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50" windowWidth="15195" windowHeight="11580"/>
  </bookViews>
  <sheets>
    <sheet name="PlanningFeeSchedule040511" sheetId="4" r:id="rId1"/>
    <sheet name="DiscountedCalcs" sheetId="1" r:id="rId2"/>
    <sheet name="Sheet2" sheetId="2" r:id="rId3"/>
    <sheet name="Sheet3" sheetId="3" r:id="rId4"/>
  </sheets>
  <definedNames>
    <definedName name="_xlnm.Print_Area" localSheetId="1">DiscountedCalcs!$A$1:$I$91</definedName>
  </definedNames>
  <calcPr calcId="145621"/>
</workbook>
</file>

<file path=xl/calcChain.xml><?xml version="1.0" encoding="utf-8"?>
<calcChain xmlns="http://schemas.openxmlformats.org/spreadsheetml/2006/main">
  <c r="E83" i="4" l="1"/>
  <c r="E65" i="4"/>
  <c r="E47" i="4"/>
  <c r="E36" i="4"/>
  <c r="E54" i="4" l="1"/>
  <c r="E53" i="4"/>
  <c r="E2" i="4" l="1"/>
  <c r="E3" i="4"/>
  <c r="E4" i="4"/>
  <c r="E80" i="4"/>
  <c r="E81" i="4"/>
  <c r="E82" i="4"/>
  <c r="E79" i="4"/>
  <c r="E76" i="4"/>
  <c r="E72" i="4"/>
  <c r="E73" i="4"/>
  <c r="E74" i="4"/>
  <c r="E71" i="4"/>
  <c r="E68" i="4"/>
  <c r="E69" i="4"/>
  <c r="E67" i="4"/>
  <c r="E63" i="4"/>
  <c r="E64" i="4"/>
  <c r="E62" i="4"/>
  <c r="E59" i="4"/>
  <c r="E60" i="4"/>
  <c r="E58" i="4"/>
  <c r="E52" i="4"/>
  <c r="E55" i="4"/>
  <c r="E56" i="4"/>
  <c r="E51" i="4"/>
  <c r="E49" i="4"/>
  <c r="E46" i="4"/>
  <c r="E48" i="4"/>
  <c r="E45" i="4"/>
  <c r="E43" i="4"/>
  <c r="E40" i="4"/>
  <c r="E39" i="4"/>
  <c r="E41" i="4"/>
  <c r="E38" i="4"/>
  <c r="E35" i="4"/>
  <c r="E30" i="4"/>
  <c r="E31" i="4"/>
  <c r="E32" i="4"/>
  <c r="E33" i="4"/>
  <c r="E34" i="4"/>
  <c r="E29" i="4"/>
  <c r="E24" i="4"/>
  <c r="E22" i="4"/>
  <c r="E21" i="4"/>
  <c r="E19" i="4"/>
  <c r="E20" i="4"/>
  <c r="E18" i="4"/>
  <c r="E12" i="4"/>
  <c r="E15" i="4"/>
  <c r="E16" i="4"/>
  <c r="E14" i="4"/>
  <c r="E11" i="4"/>
  <c r="E9" i="4"/>
  <c r="E10" i="4"/>
  <c r="E8" i="4"/>
  <c r="E6" i="4"/>
  <c r="A30" i="1"/>
  <c r="D30" i="1"/>
  <c r="D29" i="1"/>
  <c r="D14" i="1"/>
  <c r="D13" i="1"/>
  <c r="D12" i="1"/>
  <c r="D11" i="1"/>
  <c r="D47" i="1"/>
  <c r="A47" i="1"/>
  <c r="A11" i="1"/>
  <c r="A12" i="1"/>
  <c r="A13" i="1"/>
  <c r="A14" i="1"/>
  <c r="I76" i="1"/>
  <c r="H76" i="1"/>
  <c r="G76" i="1"/>
  <c r="F76" i="1"/>
  <c r="E76" i="1"/>
  <c r="I75" i="1"/>
  <c r="H75" i="1"/>
  <c r="G75" i="1"/>
  <c r="F75" i="1"/>
  <c r="E75" i="1"/>
  <c r="I74" i="1"/>
  <c r="H74" i="1"/>
  <c r="G74" i="1"/>
  <c r="F74" i="1"/>
  <c r="E74" i="1"/>
  <c r="I50" i="1"/>
  <c r="I51" i="1"/>
  <c r="I52" i="1"/>
  <c r="I53" i="1"/>
  <c r="I54" i="1"/>
  <c r="I55" i="1"/>
  <c r="I56" i="1"/>
  <c r="I58" i="1"/>
  <c r="I59" i="1"/>
  <c r="I60" i="1"/>
  <c r="I62" i="1"/>
  <c r="I63" i="1"/>
  <c r="I64" i="1"/>
  <c r="I65" i="1"/>
  <c r="I69" i="1"/>
  <c r="I70" i="1"/>
  <c r="I73" i="1"/>
  <c r="I77" i="1"/>
  <c r="I78" i="1"/>
  <c r="I5" i="1"/>
  <c r="I6" i="1"/>
  <c r="I7" i="1"/>
  <c r="I16" i="1"/>
  <c r="I17" i="1"/>
  <c r="I18" i="1"/>
  <c r="I21" i="1"/>
  <c r="I22" i="1"/>
  <c r="I24" i="1"/>
  <c r="I28" i="1"/>
  <c r="I32" i="1"/>
  <c r="I33" i="1"/>
  <c r="I35" i="1"/>
  <c r="I36" i="1"/>
  <c r="I37" i="1"/>
  <c r="I38" i="1"/>
  <c r="I39" i="1"/>
  <c r="I41" i="1"/>
  <c r="I42" i="1"/>
  <c r="I45" i="1"/>
  <c r="I49" i="1"/>
  <c r="I3" i="1"/>
  <c r="H45" i="1"/>
  <c r="H49" i="1"/>
  <c r="H50" i="1"/>
  <c r="H51" i="1"/>
  <c r="H52" i="1"/>
  <c r="H53" i="1"/>
  <c r="H54" i="1"/>
  <c r="H55" i="1"/>
  <c r="H56" i="1"/>
  <c r="H58" i="1"/>
  <c r="H59" i="1"/>
  <c r="H60" i="1"/>
  <c r="H62" i="1"/>
  <c r="H63" i="1"/>
  <c r="H64" i="1"/>
  <c r="H65" i="1"/>
  <c r="H69" i="1"/>
  <c r="H70" i="1"/>
  <c r="H73" i="1"/>
  <c r="H77" i="1"/>
  <c r="H78" i="1"/>
  <c r="H5" i="1"/>
  <c r="H6" i="1"/>
  <c r="H7" i="1"/>
  <c r="H16" i="1"/>
  <c r="H17" i="1"/>
  <c r="H18" i="1"/>
  <c r="H21" i="1"/>
  <c r="H22" i="1"/>
  <c r="H24" i="1"/>
  <c r="H28" i="1"/>
  <c r="H32" i="1"/>
  <c r="H33" i="1"/>
  <c r="H35" i="1"/>
  <c r="H36" i="1"/>
  <c r="H37" i="1"/>
  <c r="H38" i="1"/>
  <c r="H39" i="1"/>
  <c r="H41" i="1"/>
  <c r="H42" i="1"/>
  <c r="H3" i="1"/>
  <c r="G70" i="1"/>
  <c r="G73" i="1"/>
  <c r="G77" i="1"/>
  <c r="G78" i="1"/>
  <c r="G53" i="1"/>
  <c r="G54" i="1"/>
  <c r="G55" i="1"/>
  <c r="G56" i="1"/>
  <c r="G58" i="1"/>
  <c r="G59" i="1"/>
  <c r="G60" i="1"/>
  <c r="G62" i="1"/>
  <c r="G63" i="1"/>
  <c r="G64" i="1"/>
  <c r="G65" i="1"/>
  <c r="G69" i="1"/>
  <c r="G5" i="1"/>
  <c r="G6" i="1"/>
  <c r="G7" i="1"/>
  <c r="G16" i="1"/>
  <c r="G17" i="1"/>
  <c r="G18" i="1"/>
  <c r="G21" i="1"/>
  <c r="G22" i="1"/>
  <c r="G24" i="1"/>
  <c r="G28" i="1"/>
  <c r="G32" i="1"/>
  <c r="G33" i="1"/>
  <c r="G35" i="1"/>
  <c r="G36" i="1"/>
  <c r="G37" i="1"/>
  <c r="G38" i="1"/>
  <c r="G39" i="1"/>
  <c r="G41" i="1"/>
  <c r="G42" i="1"/>
  <c r="G45" i="1"/>
  <c r="G49" i="1"/>
  <c r="G50" i="1"/>
  <c r="G51" i="1"/>
  <c r="G52" i="1"/>
  <c r="G3" i="1"/>
  <c r="F16" i="1"/>
  <c r="F17" i="1"/>
  <c r="F18" i="1"/>
  <c r="F21" i="1"/>
  <c r="F22" i="1"/>
  <c r="F24" i="1"/>
  <c r="F28" i="1"/>
  <c r="F32" i="1"/>
  <c r="F33" i="1"/>
  <c r="F35" i="1"/>
  <c r="F36" i="1"/>
  <c r="F37" i="1"/>
  <c r="F38" i="1"/>
  <c r="F39" i="1"/>
  <c r="F41" i="1"/>
  <c r="F42" i="1"/>
  <c r="F45" i="1"/>
  <c r="F49" i="1"/>
  <c r="F50" i="1"/>
  <c r="F51" i="1"/>
  <c r="F52" i="1"/>
  <c r="F53" i="1"/>
  <c r="F54" i="1"/>
  <c r="F55" i="1"/>
  <c r="F56" i="1"/>
  <c r="F58" i="1"/>
  <c r="F59" i="1"/>
  <c r="F60" i="1"/>
  <c r="F62" i="1"/>
  <c r="F63" i="1"/>
  <c r="F64" i="1"/>
  <c r="F65" i="1"/>
  <c r="F69" i="1"/>
  <c r="F70" i="1"/>
  <c r="F73" i="1"/>
  <c r="F77" i="1"/>
  <c r="F78" i="1"/>
  <c r="F5" i="1"/>
  <c r="F6" i="1"/>
  <c r="F7" i="1"/>
  <c r="F3" i="1"/>
  <c r="E5" i="1"/>
  <c r="E6" i="1"/>
  <c r="E7" i="1"/>
  <c r="E3" i="1"/>
  <c r="E62" i="1"/>
  <c r="E63" i="1"/>
  <c r="E64" i="1"/>
  <c r="E65" i="1"/>
  <c r="E69" i="1"/>
  <c r="E70" i="1"/>
  <c r="E73" i="1"/>
  <c r="E77" i="1"/>
  <c r="E78" i="1"/>
  <c r="E52" i="1"/>
  <c r="E53" i="1"/>
  <c r="E54" i="1"/>
  <c r="E55" i="1"/>
  <c r="E56" i="1"/>
  <c r="E58" i="1"/>
  <c r="E59" i="1"/>
  <c r="E60" i="1"/>
  <c r="E41" i="1"/>
  <c r="E42" i="1"/>
  <c r="E45" i="1"/>
  <c r="E49" i="1"/>
  <c r="E50" i="1"/>
  <c r="E51" i="1"/>
  <c r="E21" i="1"/>
  <c r="E22" i="1"/>
  <c r="E24" i="1"/>
  <c r="E28" i="1"/>
  <c r="E32" i="1"/>
  <c r="E33" i="1"/>
  <c r="E35" i="1"/>
  <c r="E36" i="1"/>
  <c r="E37" i="1"/>
  <c r="E38" i="1"/>
  <c r="E39" i="1"/>
  <c r="E17" i="1"/>
  <c r="E18" i="1"/>
  <c r="E16" i="1"/>
</calcChain>
</file>

<file path=xl/sharedStrings.xml><?xml version="1.0" encoding="utf-8"?>
<sst xmlns="http://schemas.openxmlformats.org/spreadsheetml/2006/main" count="336" uniqueCount="218">
  <si>
    <t>Fee Type</t>
  </si>
  <si>
    <t>Variance</t>
  </si>
  <si>
    <t>Major Use Permit</t>
  </si>
  <si>
    <t>Minor Use Permit</t>
  </si>
  <si>
    <t>Temporary Use Permit</t>
  </si>
  <si>
    <t>Site Plan Review - Res. 2-4 units</t>
  </si>
  <si>
    <t>Site Plan Review - Res. 5-15 units</t>
  </si>
  <si>
    <t>Site Plan Review - Res. 16 or more units</t>
  </si>
  <si>
    <t>Site Plan Review - Comm./Ind. One acre or less</t>
  </si>
  <si>
    <t>Site Plan Review - Comm./Ind. 1.1-12 acres</t>
  </si>
  <si>
    <t>Site Plan Review - Comm./Ind. 12.1 acres or more</t>
  </si>
  <si>
    <t>Minor Plan Modification</t>
  </si>
  <si>
    <t>Large Family Daycare</t>
  </si>
  <si>
    <t>Specific Plan/Master Plan Amendment Major</t>
  </si>
  <si>
    <t>Specific Plan/Master Plan Amendment Minor</t>
  </si>
  <si>
    <t>Specific Plan/Master Plan Prep., Processing &amp; Review</t>
  </si>
  <si>
    <t>Tentative Parcel Map</t>
  </si>
  <si>
    <t>Tentative Map 5-50 lots</t>
  </si>
  <si>
    <t>Tentative Map 51-100 lots</t>
  </si>
  <si>
    <t>Tentative Map 101 lots or more</t>
  </si>
  <si>
    <t>Tentative Map Extension</t>
  </si>
  <si>
    <t>Minor Zone Modification</t>
  </si>
  <si>
    <t>Zoning Code Text Amendment</t>
  </si>
  <si>
    <t>Zoning Research Letter</t>
  </si>
  <si>
    <t>For multiple entitlement applications, there is a discount based on the application type.</t>
  </si>
  <si>
    <t>All entitlements that do not include a Tentative Subdivision Map for residential development shall receive a multiple entitlement discount for all entitlements that are applied for at the same time at the following rate:  100% of the most expensive entitlement (per the fee chart above), all additional entitlements applied for at the same time shall be charged 63% of the subsequent entitlement fee (per the fee chart above).</t>
  </si>
  <si>
    <t>Residential Tentative Subdivision Map applications shall receive multiple entitlement discounts for all entitlements that are applied for at the same time.  A project shall pay 100% of the most expensive entitlement (per the fee chart above), all additional entitlements applied for at the same time shall be charged at the following percentages:</t>
  </si>
  <si>
    <t>part of a 5-100 Lot Tentative Map application:</t>
  </si>
  <si>
    <t xml:space="preserve">part of a 101-300 Lot Tentative Map application:  </t>
  </si>
  <si>
    <t xml:space="preserve">part of a 301-600 Lot Tentative Map application:  </t>
  </si>
  <si>
    <t xml:space="preserve">part of a 601 Lot or more Tentative Map application:  </t>
  </si>
  <si>
    <t xml:space="preserve">  Subdivision Temporary Sign Permit</t>
  </si>
  <si>
    <t xml:space="preserve">  Master Sign Program</t>
  </si>
  <si>
    <t xml:space="preserve">  Major Sign Permit</t>
  </si>
  <si>
    <t xml:space="preserve">  Annexation</t>
  </si>
  <si>
    <t xml:space="preserve">  LAFCO Fees -- ref. LAFCO fee schedule</t>
  </si>
  <si>
    <t xml:space="preserve">  Appeal (applicant or non-applicant)</t>
  </si>
  <si>
    <t xml:space="preserve">  Development Agreement  </t>
  </si>
  <si>
    <t xml:space="preserve">  DA Amendment (Admin.)</t>
  </si>
  <si>
    <t xml:space="preserve">  DA Amendment (PH)</t>
  </si>
  <si>
    <t xml:space="preserve">  DA Annual Review</t>
  </si>
  <si>
    <t xml:space="preserve">  General Plan Amendment</t>
  </si>
  <si>
    <t xml:space="preserve">  Certificate of Compliance</t>
  </si>
  <si>
    <t xml:space="preserve">  Condo Conversion</t>
  </si>
  <si>
    <t xml:space="preserve">  Business License Application Fee</t>
  </si>
  <si>
    <t xml:space="preserve">  Home Occupation Permit</t>
  </si>
  <si>
    <t xml:space="preserve">  Lot Line Adjustment/Reversion to Acreage</t>
  </si>
  <si>
    <t xml:space="preserve">  Williamson Act Cancellation</t>
  </si>
  <si>
    <t xml:space="preserve">  Planned Development 0-10 Acres</t>
  </si>
  <si>
    <t xml:space="preserve">  Planned Development 10.1-20 Acres</t>
  </si>
  <si>
    <t xml:space="preserve">  Planned Development 20.1+ Acres</t>
  </si>
  <si>
    <t xml:space="preserve">  Planned Development Amend. Major</t>
  </si>
  <si>
    <t xml:space="preserve">  Planned Development Amend. Minor</t>
  </si>
  <si>
    <t xml:space="preserve">  Point Rating Application Residential</t>
  </si>
  <si>
    <t xml:space="preserve">  Point Rating Application Non-Residential</t>
  </si>
  <si>
    <t>ANNEXATION:  034-0000-353-05-00</t>
  </si>
  <si>
    <t>APPEALS:  034-0000-353-04-00</t>
  </si>
  <si>
    <t>DEVELOPMENT AGREEMENT:  034-0000-353-01-00</t>
  </si>
  <si>
    <t>GENERAL PLAN:  034-0000-353-01-00</t>
  </si>
  <si>
    <t>Preliminary Site Plan Review</t>
  </si>
  <si>
    <t xml:space="preserve">  EIR (City Admin Fee on top of Consultant)</t>
  </si>
  <si>
    <t xml:space="preserve">  Initial Study - Negative Declaration/MND</t>
  </si>
  <si>
    <t>A1</t>
  </si>
  <si>
    <t>A3</t>
  </si>
  <si>
    <t>A6</t>
  </si>
  <si>
    <t>A7</t>
  </si>
  <si>
    <t>A8</t>
  </si>
  <si>
    <t xml:space="preserve">  Prezone 0-5 acres</t>
  </si>
  <si>
    <t xml:space="preserve">  Prezone 6-20 acres</t>
  </si>
  <si>
    <t xml:space="preserve">  Prezone 21 acres or more</t>
  </si>
  <si>
    <t xml:space="preserve">  Rezone 0-5 acres</t>
  </si>
  <si>
    <t xml:space="preserve">  Rezone 6-20 acres</t>
  </si>
  <si>
    <t xml:space="preserve">  Rezone 21 acres or more</t>
  </si>
  <si>
    <t>A4</t>
  </si>
  <si>
    <t>D1</t>
  </si>
  <si>
    <t>D8</t>
  </si>
  <si>
    <t>D3</t>
  </si>
  <si>
    <t>D4</t>
  </si>
  <si>
    <t>ENVIRONMENTAL ASSESSMENT: 034-0000-353-02-00</t>
  </si>
  <si>
    <t>E2</t>
  </si>
  <si>
    <t>E3</t>
  </si>
  <si>
    <t>G1</t>
  </si>
  <si>
    <t>BL</t>
  </si>
  <si>
    <t>C1</t>
  </si>
  <si>
    <t>M1</t>
  </si>
  <si>
    <t>HO</t>
  </si>
  <si>
    <t>M3/M5</t>
  </si>
  <si>
    <t>WA</t>
  </si>
  <si>
    <t>H4</t>
  </si>
  <si>
    <t>H5</t>
  </si>
  <si>
    <t>H6</t>
  </si>
  <si>
    <t>H2</t>
  </si>
  <si>
    <t>H3</t>
  </si>
  <si>
    <t>J1</t>
  </si>
  <si>
    <t>J3</t>
  </si>
  <si>
    <t>T1</t>
  </si>
  <si>
    <t>SM</t>
  </si>
  <si>
    <t>S3</t>
  </si>
  <si>
    <t>SIGN PERMITS:  034-0000-353-01-00</t>
  </si>
  <si>
    <t>SEWER ALLOCATION:  034-0000-353-01-00</t>
  </si>
  <si>
    <t>PLANNED DEVELOPMENT:  034-0000-353-01-00</t>
  </si>
  <si>
    <t>BA</t>
  </si>
  <si>
    <t>AE</t>
  </si>
  <si>
    <t>AF</t>
  </si>
  <si>
    <t>AG</t>
  </si>
  <si>
    <t>AB</t>
  </si>
  <si>
    <t>AC</t>
  </si>
  <si>
    <t>AD</t>
  </si>
  <si>
    <t>AA</t>
  </si>
  <si>
    <t>SITE PLAN REVIEW:  034-0000-353-03-00</t>
  </si>
  <si>
    <t>SPECIFIC PLANS:  034-0000-353-01-00</t>
  </si>
  <si>
    <t>CA</t>
  </si>
  <si>
    <t>CB</t>
  </si>
  <si>
    <t>CC</t>
  </si>
  <si>
    <t>SA</t>
  </si>
  <si>
    <t>SB</t>
  </si>
  <si>
    <t>SD</t>
  </si>
  <si>
    <t>SF</t>
  </si>
  <si>
    <t>SC</t>
  </si>
  <si>
    <t>SUBDIVISIONS:  034-0000-353-01-00</t>
  </si>
  <si>
    <t>UA</t>
  </si>
  <si>
    <t>UB</t>
  </si>
  <si>
    <t>UC</t>
  </si>
  <si>
    <t>UD</t>
  </si>
  <si>
    <t>ZA</t>
  </si>
  <si>
    <t>ZC</t>
  </si>
  <si>
    <t>ZD</t>
  </si>
  <si>
    <t>ZF</t>
  </si>
  <si>
    <t>USE PERMITS:  034-0000-353-01-00</t>
  </si>
  <si>
    <t>MISCELLANEOUS:  034-0000-353-04-00</t>
  </si>
  <si>
    <t>ZONING:  034-0000-353-01-00</t>
  </si>
  <si>
    <t>B3</t>
  </si>
  <si>
    <t>B2</t>
  </si>
  <si>
    <t>B1</t>
  </si>
  <si>
    <t>ANNEXATION:</t>
  </si>
  <si>
    <t>SEWER ALLOCATION:</t>
  </si>
  <si>
    <t xml:space="preserve">  Prezone/Rezone 0-5 acres</t>
  </si>
  <si>
    <t>SIGN PERMITS:</t>
  </si>
  <si>
    <t>APPEALS:</t>
  </si>
  <si>
    <t>BUILDING PLAN CHECK &amp; INSPECTION:</t>
  </si>
  <si>
    <t xml:space="preserve">  Commercial , Multi-Family, Mixed</t>
  </si>
  <si>
    <t xml:space="preserve">  Commercial (TI - Occupancy)</t>
  </si>
  <si>
    <t xml:space="preserve">  Residential (Addition - Minor)</t>
  </si>
  <si>
    <t xml:space="preserve">  Single Family Dwelling (Tract - Plot Plan)</t>
  </si>
  <si>
    <t>DEVELOPMENT AGREEMENT:</t>
  </si>
  <si>
    <t>SPECIFIC PLANS:</t>
  </si>
  <si>
    <t>GENERAL PLAN:</t>
  </si>
  <si>
    <t>SUBDIVISIONS:</t>
  </si>
  <si>
    <t>PLANNED DEVELOPMENT:</t>
  </si>
  <si>
    <t>ZONING:</t>
  </si>
  <si>
    <t>Effective 04/05/2011</t>
  </si>
  <si>
    <t>Fee Code Building</t>
  </si>
  <si>
    <t>Fee Code Planning</t>
  </si>
  <si>
    <t>0S</t>
  </si>
  <si>
    <t>0T</t>
  </si>
  <si>
    <t>0Q</t>
  </si>
  <si>
    <t>0R</t>
  </si>
  <si>
    <t>0U</t>
  </si>
  <si>
    <t>ST</t>
  </si>
  <si>
    <t xml:space="preserve">  Legal Fees Deposit (DA, EIR, etc.) 001-0000-206-1700</t>
  </si>
  <si>
    <t>Planning</t>
  </si>
  <si>
    <t>Engineering</t>
  </si>
  <si>
    <t>Parks &amp; Rec</t>
  </si>
  <si>
    <t>TOTAL</t>
  </si>
  <si>
    <t xml:space="preserve">  Prezone/Rezone greater than 5 acres</t>
  </si>
  <si>
    <t xml:space="preserve">  Residential Master Plan</t>
  </si>
  <si>
    <t>ENVIRONMENTAL:</t>
  </si>
  <si>
    <t xml:space="preserve">  DA Amendment (Administrative Review)</t>
  </si>
  <si>
    <t xml:space="preserve">  DA Amendment (Public Hearing)</t>
  </si>
  <si>
    <t xml:space="preserve">  Mitigation Monitoring and Reporting Program - EIR Only</t>
  </si>
  <si>
    <t xml:space="preserve">  Business License Planning Review Fee</t>
  </si>
  <si>
    <t xml:space="preserve">  Large Family Day Care Permit</t>
  </si>
  <si>
    <t>LONG RANGE PLANNING:</t>
  </si>
  <si>
    <t>N/A</t>
  </si>
  <si>
    <t>Long Range Planning Surcharge (Per Square Foot, All New Construction)</t>
  </si>
  <si>
    <t>Point Rating Application Residential</t>
  </si>
  <si>
    <t>Subdivision Temporary Sign Permit</t>
  </si>
  <si>
    <t>Master Sign Program</t>
  </si>
  <si>
    <t>Temporary Sign Permit</t>
  </si>
  <si>
    <t>Portable Sign Permit</t>
  </si>
  <si>
    <t>Minor Plan Modification / Minor Site Plan</t>
  </si>
  <si>
    <t>Specific Plan/Master Plan Amendment Major (Public Hearing)</t>
  </si>
  <si>
    <t>Specific Plan/Master Plan Amendment Minor (Administrative Decision)</t>
  </si>
  <si>
    <t>Conditional Use Permit</t>
  </si>
  <si>
    <t>Zoning Text Amendment</t>
  </si>
  <si>
    <t>ENGINEERING PLAN CHECK AND INSPECTION:</t>
  </si>
  <si>
    <t>Final Map / Improvement Plan Review</t>
  </si>
  <si>
    <t>Preliminary Site Plan Review (Amount Credited to Project Application)</t>
  </si>
  <si>
    <t>PLANNING PRODUCTIVE HOURLY RATES BY POSITION</t>
  </si>
  <si>
    <t>FOR SERVICES REQUIRED BUT NOT LISTED ABOVE (AT APPLICABLE HOURLY RATES)</t>
  </si>
  <si>
    <t xml:space="preserve">  Annexation (LAFCo Fees Not Included)</t>
  </si>
  <si>
    <t>Planning Manager</t>
  </si>
  <si>
    <t>Senior Planner</t>
  </si>
  <si>
    <t>Associate Planner</t>
  </si>
  <si>
    <t>Assistant Planner</t>
  </si>
  <si>
    <t xml:space="preserve">  Environmental Determination: (Documents Not Listed Above)</t>
  </si>
  <si>
    <t xml:space="preserve">  Environmental Impact Report (Staff Admin Fee Only. Does Not Include Consultant Cost*)</t>
  </si>
  <si>
    <t xml:space="preserve">  Initial Study - ND/MND (Staff Admin Fee Only. Does Not Include Consultant Cost*)</t>
  </si>
  <si>
    <t xml:space="preserve">  Initial Study - ND/MND (Staff Prepared. Does Not Include Consultant Cost of Supporting Studies*)</t>
  </si>
  <si>
    <t>Specific Plan/Master Plan (Staff Admin. Fee Only.  Does Not Include Consultant Costs*)</t>
  </si>
  <si>
    <t>*  Consultant Fees at Cost Plus 15% Administrative Fee</t>
  </si>
  <si>
    <t>$0.20 Per Sq. Ft.</t>
  </si>
  <si>
    <t>Site Plan Review - Residential (2-4 Units)</t>
  </si>
  <si>
    <t xml:space="preserve">  Planned Development Amendment (Administrative Decision)</t>
  </si>
  <si>
    <t xml:space="preserve">  Planned Development Amendment (Public Hearing)</t>
  </si>
  <si>
    <t>MISCELLANEOUS:</t>
  </si>
  <si>
    <t>SITE PLAN AND DESIGN REVIEW:</t>
  </si>
  <si>
    <t>USE PERMITS:</t>
  </si>
  <si>
    <t>Tentative Subdivision Map 5 to 50 Lots</t>
  </si>
  <si>
    <t>Long Range Planning Surcharge (Commercial, New Construction)</t>
  </si>
  <si>
    <t>Entitlement Extension</t>
  </si>
  <si>
    <t xml:space="preserve">  Planned Development Greater than 10 Acres</t>
  </si>
  <si>
    <t>Major Sign Permit</t>
  </si>
  <si>
    <t xml:space="preserve">Site Plan Review - Residential (5 or More Units) </t>
  </si>
  <si>
    <t>Site Plan Review - Non-Residential (5 Acres or Less)</t>
  </si>
  <si>
    <t>Site Plan Review - Non-Residential (Greater than 5 Acres)</t>
  </si>
  <si>
    <t>Tentative Subdivision Map Greater Than 50 Lots</t>
  </si>
  <si>
    <t>Administrative Assistant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</si>
</sst>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____(@"/>
    <numFmt numFmtId="165" formatCode="_______(@"/>
    <numFmt numFmtId="166" formatCode="&quot;$&quot;#,##0"/>
    <numFmt numFmtId="167" formatCode="[$$-409]#,##0"/>
    <numFmt numFmtId="168" formatCode="&quot;$&quot;#,##0.00"/>
    <numFmt numFmtId="169" formatCode="[$$-409]#,##0.0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7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167" fontId="3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left" wrapText="1"/>
    </xf>
    <xf numFmtId="164" fontId="3" fillId="0" borderId="0" xfId="0" applyNumberFormat="1" applyFont="1" applyBorder="1" applyAlignment="1">
      <alignment horizontal="left" vertical="center"/>
    </xf>
    <xf numFmtId="167" fontId="3" fillId="0" borderId="0" xfId="0" applyNumberFormat="1" applyFont="1" applyBorder="1" applyAlignment="1">
      <alignment horizontal="center" vertical="center"/>
    </xf>
    <xf numFmtId="9" fontId="4" fillId="0" borderId="1" xfId="2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readingOrder="1"/>
    </xf>
    <xf numFmtId="49" fontId="3" fillId="0" borderId="1" xfId="0" applyNumberFormat="1" applyFont="1" applyBorder="1" applyAlignment="1">
      <alignment horizontal="center" readingOrder="1"/>
    </xf>
    <xf numFmtId="49" fontId="4" fillId="2" borderId="1" xfId="0" applyNumberFormat="1" applyFont="1" applyFill="1" applyBorder="1" applyAlignment="1">
      <alignment horizontal="center" readingOrder="1"/>
    </xf>
    <xf numFmtId="49" fontId="4" fillId="2" borderId="1" xfId="0" applyNumberFormat="1" applyFont="1" applyFill="1" applyBorder="1" applyAlignment="1">
      <alignment horizontal="center" wrapText="1" readingOrder="1"/>
    </xf>
    <xf numFmtId="166" fontId="4" fillId="2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167" fontId="4" fillId="2" borderId="1" xfId="0" applyNumberFormat="1" applyFont="1" applyFill="1" applyBorder="1" applyAlignment="1">
      <alignment horizontal="center" vertical="center"/>
    </xf>
    <xf numFmtId="169" fontId="3" fillId="0" borderId="1" xfId="0" applyNumberFormat="1" applyFont="1" applyBorder="1" applyAlignment="1">
      <alignment horizontal="right" vertical="center" wrapText="1"/>
    </xf>
    <xf numFmtId="169" fontId="3" fillId="0" borderId="1" xfId="0" applyNumberFormat="1" applyFont="1" applyBorder="1" applyAlignment="1">
      <alignment horizontal="right" vertical="center"/>
    </xf>
    <xf numFmtId="169" fontId="3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right" vertical="center"/>
    </xf>
    <xf numFmtId="169" fontId="4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readingOrder="1"/>
    </xf>
    <xf numFmtId="168" fontId="3" fillId="0" borderId="0" xfId="0" applyNumberFormat="1" applyFont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left" vertical="center"/>
    </xf>
    <xf numFmtId="167" fontId="4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44" fontId="3" fillId="0" borderId="0" xfId="1" applyFont="1"/>
    <xf numFmtId="44" fontId="3" fillId="0" borderId="0" xfId="0" applyNumberFormat="1" applyFont="1"/>
    <xf numFmtId="165" fontId="4" fillId="0" borderId="0" xfId="0" applyNumberFormat="1" applyFont="1" applyAlignment="1">
      <alignment horizontal="left" vertical="center"/>
    </xf>
    <xf numFmtId="165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8" fontId="3" fillId="0" borderId="3" xfId="0" applyNumberFormat="1" applyFont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view="pageLayout" zoomScale="130" zoomScaleNormal="100" zoomScaleSheetLayoutView="85" zoomScalePageLayoutView="130" workbookViewId="0">
      <selection activeCell="A3" sqref="A3"/>
    </sheetView>
  </sheetViews>
  <sheetFormatPr defaultColWidth="0.42578125" defaultRowHeight="15.75" customHeight="1" x14ac:dyDescent="0.2"/>
  <cols>
    <col min="1" max="1" width="86.85546875" style="5" bestFit="1" customWidth="1"/>
    <col min="2" max="2" width="16.5703125" style="10" customWidth="1"/>
    <col min="3" max="5" width="16.5703125" style="1" customWidth="1"/>
    <col min="6" max="7" width="13" style="1" customWidth="1"/>
    <col min="8" max="8" width="15" style="1" bestFit="1" customWidth="1"/>
    <col min="9" max="51" width="13" style="1" customWidth="1"/>
    <col min="52" max="16384" width="0.42578125" style="1"/>
  </cols>
  <sheetData>
    <row r="1" spans="1:9" ht="15.75" customHeight="1" thickBot="1" x14ac:dyDescent="0.25">
      <c r="A1" s="6" t="s">
        <v>134</v>
      </c>
      <c r="B1" s="32" t="s">
        <v>160</v>
      </c>
      <c r="C1" s="32" t="s">
        <v>161</v>
      </c>
      <c r="D1" s="32" t="s">
        <v>162</v>
      </c>
      <c r="E1" s="32" t="s">
        <v>163</v>
      </c>
    </row>
    <row r="2" spans="1:9" ht="15.75" customHeight="1" thickBot="1" x14ac:dyDescent="0.25">
      <c r="A2" s="7" t="s">
        <v>190</v>
      </c>
      <c r="B2" s="34">
        <v>10300</v>
      </c>
      <c r="C2" s="35" t="s">
        <v>173</v>
      </c>
      <c r="D2" s="34" t="s">
        <v>173</v>
      </c>
      <c r="E2" s="51">
        <f>SUM(B2:D2)</f>
        <v>10300</v>
      </c>
    </row>
    <row r="3" spans="1:9" ht="15.75" customHeight="1" thickBot="1" x14ac:dyDescent="0.25">
      <c r="A3" s="7" t="s">
        <v>136</v>
      </c>
      <c r="B3" s="35">
        <v>9295</v>
      </c>
      <c r="C3" s="35" t="s">
        <v>173</v>
      </c>
      <c r="D3" s="35" t="s">
        <v>173</v>
      </c>
      <c r="E3" s="51">
        <f t="shared" ref="E3:E4" si="0">SUM(B3:D3)</f>
        <v>9295</v>
      </c>
    </row>
    <row r="4" spans="1:9" ht="15.75" customHeight="1" thickBot="1" x14ac:dyDescent="0.25">
      <c r="A4" s="7" t="s">
        <v>164</v>
      </c>
      <c r="B4" s="35">
        <v>15605</v>
      </c>
      <c r="C4" s="35" t="s">
        <v>173</v>
      </c>
      <c r="D4" s="35" t="s">
        <v>173</v>
      </c>
      <c r="E4" s="51">
        <f t="shared" si="0"/>
        <v>15605</v>
      </c>
    </row>
    <row r="5" spans="1:9" ht="15.75" customHeight="1" thickBot="1" x14ac:dyDescent="0.25">
      <c r="A5" s="6" t="s">
        <v>138</v>
      </c>
      <c r="B5" s="37"/>
      <c r="C5" s="37"/>
      <c r="D5" s="37"/>
      <c r="E5" s="32"/>
    </row>
    <row r="6" spans="1:9" ht="15.75" customHeight="1" thickBot="1" x14ac:dyDescent="0.25">
      <c r="A6" s="7" t="s">
        <v>36</v>
      </c>
      <c r="B6" s="36">
        <v>3083</v>
      </c>
      <c r="C6" s="36" t="s">
        <v>173</v>
      </c>
      <c r="D6" s="36" t="s">
        <v>173</v>
      </c>
      <c r="E6" s="30">
        <f>SUM(B6:D6)</f>
        <v>3083</v>
      </c>
    </row>
    <row r="7" spans="1:9" ht="15.75" customHeight="1" thickBot="1" x14ac:dyDescent="0.25">
      <c r="A7" s="6" t="s">
        <v>139</v>
      </c>
      <c r="B7" s="37"/>
      <c r="C7" s="37"/>
      <c r="D7" s="37"/>
      <c r="E7" s="32"/>
      <c r="H7" s="54"/>
      <c r="I7" s="55"/>
    </row>
    <row r="8" spans="1:9" ht="15.75" customHeight="1" thickBot="1" x14ac:dyDescent="0.25">
      <c r="A8" s="7" t="s">
        <v>140</v>
      </c>
      <c r="B8" s="39">
        <v>1038</v>
      </c>
      <c r="C8" s="39" t="s">
        <v>173</v>
      </c>
      <c r="D8" s="39" t="s">
        <v>173</v>
      </c>
      <c r="E8" s="52">
        <f>SUM(B8:D8)</f>
        <v>1038</v>
      </c>
    </row>
    <row r="9" spans="1:9" ht="15.75" customHeight="1" thickBot="1" x14ac:dyDescent="0.25">
      <c r="A9" s="7" t="s">
        <v>141</v>
      </c>
      <c r="B9" s="39">
        <v>249</v>
      </c>
      <c r="C9" s="39" t="s">
        <v>173</v>
      </c>
      <c r="D9" s="39" t="s">
        <v>173</v>
      </c>
      <c r="E9" s="52">
        <f t="shared" ref="E9:E10" si="1">SUM(B9:D9)</f>
        <v>249</v>
      </c>
    </row>
    <row r="10" spans="1:9" ht="15.75" customHeight="1" thickBot="1" x14ac:dyDescent="0.25">
      <c r="A10" s="7" t="s">
        <v>142</v>
      </c>
      <c r="B10" s="39">
        <v>111</v>
      </c>
      <c r="C10" s="39" t="s">
        <v>173</v>
      </c>
      <c r="D10" s="39" t="s">
        <v>173</v>
      </c>
      <c r="E10" s="52">
        <f t="shared" si="1"/>
        <v>111</v>
      </c>
    </row>
    <row r="11" spans="1:9" ht="15.75" customHeight="1" thickBot="1" x14ac:dyDescent="0.25">
      <c r="A11" s="7" t="s">
        <v>143</v>
      </c>
      <c r="B11" s="39">
        <v>48</v>
      </c>
      <c r="C11" s="39" t="s">
        <v>173</v>
      </c>
      <c r="D11" s="39" t="s">
        <v>173</v>
      </c>
      <c r="E11" s="52">
        <f>SUM(B11:D11)</f>
        <v>48</v>
      </c>
    </row>
    <row r="12" spans="1:9" ht="15.75" customHeight="1" thickBot="1" x14ac:dyDescent="0.25">
      <c r="A12" s="7" t="s">
        <v>165</v>
      </c>
      <c r="B12" s="39">
        <v>408</v>
      </c>
      <c r="C12" s="39" t="s">
        <v>173</v>
      </c>
      <c r="D12" s="39" t="s">
        <v>173</v>
      </c>
      <c r="E12" s="52">
        <f>SUM(B12:D12)</f>
        <v>408</v>
      </c>
    </row>
    <row r="13" spans="1:9" ht="15.75" customHeight="1" thickBot="1" x14ac:dyDescent="0.25">
      <c r="A13" s="6" t="s">
        <v>144</v>
      </c>
      <c r="B13" s="37"/>
      <c r="C13" s="37"/>
      <c r="D13" s="37"/>
      <c r="E13" s="32"/>
    </row>
    <row r="14" spans="1:9" ht="15.75" customHeight="1" thickBot="1" x14ac:dyDescent="0.25">
      <c r="A14" s="7" t="s">
        <v>37</v>
      </c>
      <c r="B14" s="36">
        <v>3383</v>
      </c>
      <c r="C14" s="36" t="s">
        <v>173</v>
      </c>
      <c r="D14" s="36" t="s">
        <v>173</v>
      </c>
      <c r="E14" s="30">
        <f>SUM(B14:D14)</f>
        <v>3383</v>
      </c>
    </row>
    <row r="15" spans="1:9" ht="15.75" customHeight="1" thickBot="1" x14ac:dyDescent="0.25">
      <c r="A15" s="7" t="s">
        <v>167</v>
      </c>
      <c r="B15" s="36">
        <v>1973</v>
      </c>
      <c r="C15" s="36" t="s">
        <v>173</v>
      </c>
      <c r="D15" s="36" t="s">
        <v>173</v>
      </c>
      <c r="E15" s="30">
        <f t="shared" ref="E15:E16" si="2">SUM(B15:D15)</f>
        <v>1973</v>
      </c>
    </row>
    <row r="16" spans="1:9" ht="15.75" customHeight="1" thickBot="1" x14ac:dyDescent="0.25">
      <c r="A16" s="7" t="s">
        <v>168</v>
      </c>
      <c r="B16" s="36">
        <v>2821</v>
      </c>
      <c r="C16" s="36" t="s">
        <v>173</v>
      </c>
      <c r="D16" s="36" t="s">
        <v>173</v>
      </c>
      <c r="E16" s="30">
        <f t="shared" si="2"/>
        <v>2821</v>
      </c>
    </row>
    <row r="17" spans="1:5" ht="15.75" customHeight="1" thickBot="1" x14ac:dyDescent="0.25">
      <c r="A17" s="6" t="s">
        <v>166</v>
      </c>
      <c r="B17" s="37"/>
      <c r="C17" s="37"/>
      <c r="D17" s="37"/>
      <c r="E17" s="32"/>
    </row>
    <row r="18" spans="1:5" ht="15.75" customHeight="1" thickBot="1" x14ac:dyDescent="0.25">
      <c r="A18" s="7" t="s">
        <v>169</v>
      </c>
      <c r="B18" s="36">
        <v>4775</v>
      </c>
      <c r="C18" s="36" t="s">
        <v>173</v>
      </c>
      <c r="D18" s="36" t="s">
        <v>173</v>
      </c>
      <c r="E18" s="30">
        <f>SUM(B18:D18)</f>
        <v>4775</v>
      </c>
    </row>
    <row r="19" spans="1:5" ht="15.75" customHeight="1" thickBot="1" x14ac:dyDescent="0.25">
      <c r="A19" s="7" t="s">
        <v>196</v>
      </c>
      <c r="B19" s="36">
        <v>22532</v>
      </c>
      <c r="C19" s="36">
        <v>1182</v>
      </c>
      <c r="D19" s="36" t="s">
        <v>173</v>
      </c>
      <c r="E19" s="30">
        <f t="shared" ref="E19:E22" si="3">SUM(B19:D19)</f>
        <v>23714</v>
      </c>
    </row>
    <row r="20" spans="1:5" ht="15.75" customHeight="1" thickBot="1" x14ac:dyDescent="0.25">
      <c r="A20" s="7" t="s">
        <v>197</v>
      </c>
      <c r="B20" s="36">
        <v>14489</v>
      </c>
      <c r="C20" s="36" t="s">
        <v>173</v>
      </c>
      <c r="D20" s="36" t="s">
        <v>173</v>
      </c>
      <c r="E20" s="30">
        <f t="shared" si="3"/>
        <v>14489</v>
      </c>
    </row>
    <row r="21" spans="1:5" ht="15.75" customHeight="1" thickBot="1" x14ac:dyDescent="0.25">
      <c r="A21" s="7" t="s">
        <v>198</v>
      </c>
      <c r="B21" s="36">
        <v>21737</v>
      </c>
      <c r="C21" s="36" t="s">
        <v>173</v>
      </c>
      <c r="D21" s="36" t="s">
        <v>173</v>
      </c>
      <c r="E21" s="30">
        <f t="shared" si="3"/>
        <v>21737</v>
      </c>
    </row>
    <row r="22" spans="1:5" ht="15.75" customHeight="1" thickBot="1" x14ac:dyDescent="0.25">
      <c r="A22" s="7" t="s">
        <v>195</v>
      </c>
      <c r="B22" s="36">
        <v>557</v>
      </c>
      <c r="C22" s="36" t="s">
        <v>173</v>
      </c>
      <c r="D22" s="36" t="s">
        <v>173</v>
      </c>
      <c r="E22" s="30">
        <f t="shared" si="3"/>
        <v>557</v>
      </c>
    </row>
    <row r="23" spans="1:5" ht="15.75" customHeight="1" thickBot="1" x14ac:dyDescent="0.25">
      <c r="A23" s="6" t="s">
        <v>146</v>
      </c>
      <c r="B23" s="37"/>
      <c r="C23" s="37"/>
      <c r="D23" s="37"/>
      <c r="E23" s="32"/>
    </row>
    <row r="24" spans="1:5" ht="15.75" customHeight="1" thickBot="1" x14ac:dyDescent="0.25">
      <c r="A24" s="7" t="s">
        <v>41</v>
      </c>
      <c r="B24" s="36">
        <v>13172</v>
      </c>
      <c r="C24" s="36" t="s">
        <v>173</v>
      </c>
      <c r="D24" s="36" t="s">
        <v>173</v>
      </c>
      <c r="E24" s="30">
        <f>SUM(B24:D24)</f>
        <v>13172</v>
      </c>
    </row>
    <row r="25" spans="1:5" ht="15.75" customHeight="1" thickBot="1" x14ac:dyDescent="0.25">
      <c r="A25" s="2" t="s">
        <v>172</v>
      </c>
      <c r="B25" s="33"/>
      <c r="C25" s="33"/>
      <c r="D25" s="33"/>
      <c r="E25" s="41"/>
    </row>
    <row r="26" spans="1:5" ht="15.75" customHeight="1" thickBot="1" x14ac:dyDescent="0.25">
      <c r="A26" s="8" t="s">
        <v>174</v>
      </c>
      <c r="B26" s="48" t="s">
        <v>201</v>
      </c>
      <c r="C26" s="49" t="s">
        <v>173</v>
      </c>
      <c r="D26" s="49" t="s">
        <v>173</v>
      </c>
      <c r="E26" s="62" t="s">
        <v>173</v>
      </c>
    </row>
    <row r="27" spans="1:5" ht="15.75" customHeight="1" thickBot="1" x14ac:dyDescent="0.25">
      <c r="A27" s="57" t="s">
        <v>209</v>
      </c>
      <c r="B27" s="59" t="s">
        <v>201</v>
      </c>
      <c r="C27" s="60" t="s">
        <v>173</v>
      </c>
      <c r="D27" s="60" t="s">
        <v>173</v>
      </c>
      <c r="E27" s="61" t="s">
        <v>173</v>
      </c>
    </row>
    <row r="28" spans="1:5" ht="15.75" customHeight="1" thickBot="1" x14ac:dyDescent="0.25">
      <c r="A28" s="6" t="s">
        <v>205</v>
      </c>
      <c r="B28" s="40"/>
      <c r="C28" s="40"/>
      <c r="D28" s="40"/>
      <c r="E28" s="53"/>
    </row>
    <row r="29" spans="1:5" ht="15.75" customHeight="1" thickBot="1" x14ac:dyDescent="0.25">
      <c r="A29" s="58" t="s">
        <v>170</v>
      </c>
      <c r="B29" s="36">
        <v>73</v>
      </c>
      <c r="C29" s="36" t="s">
        <v>173</v>
      </c>
      <c r="D29" s="36" t="s">
        <v>173</v>
      </c>
      <c r="E29" s="30">
        <f>SUM(B29:D29)</f>
        <v>73</v>
      </c>
    </row>
    <row r="30" spans="1:5" ht="15.75" customHeight="1" thickBot="1" x14ac:dyDescent="0.25">
      <c r="A30" s="7" t="s">
        <v>42</v>
      </c>
      <c r="B30" s="36">
        <v>532</v>
      </c>
      <c r="C30" s="36">
        <v>886</v>
      </c>
      <c r="D30" s="36" t="s">
        <v>173</v>
      </c>
      <c r="E30" s="30">
        <f t="shared" ref="E30:E35" si="4">SUM(B30:D30)</f>
        <v>1418</v>
      </c>
    </row>
    <row r="31" spans="1:5" ht="15.75" customHeight="1" thickBot="1" x14ac:dyDescent="0.25">
      <c r="A31" s="7" t="s">
        <v>43</v>
      </c>
      <c r="B31" s="36">
        <v>9836</v>
      </c>
      <c r="C31" s="36" t="s">
        <v>173</v>
      </c>
      <c r="D31" s="36" t="s">
        <v>173</v>
      </c>
      <c r="E31" s="30">
        <f t="shared" si="4"/>
        <v>9836</v>
      </c>
    </row>
    <row r="32" spans="1:5" ht="15.75" customHeight="1" thickBot="1" x14ac:dyDescent="0.25">
      <c r="A32" s="7" t="s">
        <v>45</v>
      </c>
      <c r="B32" s="36">
        <v>109</v>
      </c>
      <c r="C32" s="36" t="s">
        <v>173</v>
      </c>
      <c r="D32" s="36" t="s">
        <v>173</v>
      </c>
      <c r="E32" s="30">
        <f t="shared" si="4"/>
        <v>109</v>
      </c>
    </row>
    <row r="33" spans="1:5" ht="15.75" customHeight="1" thickBot="1" x14ac:dyDescent="0.25">
      <c r="A33" s="7" t="s">
        <v>46</v>
      </c>
      <c r="B33" s="36">
        <v>2200</v>
      </c>
      <c r="C33" s="36">
        <v>1231</v>
      </c>
      <c r="D33" s="36" t="s">
        <v>173</v>
      </c>
      <c r="E33" s="30">
        <f t="shared" si="4"/>
        <v>3431</v>
      </c>
    </row>
    <row r="34" spans="1:5" ht="15.75" customHeight="1" thickBot="1" x14ac:dyDescent="0.25">
      <c r="A34" s="7" t="s">
        <v>47</v>
      </c>
      <c r="B34" s="36">
        <v>13724</v>
      </c>
      <c r="C34" s="36" t="s">
        <v>173</v>
      </c>
      <c r="D34" s="36" t="s">
        <v>173</v>
      </c>
      <c r="E34" s="30">
        <f t="shared" si="4"/>
        <v>13724</v>
      </c>
    </row>
    <row r="35" spans="1:5" ht="15.75" customHeight="1" thickBot="1" x14ac:dyDescent="0.25">
      <c r="A35" s="38" t="s">
        <v>171</v>
      </c>
      <c r="B35" s="39">
        <v>146</v>
      </c>
      <c r="C35" s="39" t="s">
        <v>173</v>
      </c>
      <c r="D35" s="39" t="s">
        <v>173</v>
      </c>
      <c r="E35" s="30">
        <f t="shared" si="4"/>
        <v>146</v>
      </c>
    </row>
    <row r="36" spans="1:5" ht="15.75" customHeight="1" thickBot="1" x14ac:dyDescent="0.25">
      <c r="A36" s="63" t="s">
        <v>210</v>
      </c>
      <c r="B36" s="39">
        <v>3521</v>
      </c>
      <c r="C36" s="39" t="s">
        <v>173</v>
      </c>
      <c r="D36" s="39" t="s">
        <v>173</v>
      </c>
      <c r="E36" s="30">
        <f t="shared" ref="E36" si="5">SUM(B36:D36)</f>
        <v>3521</v>
      </c>
    </row>
    <row r="37" spans="1:5" ht="15.75" customHeight="1" thickBot="1" x14ac:dyDescent="0.25">
      <c r="A37" s="6" t="s">
        <v>148</v>
      </c>
      <c r="B37" s="37"/>
      <c r="C37" s="37"/>
      <c r="D37" s="37"/>
      <c r="E37" s="32"/>
    </row>
    <row r="38" spans="1:5" ht="15.75" customHeight="1" thickBot="1" x14ac:dyDescent="0.25">
      <c r="A38" s="7" t="s">
        <v>48</v>
      </c>
      <c r="B38" s="36">
        <v>12525</v>
      </c>
      <c r="C38" s="36">
        <v>472</v>
      </c>
      <c r="D38" s="36" t="s">
        <v>173</v>
      </c>
      <c r="E38" s="30">
        <f>SUM(B38:D38)</f>
        <v>12997</v>
      </c>
    </row>
    <row r="39" spans="1:5" ht="15.75" customHeight="1" thickBot="1" x14ac:dyDescent="0.25">
      <c r="A39" s="58" t="s">
        <v>211</v>
      </c>
      <c r="B39" s="36">
        <v>14184</v>
      </c>
      <c r="C39" s="36">
        <v>472</v>
      </c>
      <c r="D39" s="36" t="s">
        <v>173</v>
      </c>
      <c r="E39" s="30">
        <f t="shared" ref="E39:E41" si="6">SUM(B39:D39)</f>
        <v>14656</v>
      </c>
    </row>
    <row r="40" spans="1:5" ht="15.75" customHeight="1" thickBot="1" x14ac:dyDescent="0.25">
      <c r="A40" s="7" t="s">
        <v>203</v>
      </c>
      <c r="B40" s="36">
        <v>3927</v>
      </c>
      <c r="C40" s="36" t="s">
        <v>173</v>
      </c>
      <c r="D40" s="36" t="s">
        <v>173</v>
      </c>
      <c r="E40" s="30">
        <f t="shared" si="6"/>
        <v>3927</v>
      </c>
    </row>
    <row r="41" spans="1:5" ht="13.5" thickBot="1" x14ac:dyDescent="0.25">
      <c r="A41" s="7" t="s">
        <v>204</v>
      </c>
      <c r="B41" s="36">
        <v>7834</v>
      </c>
      <c r="C41" s="36" t="s">
        <v>173</v>
      </c>
      <c r="D41" s="36" t="s">
        <v>173</v>
      </c>
      <c r="E41" s="30">
        <f t="shared" si="6"/>
        <v>7834</v>
      </c>
    </row>
    <row r="42" spans="1:5" ht="13.5" thickBot="1" x14ac:dyDescent="0.25">
      <c r="A42" s="2" t="s">
        <v>135</v>
      </c>
      <c r="B42" s="33"/>
      <c r="C42" s="33"/>
      <c r="D42" s="33"/>
      <c r="E42" s="41"/>
    </row>
    <row r="43" spans="1:5" ht="13.5" thickBot="1" x14ac:dyDescent="0.25">
      <c r="A43" s="8" t="s">
        <v>175</v>
      </c>
      <c r="B43" s="35">
        <v>1022</v>
      </c>
      <c r="C43" s="35" t="s">
        <v>173</v>
      </c>
      <c r="D43" s="35" t="s">
        <v>173</v>
      </c>
      <c r="E43" s="31">
        <f>SUM(B43:D43)</f>
        <v>1022</v>
      </c>
    </row>
    <row r="44" spans="1:5" ht="13.5" thickBot="1" x14ac:dyDescent="0.25">
      <c r="A44" s="2" t="s">
        <v>137</v>
      </c>
      <c r="B44" s="33"/>
      <c r="C44" s="33"/>
      <c r="D44" s="33"/>
      <c r="E44" s="41"/>
    </row>
    <row r="45" spans="1:5" ht="13.5" thickBot="1" x14ac:dyDescent="0.25">
      <c r="A45" s="8" t="s">
        <v>176</v>
      </c>
      <c r="B45" s="35">
        <v>312</v>
      </c>
      <c r="C45" s="35" t="s">
        <v>173</v>
      </c>
      <c r="D45" s="35" t="s">
        <v>173</v>
      </c>
      <c r="E45" s="31">
        <f>SUM(B45:D45)</f>
        <v>312</v>
      </c>
    </row>
    <row r="46" spans="1:5" s="14" customFormat="1" ht="15" customHeight="1" thickBot="1" x14ac:dyDescent="0.25">
      <c r="A46" s="8" t="s">
        <v>177</v>
      </c>
      <c r="B46" s="35">
        <v>1630</v>
      </c>
      <c r="C46" s="35" t="s">
        <v>173</v>
      </c>
      <c r="D46" s="35" t="s">
        <v>173</v>
      </c>
      <c r="E46" s="31">
        <f t="shared" ref="E46:E48" si="7">SUM(B46:D46)</f>
        <v>1630</v>
      </c>
    </row>
    <row r="47" spans="1:5" s="14" customFormat="1" ht="15" customHeight="1" thickBot="1" x14ac:dyDescent="0.25">
      <c r="A47" s="57" t="s">
        <v>212</v>
      </c>
      <c r="B47" s="35">
        <v>166</v>
      </c>
      <c r="C47" s="35" t="s">
        <v>173</v>
      </c>
      <c r="D47" s="35" t="s">
        <v>173</v>
      </c>
      <c r="E47" s="31">
        <f t="shared" ref="E47" si="8">SUM(B47:D47)</f>
        <v>166</v>
      </c>
    </row>
    <row r="48" spans="1:5" s="14" customFormat="1" ht="15" customHeight="1" thickBot="1" x14ac:dyDescent="0.25">
      <c r="A48" s="50" t="s">
        <v>178</v>
      </c>
      <c r="B48" s="39">
        <v>85</v>
      </c>
      <c r="C48" s="39" t="s">
        <v>173</v>
      </c>
      <c r="D48" s="39" t="s">
        <v>173</v>
      </c>
      <c r="E48" s="31">
        <f t="shared" si="7"/>
        <v>85</v>
      </c>
    </row>
    <row r="49" spans="1:5" s="14" customFormat="1" ht="15" customHeight="1" thickBot="1" x14ac:dyDescent="0.25">
      <c r="A49" s="50" t="s">
        <v>179</v>
      </c>
      <c r="B49" s="39">
        <v>85</v>
      </c>
      <c r="C49" s="39" t="s">
        <v>173</v>
      </c>
      <c r="D49" s="39" t="s">
        <v>173</v>
      </c>
      <c r="E49" s="31">
        <f t="shared" ref="E49" si="9">SUM(B49:D49)</f>
        <v>85</v>
      </c>
    </row>
    <row r="50" spans="1:5" s="14" customFormat="1" ht="15" customHeight="1" thickBot="1" x14ac:dyDescent="0.25">
      <c r="A50" s="3" t="s">
        <v>206</v>
      </c>
      <c r="B50" s="33"/>
      <c r="C50" s="33"/>
      <c r="D50" s="33"/>
      <c r="E50" s="41"/>
    </row>
    <row r="51" spans="1:5" s="14" customFormat="1" ht="13.5" thickBot="1" x14ac:dyDescent="0.25">
      <c r="A51" s="8" t="s">
        <v>187</v>
      </c>
      <c r="B51" s="35">
        <v>1011</v>
      </c>
      <c r="C51" s="35">
        <v>497</v>
      </c>
      <c r="D51" s="35">
        <v>370</v>
      </c>
      <c r="E51" s="31">
        <f>SUM(B51:D51)</f>
        <v>1878</v>
      </c>
    </row>
    <row r="52" spans="1:5" s="14" customFormat="1" ht="13.5" thickBot="1" x14ac:dyDescent="0.25">
      <c r="A52" s="8" t="s">
        <v>202</v>
      </c>
      <c r="B52" s="35">
        <v>5423</v>
      </c>
      <c r="C52" s="35">
        <v>1273</v>
      </c>
      <c r="D52" s="35">
        <v>300</v>
      </c>
      <c r="E52" s="31">
        <f t="shared" ref="E52:E56" si="10">SUM(B52:D52)</f>
        <v>6996</v>
      </c>
    </row>
    <row r="53" spans="1:5" s="14" customFormat="1" ht="13.5" thickBot="1" x14ac:dyDescent="0.25">
      <c r="A53" s="57" t="s">
        <v>213</v>
      </c>
      <c r="B53" s="35">
        <v>9863</v>
      </c>
      <c r="C53" s="35">
        <v>1273</v>
      </c>
      <c r="D53" s="35">
        <v>300</v>
      </c>
      <c r="E53" s="31">
        <f t="shared" si="10"/>
        <v>11436</v>
      </c>
    </row>
    <row r="54" spans="1:5" s="14" customFormat="1" ht="13.5" thickBot="1" x14ac:dyDescent="0.25">
      <c r="A54" s="57" t="s">
        <v>214</v>
      </c>
      <c r="B54" s="35">
        <v>7320</v>
      </c>
      <c r="C54" s="35">
        <v>1273</v>
      </c>
      <c r="D54" s="35">
        <v>300</v>
      </c>
      <c r="E54" s="31">
        <f t="shared" si="10"/>
        <v>8893</v>
      </c>
    </row>
    <row r="55" spans="1:5" s="14" customFormat="1" ht="13.5" thickBot="1" x14ac:dyDescent="0.25">
      <c r="A55" s="57" t="s">
        <v>215</v>
      </c>
      <c r="B55" s="35">
        <v>11991</v>
      </c>
      <c r="C55" s="35">
        <v>1916</v>
      </c>
      <c r="D55" s="35">
        <v>300</v>
      </c>
      <c r="E55" s="31">
        <f t="shared" si="10"/>
        <v>14207</v>
      </c>
    </row>
    <row r="56" spans="1:5" s="14" customFormat="1" ht="13.5" thickBot="1" x14ac:dyDescent="0.25">
      <c r="A56" s="8" t="s">
        <v>180</v>
      </c>
      <c r="B56" s="35">
        <v>3792</v>
      </c>
      <c r="C56" s="35">
        <v>409</v>
      </c>
      <c r="D56" s="35">
        <v>300</v>
      </c>
      <c r="E56" s="31">
        <f t="shared" si="10"/>
        <v>4501</v>
      </c>
    </row>
    <row r="57" spans="1:5" s="14" customFormat="1" ht="13.5" thickBot="1" x14ac:dyDescent="0.25">
      <c r="A57" s="2" t="s">
        <v>145</v>
      </c>
      <c r="B57" s="33"/>
      <c r="C57" s="33"/>
      <c r="D57" s="33"/>
      <c r="E57" s="41"/>
    </row>
    <row r="58" spans="1:5" s="14" customFormat="1" ht="13.5" thickBot="1" x14ac:dyDescent="0.25">
      <c r="A58" s="8" t="s">
        <v>181</v>
      </c>
      <c r="B58" s="35">
        <v>8481</v>
      </c>
      <c r="C58" s="35">
        <v>3244</v>
      </c>
      <c r="D58" s="35" t="s">
        <v>173</v>
      </c>
      <c r="E58" s="31">
        <f>SUM(B58:D58)</f>
        <v>11725</v>
      </c>
    </row>
    <row r="59" spans="1:5" s="14" customFormat="1" ht="13.5" thickBot="1" x14ac:dyDescent="0.25">
      <c r="A59" s="8" t="s">
        <v>182</v>
      </c>
      <c r="B59" s="35">
        <v>5683</v>
      </c>
      <c r="C59" s="35">
        <v>1770</v>
      </c>
      <c r="D59" s="35" t="s">
        <v>173</v>
      </c>
      <c r="E59" s="31">
        <f t="shared" ref="E59:E60" si="11">SUM(B59:D59)</f>
        <v>7453</v>
      </c>
    </row>
    <row r="60" spans="1:5" ht="15.75" customHeight="1" thickBot="1" x14ac:dyDescent="0.25">
      <c r="A60" s="8" t="s">
        <v>199</v>
      </c>
      <c r="B60" s="35">
        <v>34056</v>
      </c>
      <c r="C60" s="35">
        <v>11399</v>
      </c>
      <c r="D60" s="35" t="s">
        <v>173</v>
      </c>
      <c r="E60" s="31">
        <f t="shared" si="11"/>
        <v>45455</v>
      </c>
    </row>
    <row r="61" spans="1:5" ht="15.75" customHeight="1" thickBot="1" x14ac:dyDescent="0.25">
      <c r="A61" s="2" t="s">
        <v>147</v>
      </c>
      <c r="B61" s="33"/>
      <c r="C61" s="33"/>
      <c r="D61" s="33"/>
      <c r="E61" s="41"/>
    </row>
    <row r="62" spans="1:5" ht="15.75" customHeight="1" thickBot="1" x14ac:dyDescent="0.25">
      <c r="A62" s="8" t="s">
        <v>16</v>
      </c>
      <c r="B62" s="35">
        <v>5420</v>
      </c>
      <c r="C62" s="35">
        <v>788</v>
      </c>
      <c r="D62" s="35">
        <v>499</v>
      </c>
      <c r="E62" s="31">
        <f>SUM(B62:D62)</f>
        <v>6707</v>
      </c>
    </row>
    <row r="63" spans="1:5" ht="15.75" customHeight="1" thickBot="1" x14ac:dyDescent="0.25">
      <c r="A63" s="8" t="s">
        <v>208</v>
      </c>
      <c r="B63" s="35">
        <v>12181</v>
      </c>
      <c r="C63" s="35">
        <v>944</v>
      </c>
      <c r="D63" s="35">
        <v>499</v>
      </c>
      <c r="E63" s="31">
        <f t="shared" ref="E63:E65" si="12">SUM(B63:D63)</f>
        <v>13624</v>
      </c>
    </row>
    <row r="64" spans="1:5" ht="15.75" customHeight="1" thickBot="1" x14ac:dyDescent="0.25">
      <c r="A64" s="57" t="s">
        <v>216</v>
      </c>
      <c r="B64" s="35">
        <v>14592</v>
      </c>
      <c r="C64" s="35">
        <v>1068</v>
      </c>
      <c r="D64" s="35">
        <v>499</v>
      </c>
      <c r="E64" s="31">
        <f t="shared" si="12"/>
        <v>16159</v>
      </c>
    </row>
    <row r="65" spans="1:5" ht="15.75" customHeight="1" thickBot="1" x14ac:dyDescent="0.25">
      <c r="A65" s="8" t="s">
        <v>20</v>
      </c>
      <c r="B65" s="35">
        <v>3521</v>
      </c>
      <c r="C65" s="35" t="s">
        <v>173</v>
      </c>
      <c r="D65" s="35" t="s">
        <v>173</v>
      </c>
      <c r="E65" s="31">
        <f t="shared" si="12"/>
        <v>3521</v>
      </c>
    </row>
    <row r="66" spans="1:5" ht="15.75" customHeight="1" thickBot="1" x14ac:dyDescent="0.25">
      <c r="A66" s="2" t="s">
        <v>207</v>
      </c>
      <c r="B66" s="41"/>
      <c r="C66" s="41"/>
      <c r="D66" s="41"/>
      <c r="E66" s="41"/>
    </row>
    <row r="67" spans="1:5" ht="15.75" customHeight="1" thickBot="1" x14ac:dyDescent="0.25">
      <c r="A67" s="8" t="s">
        <v>183</v>
      </c>
      <c r="B67" s="35">
        <v>9247</v>
      </c>
      <c r="C67" s="35">
        <v>267</v>
      </c>
      <c r="D67" s="35" t="s">
        <v>173</v>
      </c>
      <c r="E67" s="31">
        <f>SUM(B67:D67)</f>
        <v>9514</v>
      </c>
    </row>
    <row r="68" spans="1:5" ht="15.75" customHeight="1" thickBot="1" x14ac:dyDescent="0.25">
      <c r="A68" s="8" t="s">
        <v>3</v>
      </c>
      <c r="B68" s="35">
        <v>3507</v>
      </c>
      <c r="C68" s="35">
        <v>267</v>
      </c>
      <c r="D68" s="35" t="s">
        <v>173</v>
      </c>
      <c r="E68" s="31">
        <f t="shared" ref="E68:E69" si="13">SUM(B68:D68)</f>
        <v>3774</v>
      </c>
    </row>
    <row r="69" spans="1:5" ht="15.75" customHeight="1" thickBot="1" x14ac:dyDescent="0.25">
      <c r="A69" s="8" t="s">
        <v>4</v>
      </c>
      <c r="B69" s="35">
        <v>404</v>
      </c>
      <c r="C69" s="35">
        <v>164</v>
      </c>
      <c r="D69" s="35" t="s">
        <v>173</v>
      </c>
      <c r="E69" s="31">
        <f t="shared" si="13"/>
        <v>568</v>
      </c>
    </row>
    <row r="70" spans="1:5" ht="15.75" customHeight="1" thickBot="1" x14ac:dyDescent="0.25">
      <c r="A70" s="2" t="s">
        <v>149</v>
      </c>
      <c r="B70" s="33"/>
      <c r="C70" s="33"/>
      <c r="D70" s="33"/>
      <c r="E70" s="41"/>
    </row>
    <row r="71" spans="1:5" ht="15.75" customHeight="1" thickBot="1" x14ac:dyDescent="0.25">
      <c r="A71" s="8" t="s">
        <v>21</v>
      </c>
      <c r="B71" s="36">
        <v>2708</v>
      </c>
      <c r="C71" s="36" t="s">
        <v>173</v>
      </c>
      <c r="D71" s="36" t="s">
        <v>173</v>
      </c>
      <c r="E71" s="30">
        <f>SUM(B71:D71)</f>
        <v>2708</v>
      </c>
    </row>
    <row r="72" spans="1:5" ht="15.75" customHeight="1" thickBot="1" x14ac:dyDescent="0.25">
      <c r="A72" s="8" t="s">
        <v>1</v>
      </c>
      <c r="B72" s="36">
        <v>10726</v>
      </c>
      <c r="C72" s="36" t="s">
        <v>173</v>
      </c>
      <c r="D72" s="36" t="s">
        <v>173</v>
      </c>
      <c r="E72" s="30">
        <f t="shared" ref="E72:E74" si="14">SUM(B72:D72)</f>
        <v>10726</v>
      </c>
    </row>
    <row r="73" spans="1:5" ht="15.75" customHeight="1" thickBot="1" x14ac:dyDescent="0.25">
      <c r="A73" s="8" t="s">
        <v>184</v>
      </c>
      <c r="B73" s="36">
        <v>11573</v>
      </c>
      <c r="C73" s="36" t="s">
        <v>173</v>
      </c>
      <c r="D73" s="36" t="s">
        <v>173</v>
      </c>
      <c r="E73" s="30">
        <f t="shared" si="14"/>
        <v>11573</v>
      </c>
    </row>
    <row r="74" spans="1:5" ht="15.75" customHeight="1" thickBot="1" x14ac:dyDescent="0.25">
      <c r="A74" s="8" t="s">
        <v>23</v>
      </c>
      <c r="B74" s="36">
        <v>219</v>
      </c>
      <c r="C74" s="36" t="s">
        <v>173</v>
      </c>
      <c r="D74" s="36" t="s">
        <v>173</v>
      </c>
      <c r="E74" s="30">
        <f t="shared" si="14"/>
        <v>219</v>
      </c>
    </row>
    <row r="75" spans="1:5" ht="15.75" customHeight="1" thickBot="1" x14ac:dyDescent="0.25">
      <c r="A75" s="2" t="s">
        <v>185</v>
      </c>
      <c r="B75" s="33"/>
      <c r="C75" s="33"/>
      <c r="D75" s="33"/>
      <c r="E75" s="41"/>
    </row>
    <row r="76" spans="1:5" ht="15.75" customHeight="1" thickBot="1" x14ac:dyDescent="0.25">
      <c r="A76" s="8" t="s">
        <v>186</v>
      </c>
      <c r="B76" s="36">
        <v>930</v>
      </c>
      <c r="C76" s="36" t="s">
        <v>173</v>
      </c>
      <c r="D76" s="36" t="s">
        <v>173</v>
      </c>
      <c r="E76" s="30">
        <f>SUM(B76:D76)</f>
        <v>930</v>
      </c>
    </row>
    <row r="77" spans="1:5" ht="15.75" customHeight="1" thickBot="1" x14ac:dyDescent="0.25">
      <c r="A77" s="2" t="s">
        <v>188</v>
      </c>
      <c r="B77" s="33"/>
      <c r="C77" s="33"/>
      <c r="D77" s="33"/>
      <c r="E77" s="41"/>
    </row>
    <row r="78" spans="1:5" ht="15.75" customHeight="1" thickBot="1" x14ac:dyDescent="0.25">
      <c r="A78" s="8" t="s">
        <v>189</v>
      </c>
      <c r="B78" s="36"/>
      <c r="C78" s="36"/>
      <c r="D78" s="36"/>
      <c r="E78" s="30"/>
    </row>
    <row r="79" spans="1:5" ht="15.75" customHeight="1" thickBot="1" x14ac:dyDescent="0.25">
      <c r="A79" s="8" t="s">
        <v>191</v>
      </c>
      <c r="B79" s="36">
        <v>271</v>
      </c>
      <c r="C79" s="36" t="s">
        <v>173</v>
      </c>
      <c r="D79" s="36" t="s">
        <v>173</v>
      </c>
      <c r="E79" s="30">
        <f>SUM(B79:D79)</f>
        <v>271</v>
      </c>
    </row>
    <row r="80" spans="1:5" ht="15.75" customHeight="1" thickBot="1" x14ac:dyDescent="0.25">
      <c r="A80" s="8" t="s">
        <v>192</v>
      </c>
      <c r="B80" s="36">
        <v>240</v>
      </c>
      <c r="C80" s="36" t="s">
        <v>173</v>
      </c>
      <c r="D80" s="36" t="s">
        <v>173</v>
      </c>
      <c r="E80" s="30">
        <f t="shared" ref="E80:E82" si="15">SUM(B80:D80)</f>
        <v>240</v>
      </c>
    </row>
    <row r="81" spans="1:5" ht="15.75" customHeight="1" thickBot="1" x14ac:dyDescent="0.25">
      <c r="A81" s="8" t="s">
        <v>193</v>
      </c>
      <c r="B81" s="36">
        <v>224</v>
      </c>
      <c r="C81" s="36" t="s">
        <v>173</v>
      </c>
      <c r="D81" s="36" t="s">
        <v>173</v>
      </c>
      <c r="E81" s="30">
        <f t="shared" si="15"/>
        <v>224</v>
      </c>
    </row>
    <row r="82" spans="1:5" ht="15.75" customHeight="1" thickBot="1" x14ac:dyDescent="0.25">
      <c r="A82" s="8" t="s">
        <v>194</v>
      </c>
      <c r="B82" s="36">
        <v>166</v>
      </c>
      <c r="C82" s="36" t="s">
        <v>173</v>
      </c>
      <c r="D82" s="36" t="s">
        <v>173</v>
      </c>
      <c r="E82" s="30">
        <f t="shared" si="15"/>
        <v>166</v>
      </c>
    </row>
    <row r="83" spans="1:5" ht="15.75" customHeight="1" thickBot="1" x14ac:dyDescent="0.25">
      <c r="A83" s="57" t="s">
        <v>217</v>
      </c>
      <c r="B83" s="36">
        <v>146</v>
      </c>
      <c r="C83" s="36" t="s">
        <v>173</v>
      </c>
      <c r="D83" s="36" t="s">
        <v>173</v>
      </c>
      <c r="E83" s="30">
        <f t="shared" ref="E83" si="16">SUM(B83:D83)</f>
        <v>146</v>
      </c>
    </row>
    <row r="84" spans="1:5" ht="15.75" customHeight="1" x14ac:dyDescent="0.2">
      <c r="A84" s="56" t="s">
        <v>200</v>
      </c>
      <c r="B84" s="1"/>
    </row>
  </sheetData>
  <printOptions horizontalCentered="1" verticalCentered="1"/>
  <pageMargins left="1.1899038461538463" right="0.95" top="1" bottom="0.5" header="0.3" footer="0.3"/>
  <pageSetup scale="54" orientation="portrait" r:id="rId1"/>
  <headerFooter>
    <oddHeader>&amp;L&amp;G&amp;C&amp;"Arial,Bold"&amp;20CITY OF MANTECA ENTITLEMENT FEE SCHEDULE&amp;"Arial,Regular"&amp;10
&amp;"Arial,Bold"&amp;14Community Development Department, Planning Division</oddHeader>
    <oddFooter>&amp;L&amp;F&amp;CAuthorized by City Council Res. R2017-118&amp;REffective: 10/14/2017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zoomScaleNormal="100" zoomScaleSheetLayoutView="85" workbookViewId="0">
      <selection activeCell="D21" sqref="D21"/>
    </sheetView>
  </sheetViews>
  <sheetFormatPr defaultRowHeight="15.75" customHeight="1" x14ac:dyDescent="0.2"/>
  <cols>
    <col min="1" max="1" width="51" style="5" bestFit="1" customWidth="1"/>
    <col min="2" max="2" width="9.7109375" style="5" bestFit="1" customWidth="1"/>
    <col min="3" max="3" width="9.7109375" style="23" bestFit="1" customWidth="1"/>
    <col min="4" max="4" width="10.140625" style="10" bestFit="1" customWidth="1"/>
    <col min="5" max="6" width="10.140625" style="1" bestFit="1" customWidth="1"/>
    <col min="7" max="7" width="10.140625" style="9" bestFit="1" customWidth="1"/>
    <col min="8" max="9" width="9.140625" style="1" bestFit="1" customWidth="1"/>
    <col min="10" max="16384" width="9.140625" style="1"/>
  </cols>
  <sheetData>
    <row r="1" spans="1:9" ht="26.25" thickBot="1" x14ac:dyDescent="0.25">
      <c r="A1" s="4" t="s">
        <v>0</v>
      </c>
      <c r="B1" s="29" t="s">
        <v>151</v>
      </c>
      <c r="C1" s="29" t="s">
        <v>152</v>
      </c>
      <c r="D1" s="20">
        <v>1</v>
      </c>
      <c r="E1" s="20">
        <v>0.63</v>
      </c>
      <c r="F1" s="20">
        <v>0.6</v>
      </c>
      <c r="G1" s="20">
        <v>0.5</v>
      </c>
      <c r="H1" s="20">
        <v>0.25</v>
      </c>
      <c r="I1" s="20">
        <v>0.13</v>
      </c>
    </row>
    <row r="2" spans="1:9" ht="15.75" customHeight="1" thickBot="1" x14ac:dyDescent="0.25">
      <c r="A2" s="6" t="s">
        <v>55</v>
      </c>
      <c r="B2" s="6"/>
      <c r="C2" s="24"/>
      <c r="D2" s="28"/>
      <c r="E2" s="28"/>
      <c r="F2" s="28"/>
      <c r="G2" s="28"/>
      <c r="H2" s="28"/>
      <c r="I2" s="28"/>
    </row>
    <row r="3" spans="1:9" ht="15.75" customHeight="1" thickBot="1" x14ac:dyDescent="0.25">
      <c r="A3" s="7" t="s">
        <v>34</v>
      </c>
      <c r="B3" s="7"/>
      <c r="C3" s="25" t="s">
        <v>62</v>
      </c>
      <c r="D3" s="42">
        <v>12482</v>
      </c>
      <c r="E3" s="42">
        <f>D3*0.63</f>
        <v>7863.66</v>
      </c>
      <c r="F3" s="42">
        <f>D3*0.6</f>
        <v>7489.2</v>
      </c>
      <c r="G3" s="42">
        <f>D3*0.5</f>
        <v>6241</v>
      </c>
      <c r="H3" s="42">
        <f>D3*0.25</f>
        <v>3120.5</v>
      </c>
      <c r="I3" s="42">
        <f>D3*0.13</f>
        <v>1622.66</v>
      </c>
    </row>
    <row r="4" spans="1:9" ht="15.75" customHeight="1" thickBot="1" x14ac:dyDescent="0.25">
      <c r="A4" s="7" t="s">
        <v>35</v>
      </c>
      <c r="B4" s="7"/>
      <c r="C4" s="25" t="s">
        <v>63</v>
      </c>
      <c r="D4" s="42"/>
      <c r="E4" s="42"/>
      <c r="F4" s="42"/>
      <c r="G4" s="42"/>
      <c r="H4" s="42"/>
      <c r="I4" s="42"/>
    </row>
    <row r="5" spans="1:9" ht="15.75" customHeight="1" thickBot="1" x14ac:dyDescent="0.25">
      <c r="A5" s="7" t="s">
        <v>67</v>
      </c>
      <c r="B5" s="7"/>
      <c r="C5" s="25" t="s">
        <v>64</v>
      </c>
      <c r="D5" s="43">
        <v>5578</v>
      </c>
      <c r="E5" s="42">
        <f>D5*0.63</f>
        <v>3514.14</v>
      </c>
      <c r="F5" s="42">
        <f t="shared" ref="F5:F78" si="0">D5*0.6</f>
        <v>3346.7999999999997</v>
      </c>
      <c r="G5" s="42">
        <f t="shared" ref="G5:G78" si="1">D5*0.5</f>
        <v>2789</v>
      </c>
      <c r="H5" s="42">
        <f t="shared" ref="H5:H78" si="2">D5*0.25</f>
        <v>1394.5</v>
      </c>
      <c r="I5" s="42">
        <f t="shared" ref="I5:I78" si="3">D5*0.13</f>
        <v>725.14</v>
      </c>
    </row>
    <row r="6" spans="1:9" ht="15.75" customHeight="1" thickBot="1" x14ac:dyDescent="0.25">
      <c r="A6" s="7" t="s">
        <v>68</v>
      </c>
      <c r="B6" s="7"/>
      <c r="C6" s="25" t="s">
        <v>65</v>
      </c>
      <c r="D6" s="43">
        <v>6508</v>
      </c>
      <c r="E6" s="42">
        <f>D6*0.63</f>
        <v>4100.04</v>
      </c>
      <c r="F6" s="42">
        <f t="shared" si="0"/>
        <v>3904.7999999999997</v>
      </c>
      <c r="G6" s="42">
        <f t="shared" si="1"/>
        <v>3254</v>
      </c>
      <c r="H6" s="42">
        <f t="shared" si="2"/>
        <v>1627</v>
      </c>
      <c r="I6" s="42">
        <f t="shared" si="3"/>
        <v>846.04000000000008</v>
      </c>
    </row>
    <row r="7" spans="1:9" ht="15.75" customHeight="1" thickBot="1" x14ac:dyDescent="0.25">
      <c r="A7" s="7" t="s">
        <v>69</v>
      </c>
      <c r="B7" s="7"/>
      <c r="C7" s="25" t="s">
        <v>66</v>
      </c>
      <c r="D7" s="43">
        <v>9368</v>
      </c>
      <c r="E7" s="42">
        <f>D7*0.63</f>
        <v>5901.84</v>
      </c>
      <c r="F7" s="42">
        <f t="shared" si="0"/>
        <v>5620.8</v>
      </c>
      <c r="G7" s="42">
        <f t="shared" si="1"/>
        <v>4684</v>
      </c>
      <c r="H7" s="42">
        <f t="shared" si="2"/>
        <v>2342</v>
      </c>
      <c r="I7" s="42">
        <f t="shared" si="3"/>
        <v>1217.8400000000001</v>
      </c>
    </row>
    <row r="8" spans="1:9" ht="15.75" customHeight="1" thickBot="1" x14ac:dyDescent="0.25">
      <c r="A8" s="6" t="s">
        <v>56</v>
      </c>
      <c r="B8" s="6"/>
      <c r="C8" s="26"/>
      <c r="D8" s="44"/>
      <c r="E8" s="44"/>
      <c r="F8" s="44"/>
      <c r="G8" s="44"/>
      <c r="H8" s="44"/>
      <c r="I8" s="44"/>
    </row>
    <row r="9" spans="1:9" ht="15.75" customHeight="1" thickBot="1" x14ac:dyDescent="0.25">
      <c r="A9" s="7" t="s">
        <v>36</v>
      </c>
      <c r="B9" s="7"/>
      <c r="C9" s="25" t="s">
        <v>73</v>
      </c>
      <c r="D9" s="42">
        <v>2916</v>
      </c>
      <c r="E9" s="42"/>
      <c r="F9" s="42"/>
      <c r="G9" s="42"/>
      <c r="H9" s="42"/>
      <c r="I9" s="42"/>
    </row>
    <row r="10" spans="1:9" ht="15.75" customHeight="1" thickBot="1" x14ac:dyDescent="0.25">
      <c r="A10" s="6" t="s">
        <v>139</v>
      </c>
      <c r="B10" s="6"/>
      <c r="C10" s="26"/>
      <c r="D10" s="44"/>
      <c r="E10" s="44"/>
      <c r="F10" s="44"/>
      <c r="G10" s="44"/>
      <c r="H10" s="44"/>
      <c r="I10" s="44"/>
    </row>
    <row r="11" spans="1:9" ht="15.75" customHeight="1" thickBot="1" x14ac:dyDescent="0.25">
      <c r="A11" s="7" t="str">
        <f>PlanningFeeSchedule040511!A8</f>
        <v xml:space="preserve">  Commercial , Multi-Family, Mixed</v>
      </c>
      <c r="B11" s="7" t="s">
        <v>153</v>
      </c>
      <c r="C11" s="25"/>
      <c r="D11" s="42">
        <f>PlanningFeeSchedule040511!$B$8</f>
        <v>1038</v>
      </c>
      <c r="E11" s="42"/>
      <c r="F11" s="42"/>
      <c r="G11" s="42"/>
      <c r="H11" s="42"/>
      <c r="I11" s="42"/>
    </row>
    <row r="12" spans="1:9" ht="15.75" customHeight="1" thickBot="1" x14ac:dyDescent="0.25">
      <c r="A12" s="7" t="str">
        <f>PlanningFeeSchedule040511!A9</f>
        <v xml:space="preserve">  Commercial (TI - Occupancy)</v>
      </c>
      <c r="B12" s="7" t="s">
        <v>154</v>
      </c>
      <c r="C12" s="25"/>
      <c r="D12" s="42">
        <f>PlanningFeeSchedule040511!$B$9</f>
        <v>249</v>
      </c>
      <c r="E12" s="42"/>
      <c r="F12" s="42"/>
      <c r="G12" s="42"/>
      <c r="H12" s="42"/>
      <c r="I12" s="42"/>
    </row>
    <row r="13" spans="1:9" ht="15.75" customHeight="1" thickBot="1" x14ac:dyDescent="0.25">
      <c r="A13" s="7" t="str">
        <f>PlanningFeeSchedule040511!A10</f>
        <v xml:space="preserve">  Residential (Addition - Minor)</v>
      </c>
      <c r="B13" s="7" t="s">
        <v>155</v>
      </c>
      <c r="C13" s="25"/>
      <c r="D13" s="42">
        <f>PlanningFeeSchedule040511!$B$10</f>
        <v>111</v>
      </c>
      <c r="E13" s="42"/>
      <c r="F13" s="42"/>
      <c r="G13" s="42"/>
      <c r="H13" s="42"/>
      <c r="I13" s="42"/>
    </row>
    <row r="14" spans="1:9" ht="15.75" customHeight="1" thickBot="1" x14ac:dyDescent="0.25">
      <c r="A14" s="7" t="str">
        <f>PlanningFeeSchedule040511!A11</f>
        <v xml:space="preserve">  Single Family Dwelling (Tract - Plot Plan)</v>
      </c>
      <c r="B14" s="7" t="s">
        <v>156</v>
      </c>
      <c r="C14" s="25"/>
      <c r="D14" s="42">
        <f>PlanningFeeSchedule040511!$B$11</f>
        <v>48</v>
      </c>
      <c r="E14" s="42"/>
      <c r="F14" s="42"/>
      <c r="G14" s="42"/>
      <c r="H14" s="42"/>
      <c r="I14" s="42"/>
    </row>
    <row r="15" spans="1:9" ht="15.75" customHeight="1" thickBot="1" x14ac:dyDescent="0.25">
      <c r="A15" s="6" t="s">
        <v>57</v>
      </c>
      <c r="B15" s="6"/>
      <c r="C15" s="26"/>
      <c r="D15" s="44"/>
      <c r="E15" s="44"/>
      <c r="F15" s="44"/>
      <c r="G15" s="44"/>
      <c r="H15" s="44"/>
      <c r="I15" s="44"/>
    </row>
    <row r="16" spans="1:9" ht="15.75" customHeight="1" thickBot="1" x14ac:dyDescent="0.25">
      <c r="A16" s="7" t="s">
        <v>37</v>
      </c>
      <c r="B16" s="7"/>
      <c r="C16" s="25" t="s">
        <v>74</v>
      </c>
      <c r="D16" s="42">
        <v>6858</v>
      </c>
      <c r="E16" s="42">
        <f>D16*0.63</f>
        <v>4320.54</v>
      </c>
      <c r="F16" s="42">
        <f t="shared" si="0"/>
        <v>4114.8</v>
      </c>
      <c r="G16" s="42">
        <f t="shared" si="1"/>
        <v>3429</v>
      </c>
      <c r="H16" s="42">
        <f t="shared" si="2"/>
        <v>1714.5</v>
      </c>
      <c r="I16" s="42">
        <f t="shared" si="3"/>
        <v>891.54000000000008</v>
      </c>
    </row>
    <row r="17" spans="1:9" ht="15.75" customHeight="1" thickBot="1" x14ac:dyDescent="0.25">
      <c r="A17" s="7" t="s">
        <v>38</v>
      </c>
      <c r="B17" s="7"/>
      <c r="C17" s="25" t="s">
        <v>75</v>
      </c>
      <c r="D17" s="42">
        <v>891</v>
      </c>
      <c r="E17" s="42">
        <f t="shared" ref="E17:E78" si="4">D17*0.63</f>
        <v>561.33000000000004</v>
      </c>
      <c r="F17" s="42">
        <f t="shared" si="0"/>
        <v>534.6</v>
      </c>
      <c r="G17" s="42">
        <f t="shared" si="1"/>
        <v>445.5</v>
      </c>
      <c r="H17" s="42">
        <f t="shared" si="2"/>
        <v>222.75</v>
      </c>
      <c r="I17" s="42">
        <f t="shared" si="3"/>
        <v>115.83</v>
      </c>
    </row>
    <row r="18" spans="1:9" ht="15.75" customHeight="1" thickBot="1" x14ac:dyDescent="0.25">
      <c r="A18" s="7" t="s">
        <v>39</v>
      </c>
      <c r="B18" s="7"/>
      <c r="C18" s="25" t="s">
        <v>76</v>
      </c>
      <c r="D18" s="42">
        <v>1392</v>
      </c>
      <c r="E18" s="42">
        <f t="shared" si="4"/>
        <v>876.96</v>
      </c>
      <c r="F18" s="42">
        <f t="shared" si="0"/>
        <v>835.19999999999993</v>
      </c>
      <c r="G18" s="42">
        <f t="shared" si="1"/>
        <v>696</v>
      </c>
      <c r="H18" s="42">
        <f t="shared" si="2"/>
        <v>348</v>
      </c>
      <c r="I18" s="42">
        <f t="shared" si="3"/>
        <v>180.96</v>
      </c>
    </row>
    <row r="19" spans="1:9" ht="15.75" customHeight="1" thickBot="1" x14ac:dyDescent="0.25">
      <c r="A19" s="7" t="s">
        <v>40</v>
      </c>
      <c r="B19" s="7"/>
      <c r="C19" s="25" t="s">
        <v>77</v>
      </c>
      <c r="D19" s="42">
        <v>843</v>
      </c>
      <c r="E19" s="42"/>
      <c r="F19" s="42"/>
      <c r="G19" s="42"/>
      <c r="H19" s="42"/>
      <c r="I19" s="42"/>
    </row>
    <row r="20" spans="1:9" ht="15.75" customHeight="1" thickBot="1" x14ac:dyDescent="0.25">
      <c r="A20" s="6" t="s">
        <v>78</v>
      </c>
      <c r="B20" s="6"/>
      <c r="C20" s="26"/>
      <c r="D20" s="44"/>
      <c r="E20" s="44"/>
      <c r="F20" s="44"/>
      <c r="G20" s="44"/>
      <c r="H20" s="44"/>
      <c r="I20" s="44"/>
    </row>
    <row r="21" spans="1:9" ht="15.75" customHeight="1" thickBot="1" x14ac:dyDescent="0.25">
      <c r="A21" s="7" t="s">
        <v>60</v>
      </c>
      <c r="B21" s="7"/>
      <c r="C21" s="25" t="s">
        <v>79</v>
      </c>
      <c r="D21" s="42">
        <v>17109</v>
      </c>
      <c r="E21" s="42">
        <f t="shared" si="4"/>
        <v>10778.67</v>
      </c>
      <c r="F21" s="42">
        <f t="shared" si="0"/>
        <v>10265.4</v>
      </c>
      <c r="G21" s="42">
        <f t="shared" si="1"/>
        <v>8554.5</v>
      </c>
      <c r="H21" s="42">
        <f t="shared" si="2"/>
        <v>4277.25</v>
      </c>
      <c r="I21" s="42">
        <f t="shared" si="3"/>
        <v>2224.17</v>
      </c>
    </row>
    <row r="22" spans="1:9" ht="15.75" customHeight="1" thickBot="1" x14ac:dyDescent="0.25">
      <c r="A22" s="7" t="s">
        <v>61</v>
      </c>
      <c r="B22" s="7"/>
      <c r="C22" s="25" t="s">
        <v>80</v>
      </c>
      <c r="D22" s="42">
        <v>3150</v>
      </c>
      <c r="E22" s="42">
        <f t="shared" si="4"/>
        <v>1984.5</v>
      </c>
      <c r="F22" s="42">
        <f t="shared" si="0"/>
        <v>1890</v>
      </c>
      <c r="G22" s="42">
        <f t="shared" si="1"/>
        <v>1575</v>
      </c>
      <c r="H22" s="42">
        <f t="shared" si="2"/>
        <v>787.5</v>
      </c>
      <c r="I22" s="42">
        <f t="shared" si="3"/>
        <v>409.5</v>
      </c>
    </row>
    <row r="23" spans="1:9" ht="15.75" customHeight="1" thickBot="1" x14ac:dyDescent="0.25">
      <c r="A23" s="6" t="s">
        <v>58</v>
      </c>
      <c r="B23" s="6"/>
      <c r="C23" s="26"/>
      <c r="D23" s="44"/>
      <c r="E23" s="44"/>
      <c r="F23" s="44"/>
      <c r="G23" s="44"/>
      <c r="H23" s="44"/>
      <c r="I23" s="44"/>
    </row>
    <row r="24" spans="1:9" ht="15.75" customHeight="1" thickBot="1" x14ac:dyDescent="0.25">
      <c r="A24" s="7" t="s">
        <v>41</v>
      </c>
      <c r="B24" s="7"/>
      <c r="C24" s="25" t="s">
        <v>81</v>
      </c>
      <c r="D24" s="42">
        <v>7116</v>
      </c>
      <c r="E24" s="42">
        <f t="shared" si="4"/>
        <v>4483.08</v>
      </c>
      <c r="F24" s="42">
        <f t="shared" si="0"/>
        <v>4269.5999999999995</v>
      </c>
      <c r="G24" s="42">
        <f t="shared" si="1"/>
        <v>3558</v>
      </c>
      <c r="H24" s="42">
        <f t="shared" si="2"/>
        <v>1779</v>
      </c>
      <c r="I24" s="42">
        <f t="shared" si="3"/>
        <v>925.08</v>
      </c>
    </row>
    <row r="25" spans="1:9" ht="15.75" customHeight="1" thickBot="1" x14ac:dyDescent="0.25">
      <c r="A25" s="6" t="s">
        <v>129</v>
      </c>
      <c r="B25" s="6"/>
      <c r="C25" s="26"/>
      <c r="D25" s="45"/>
      <c r="E25" s="44"/>
      <c r="F25" s="44"/>
      <c r="G25" s="44"/>
      <c r="H25" s="44"/>
      <c r="I25" s="44"/>
    </row>
    <row r="26" spans="1:9" ht="15.75" customHeight="1" thickBot="1" x14ac:dyDescent="0.25">
      <c r="A26" s="7" t="s">
        <v>44</v>
      </c>
      <c r="B26" s="7"/>
      <c r="C26" s="25" t="s">
        <v>82</v>
      </c>
      <c r="D26" s="42">
        <v>25</v>
      </c>
      <c r="E26" s="42"/>
      <c r="F26" s="42"/>
      <c r="G26" s="42"/>
      <c r="H26" s="42"/>
      <c r="I26" s="42"/>
    </row>
    <row r="27" spans="1:9" ht="15.75" customHeight="1" thickBot="1" x14ac:dyDescent="0.25">
      <c r="A27" s="7" t="s">
        <v>42</v>
      </c>
      <c r="B27" s="7"/>
      <c r="C27" s="25" t="s">
        <v>83</v>
      </c>
      <c r="D27" s="42">
        <v>628</v>
      </c>
      <c r="E27" s="42"/>
      <c r="F27" s="42"/>
      <c r="G27" s="42"/>
      <c r="H27" s="42"/>
      <c r="I27" s="42"/>
    </row>
    <row r="28" spans="1:9" ht="15.75" customHeight="1" thickBot="1" x14ac:dyDescent="0.25">
      <c r="A28" s="7" t="s">
        <v>43</v>
      </c>
      <c r="B28" s="7"/>
      <c r="C28" s="25" t="s">
        <v>84</v>
      </c>
      <c r="D28" s="42">
        <v>6203</v>
      </c>
      <c r="E28" s="42">
        <f t="shared" si="4"/>
        <v>3907.89</v>
      </c>
      <c r="F28" s="42">
        <f t="shared" si="0"/>
        <v>3721.7999999999997</v>
      </c>
      <c r="G28" s="42">
        <f t="shared" si="1"/>
        <v>3101.5</v>
      </c>
      <c r="H28" s="42">
        <f t="shared" si="2"/>
        <v>1550.75</v>
      </c>
      <c r="I28" s="42">
        <f t="shared" si="3"/>
        <v>806.39</v>
      </c>
    </row>
    <row r="29" spans="1:9" ht="15.75" customHeight="1" thickBot="1" x14ac:dyDescent="0.25">
      <c r="A29" s="7" t="s">
        <v>159</v>
      </c>
      <c r="B29" s="7"/>
      <c r="C29" s="47"/>
      <c r="D29" s="42">
        <f>PlanningFeeSchedule040511!$B$35</f>
        <v>146</v>
      </c>
      <c r="E29" s="42"/>
      <c r="F29" s="42"/>
      <c r="G29" s="42"/>
      <c r="H29" s="42"/>
      <c r="I29" s="42"/>
    </row>
    <row r="30" spans="1:9" ht="15.75" customHeight="1" thickBot="1" x14ac:dyDescent="0.25">
      <c r="A30" s="7" t="e">
        <f>PlanningFeeSchedule040511!#REF!</f>
        <v>#REF!</v>
      </c>
      <c r="B30" s="7"/>
      <c r="C30" s="47"/>
      <c r="D30" s="42" t="e">
        <f>PlanningFeeSchedule040511!#REF!</f>
        <v>#REF!</v>
      </c>
      <c r="E30" s="42"/>
      <c r="F30" s="42"/>
      <c r="G30" s="42"/>
      <c r="H30" s="42"/>
      <c r="I30" s="42"/>
    </row>
    <row r="31" spans="1:9" ht="15.75" customHeight="1" thickBot="1" x14ac:dyDescent="0.25">
      <c r="A31" s="7" t="s">
        <v>45</v>
      </c>
      <c r="B31" s="7"/>
      <c r="C31" s="25" t="s">
        <v>85</v>
      </c>
      <c r="D31" s="42">
        <v>77</v>
      </c>
      <c r="E31" s="42"/>
      <c r="F31" s="42"/>
      <c r="G31" s="42"/>
      <c r="H31" s="42"/>
      <c r="I31" s="42"/>
    </row>
    <row r="32" spans="1:9" ht="15.75" customHeight="1" thickBot="1" x14ac:dyDescent="0.25">
      <c r="A32" s="7" t="s">
        <v>46</v>
      </c>
      <c r="B32" s="7"/>
      <c r="C32" s="25" t="s">
        <v>86</v>
      </c>
      <c r="D32" s="42">
        <v>717</v>
      </c>
      <c r="E32" s="42">
        <f t="shared" si="4"/>
        <v>451.71</v>
      </c>
      <c r="F32" s="42">
        <f t="shared" si="0"/>
        <v>430.2</v>
      </c>
      <c r="G32" s="42">
        <f t="shared" si="1"/>
        <v>358.5</v>
      </c>
      <c r="H32" s="42">
        <f t="shared" si="2"/>
        <v>179.25</v>
      </c>
      <c r="I32" s="42">
        <f t="shared" si="3"/>
        <v>93.210000000000008</v>
      </c>
    </row>
    <row r="33" spans="1:9" ht="15.75" customHeight="1" thickBot="1" x14ac:dyDescent="0.25">
      <c r="A33" s="7" t="s">
        <v>47</v>
      </c>
      <c r="B33" s="7"/>
      <c r="C33" s="25" t="s">
        <v>87</v>
      </c>
      <c r="D33" s="42">
        <v>6585</v>
      </c>
      <c r="E33" s="42">
        <f t="shared" si="4"/>
        <v>4148.55</v>
      </c>
      <c r="F33" s="42">
        <f t="shared" si="0"/>
        <v>3951</v>
      </c>
      <c r="G33" s="42">
        <f t="shared" si="1"/>
        <v>3292.5</v>
      </c>
      <c r="H33" s="42">
        <f t="shared" si="2"/>
        <v>1646.25</v>
      </c>
      <c r="I33" s="42">
        <f t="shared" si="3"/>
        <v>856.05000000000007</v>
      </c>
    </row>
    <row r="34" spans="1:9" ht="15.75" customHeight="1" thickBot="1" x14ac:dyDescent="0.25">
      <c r="A34" s="6" t="s">
        <v>100</v>
      </c>
      <c r="B34" s="6"/>
      <c r="C34" s="26"/>
      <c r="D34" s="44"/>
      <c r="E34" s="44"/>
      <c r="F34" s="44"/>
      <c r="G34" s="44"/>
      <c r="H34" s="44"/>
      <c r="I34" s="44"/>
    </row>
    <row r="35" spans="1:9" ht="15.75" customHeight="1" thickBot="1" x14ac:dyDescent="0.25">
      <c r="A35" s="7" t="s">
        <v>48</v>
      </c>
      <c r="B35" s="7"/>
      <c r="C35" s="25" t="s">
        <v>88</v>
      </c>
      <c r="D35" s="42">
        <v>8518</v>
      </c>
      <c r="E35" s="42">
        <f t="shared" si="4"/>
        <v>5366.34</v>
      </c>
      <c r="F35" s="42">
        <f t="shared" si="0"/>
        <v>5110.8</v>
      </c>
      <c r="G35" s="42">
        <f t="shared" si="1"/>
        <v>4259</v>
      </c>
      <c r="H35" s="42">
        <f t="shared" si="2"/>
        <v>2129.5</v>
      </c>
      <c r="I35" s="42">
        <f t="shared" si="3"/>
        <v>1107.3400000000001</v>
      </c>
    </row>
    <row r="36" spans="1:9" ht="15.75" customHeight="1" thickBot="1" x14ac:dyDescent="0.25">
      <c r="A36" s="7" t="s">
        <v>49</v>
      </c>
      <c r="B36" s="7"/>
      <c r="C36" s="25" t="s">
        <v>89</v>
      </c>
      <c r="D36" s="42">
        <v>11502</v>
      </c>
      <c r="E36" s="42">
        <f t="shared" si="4"/>
        <v>7246.26</v>
      </c>
      <c r="F36" s="42">
        <f t="shared" si="0"/>
        <v>6901.2</v>
      </c>
      <c r="G36" s="42">
        <f t="shared" si="1"/>
        <v>5751</v>
      </c>
      <c r="H36" s="42">
        <f t="shared" si="2"/>
        <v>2875.5</v>
      </c>
      <c r="I36" s="42">
        <f t="shared" si="3"/>
        <v>1495.26</v>
      </c>
    </row>
    <row r="37" spans="1:9" ht="15.75" customHeight="1" thickBot="1" x14ac:dyDescent="0.25">
      <c r="A37" s="7" t="s">
        <v>50</v>
      </c>
      <c r="B37" s="7"/>
      <c r="C37" s="25" t="s">
        <v>90</v>
      </c>
      <c r="D37" s="42">
        <v>13287</v>
      </c>
      <c r="E37" s="42">
        <f t="shared" si="4"/>
        <v>8370.81</v>
      </c>
      <c r="F37" s="42">
        <f t="shared" si="0"/>
        <v>7972.2</v>
      </c>
      <c r="G37" s="42">
        <f t="shared" si="1"/>
        <v>6643.5</v>
      </c>
      <c r="H37" s="42">
        <f t="shared" si="2"/>
        <v>3321.75</v>
      </c>
      <c r="I37" s="42">
        <f t="shared" si="3"/>
        <v>1727.31</v>
      </c>
    </row>
    <row r="38" spans="1:9" ht="15.75" customHeight="1" thickBot="1" x14ac:dyDescent="0.25">
      <c r="A38" s="7" t="s">
        <v>51</v>
      </c>
      <c r="B38" s="7"/>
      <c r="C38" s="25" t="s">
        <v>91</v>
      </c>
      <c r="D38" s="42">
        <v>5580</v>
      </c>
      <c r="E38" s="42">
        <f t="shared" si="4"/>
        <v>3515.4</v>
      </c>
      <c r="F38" s="42">
        <f t="shared" si="0"/>
        <v>3348</v>
      </c>
      <c r="G38" s="42">
        <f t="shared" si="1"/>
        <v>2790</v>
      </c>
      <c r="H38" s="42">
        <f t="shared" si="2"/>
        <v>1395</v>
      </c>
      <c r="I38" s="42">
        <f t="shared" si="3"/>
        <v>725.4</v>
      </c>
    </row>
    <row r="39" spans="1:9" ht="15.75" customHeight="1" thickBot="1" x14ac:dyDescent="0.25">
      <c r="A39" s="7" t="s">
        <v>52</v>
      </c>
      <c r="B39" s="7"/>
      <c r="C39" s="25" t="s">
        <v>92</v>
      </c>
      <c r="D39" s="42">
        <v>5580</v>
      </c>
      <c r="E39" s="42">
        <f t="shared" si="4"/>
        <v>3515.4</v>
      </c>
      <c r="F39" s="42">
        <f t="shared" si="0"/>
        <v>3348</v>
      </c>
      <c r="G39" s="42">
        <f t="shared" si="1"/>
        <v>2790</v>
      </c>
      <c r="H39" s="42">
        <f t="shared" si="2"/>
        <v>1395</v>
      </c>
      <c r="I39" s="42">
        <f t="shared" si="3"/>
        <v>725.4</v>
      </c>
    </row>
    <row r="40" spans="1:9" ht="15.75" customHeight="1" thickBot="1" x14ac:dyDescent="0.25">
      <c r="A40" s="2" t="s">
        <v>99</v>
      </c>
      <c r="B40" s="2"/>
      <c r="C40" s="27"/>
      <c r="D40" s="45"/>
      <c r="E40" s="44"/>
      <c r="F40" s="44"/>
      <c r="G40" s="44"/>
      <c r="H40" s="44"/>
      <c r="I40" s="44"/>
    </row>
    <row r="41" spans="1:9" ht="15.75" customHeight="1" thickBot="1" x14ac:dyDescent="0.25">
      <c r="A41" s="7" t="s">
        <v>53</v>
      </c>
      <c r="B41" s="7"/>
      <c r="C41" s="25" t="s">
        <v>93</v>
      </c>
      <c r="D41" s="43">
        <v>560</v>
      </c>
      <c r="E41" s="42">
        <f t="shared" si="4"/>
        <v>352.8</v>
      </c>
      <c r="F41" s="42">
        <f t="shared" si="0"/>
        <v>336</v>
      </c>
      <c r="G41" s="42">
        <f t="shared" si="1"/>
        <v>280</v>
      </c>
      <c r="H41" s="42">
        <f t="shared" si="2"/>
        <v>140</v>
      </c>
      <c r="I41" s="42">
        <f t="shared" si="3"/>
        <v>72.8</v>
      </c>
    </row>
    <row r="42" spans="1:9" ht="15.75" customHeight="1" thickBot="1" x14ac:dyDescent="0.25">
      <c r="A42" s="7" t="s">
        <v>54</v>
      </c>
      <c r="B42" s="7"/>
      <c r="C42" s="25" t="s">
        <v>94</v>
      </c>
      <c r="D42" s="43">
        <v>560</v>
      </c>
      <c r="E42" s="42">
        <f t="shared" si="4"/>
        <v>352.8</v>
      </c>
      <c r="F42" s="42">
        <f t="shared" si="0"/>
        <v>336</v>
      </c>
      <c r="G42" s="42">
        <f t="shared" si="1"/>
        <v>280</v>
      </c>
      <c r="H42" s="42">
        <f t="shared" si="2"/>
        <v>140</v>
      </c>
      <c r="I42" s="42">
        <f t="shared" si="3"/>
        <v>72.8</v>
      </c>
    </row>
    <row r="43" spans="1:9" ht="15.75" customHeight="1" thickBot="1" x14ac:dyDescent="0.25">
      <c r="A43" s="2" t="s">
        <v>98</v>
      </c>
      <c r="B43" s="2"/>
      <c r="C43" s="27"/>
      <c r="D43" s="45"/>
      <c r="E43" s="44"/>
      <c r="F43" s="44"/>
      <c r="G43" s="44"/>
      <c r="H43" s="44"/>
      <c r="I43" s="44"/>
    </row>
    <row r="44" spans="1:9" ht="15.75" customHeight="1" thickBot="1" x14ac:dyDescent="0.25">
      <c r="A44" s="7" t="s">
        <v>31</v>
      </c>
      <c r="B44" s="7"/>
      <c r="C44" s="25" t="s">
        <v>95</v>
      </c>
      <c r="D44" s="43">
        <v>198</v>
      </c>
      <c r="E44" s="42"/>
      <c r="F44" s="42"/>
      <c r="G44" s="42"/>
      <c r="H44" s="42"/>
      <c r="I44" s="42"/>
    </row>
    <row r="45" spans="1:9" ht="15.75" customHeight="1" thickBot="1" x14ac:dyDescent="0.25">
      <c r="A45" s="7" t="s">
        <v>32</v>
      </c>
      <c r="B45" s="7"/>
      <c r="C45" s="25" t="s">
        <v>96</v>
      </c>
      <c r="D45" s="43">
        <v>1946</v>
      </c>
      <c r="E45" s="42">
        <f t="shared" si="4"/>
        <v>1225.98</v>
      </c>
      <c r="F45" s="42">
        <f t="shared" si="0"/>
        <v>1167.5999999999999</v>
      </c>
      <c r="G45" s="42">
        <f t="shared" si="1"/>
        <v>973</v>
      </c>
      <c r="H45" s="42">
        <f t="shared" si="2"/>
        <v>486.5</v>
      </c>
      <c r="I45" s="42">
        <f t="shared" si="3"/>
        <v>252.98000000000002</v>
      </c>
    </row>
    <row r="46" spans="1:9" ht="15.75" customHeight="1" thickBot="1" x14ac:dyDescent="0.25">
      <c r="A46" s="7" t="s">
        <v>33</v>
      </c>
      <c r="B46" s="7" t="s">
        <v>157</v>
      </c>
      <c r="C46" s="25" t="s">
        <v>97</v>
      </c>
      <c r="D46" s="43">
        <v>34</v>
      </c>
      <c r="E46" s="42"/>
      <c r="F46" s="42"/>
      <c r="G46" s="42"/>
      <c r="H46" s="42"/>
      <c r="I46" s="42"/>
    </row>
    <row r="47" spans="1:9" ht="15.75" customHeight="1" thickBot="1" x14ac:dyDescent="0.25">
      <c r="A47" s="38" t="str">
        <f>PlanningFeeSchedule040511!$A$48</f>
        <v>Temporary Sign Permit</v>
      </c>
      <c r="B47" s="7"/>
      <c r="C47" s="47" t="s">
        <v>158</v>
      </c>
      <c r="D47" s="43">
        <f>PlanningFeeSchedule040511!$B$48</f>
        <v>85</v>
      </c>
      <c r="E47" s="42"/>
      <c r="F47" s="42"/>
      <c r="G47" s="42"/>
      <c r="H47" s="42"/>
      <c r="I47" s="42"/>
    </row>
    <row r="48" spans="1:9" ht="15.75" customHeight="1" thickBot="1" x14ac:dyDescent="0.25">
      <c r="A48" s="3" t="s">
        <v>109</v>
      </c>
      <c r="B48" s="3"/>
      <c r="C48" s="26"/>
      <c r="D48" s="45"/>
      <c r="E48" s="44"/>
      <c r="F48" s="44"/>
      <c r="G48" s="44"/>
      <c r="H48" s="44"/>
      <c r="I48" s="44"/>
    </row>
    <row r="49" spans="1:9" ht="15.75" customHeight="1" thickBot="1" x14ac:dyDescent="0.25">
      <c r="A49" s="8" t="s">
        <v>59</v>
      </c>
      <c r="B49" s="8"/>
      <c r="C49" s="25" t="s">
        <v>101</v>
      </c>
      <c r="D49" s="43">
        <v>1518</v>
      </c>
      <c r="E49" s="42">
        <f t="shared" si="4"/>
        <v>956.34</v>
      </c>
      <c r="F49" s="42">
        <f t="shared" si="0"/>
        <v>910.8</v>
      </c>
      <c r="G49" s="42">
        <f t="shared" si="1"/>
        <v>759</v>
      </c>
      <c r="H49" s="42">
        <f t="shared" si="2"/>
        <v>379.5</v>
      </c>
      <c r="I49" s="42">
        <f t="shared" si="3"/>
        <v>197.34</v>
      </c>
    </row>
    <row r="50" spans="1:9" ht="15.75" customHeight="1" thickBot="1" x14ac:dyDescent="0.25">
      <c r="A50" s="8" t="s">
        <v>5</v>
      </c>
      <c r="B50" s="8"/>
      <c r="C50" s="25" t="s">
        <v>102</v>
      </c>
      <c r="D50" s="43">
        <v>3199</v>
      </c>
      <c r="E50" s="42">
        <f t="shared" si="4"/>
        <v>2015.3700000000001</v>
      </c>
      <c r="F50" s="42">
        <f t="shared" si="0"/>
        <v>1919.3999999999999</v>
      </c>
      <c r="G50" s="42">
        <f t="shared" si="1"/>
        <v>1599.5</v>
      </c>
      <c r="H50" s="42">
        <f t="shared" si="2"/>
        <v>799.75</v>
      </c>
      <c r="I50" s="42">
        <f t="shared" si="3"/>
        <v>415.87</v>
      </c>
    </row>
    <row r="51" spans="1:9" ht="15.75" customHeight="1" thickBot="1" x14ac:dyDescent="0.25">
      <c r="A51" s="8" t="s">
        <v>6</v>
      </c>
      <c r="B51" s="8"/>
      <c r="C51" s="25" t="s">
        <v>103</v>
      </c>
      <c r="D51" s="43">
        <v>5102</v>
      </c>
      <c r="E51" s="42">
        <f t="shared" si="4"/>
        <v>3214.26</v>
      </c>
      <c r="F51" s="42">
        <f t="shared" si="0"/>
        <v>3061.2</v>
      </c>
      <c r="G51" s="42">
        <f t="shared" si="1"/>
        <v>2551</v>
      </c>
      <c r="H51" s="42">
        <f t="shared" si="2"/>
        <v>1275.5</v>
      </c>
      <c r="I51" s="42">
        <f t="shared" si="3"/>
        <v>663.26</v>
      </c>
    </row>
    <row r="52" spans="1:9" ht="15.75" customHeight="1" thickBot="1" x14ac:dyDescent="0.25">
      <c r="A52" s="8" t="s">
        <v>7</v>
      </c>
      <c r="B52" s="8"/>
      <c r="C52" s="25" t="s">
        <v>104</v>
      </c>
      <c r="D52" s="43">
        <v>8800</v>
      </c>
      <c r="E52" s="42">
        <f t="shared" si="4"/>
        <v>5544</v>
      </c>
      <c r="F52" s="42">
        <f t="shared" si="0"/>
        <v>5280</v>
      </c>
      <c r="G52" s="42">
        <f t="shared" si="1"/>
        <v>4400</v>
      </c>
      <c r="H52" s="42">
        <f t="shared" si="2"/>
        <v>2200</v>
      </c>
      <c r="I52" s="42">
        <f t="shared" si="3"/>
        <v>1144</v>
      </c>
    </row>
    <row r="53" spans="1:9" ht="15.75" customHeight="1" thickBot="1" x14ac:dyDescent="0.25">
      <c r="A53" s="8" t="s">
        <v>8</v>
      </c>
      <c r="B53" s="8"/>
      <c r="C53" s="25" t="s">
        <v>105</v>
      </c>
      <c r="D53" s="43">
        <v>5824</v>
      </c>
      <c r="E53" s="42">
        <f t="shared" si="4"/>
        <v>3669.12</v>
      </c>
      <c r="F53" s="42">
        <f t="shared" si="0"/>
        <v>3494.4</v>
      </c>
      <c r="G53" s="42">
        <f t="shared" si="1"/>
        <v>2912</v>
      </c>
      <c r="H53" s="42">
        <f t="shared" si="2"/>
        <v>1456</v>
      </c>
      <c r="I53" s="42">
        <f t="shared" si="3"/>
        <v>757.12</v>
      </c>
    </row>
    <row r="54" spans="1:9" ht="15.75" customHeight="1" thickBot="1" x14ac:dyDescent="0.25">
      <c r="A54" s="8" t="s">
        <v>9</v>
      </c>
      <c r="B54" s="8"/>
      <c r="C54" s="25" t="s">
        <v>106</v>
      </c>
      <c r="D54" s="43">
        <v>7950</v>
      </c>
      <c r="E54" s="42">
        <f t="shared" si="4"/>
        <v>5008.5</v>
      </c>
      <c r="F54" s="42">
        <f t="shared" si="0"/>
        <v>4770</v>
      </c>
      <c r="G54" s="42">
        <f t="shared" si="1"/>
        <v>3975</v>
      </c>
      <c r="H54" s="42">
        <f t="shared" si="2"/>
        <v>1987.5</v>
      </c>
      <c r="I54" s="42">
        <f t="shared" si="3"/>
        <v>1033.5</v>
      </c>
    </row>
    <row r="55" spans="1:9" ht="15.75" customHeight="1" thickBot="1" x14ac:dyDescent="0.25">
      <c r="A55" s="8" t="s">
        <v>10</v>
      </c>
      <c r="B55" s="8"/>
      <c r="C55" s="25" t="s">
        <v>107</v>
      </c>
      <c r="D55" s="43">
        <v>14202</v>
      </c>
      <c r="E55" s="42">
        <f t="shared" si="4"/>
        <v>8947.26</v>
      </c>
      <c r="F55" s="42">
        <f t="shared" si="0"/>
        <v>8521.1999999999989</v>
      </c>
      <c r="G55" s="42">
        <f t="shared" si="1"/>
        <v>7101</v>
      </c>
      <c r="H55" s="42">
        <f t="shared" si="2"/>
        <v>3550.5</v>
      </c>
      <c r="I55" s="42">
        <f t="shared" si="3"/>
        <v>1846.26</v>
      </c>
    </row>
    <row r="56" spans="1:9" ht="15.75" customHeight="1" thickBot="1" x14ac:dyDescent="0.25">
      <c r="A56" s="8" t="s">
        <v>11</v>
      </c>
      <c r="B56" s="8"/>
      <c r="C56" s="25" t="s">
        <v>108</v>
      </c>
      <c r="D56" s="43">
        <v>1553</v>
      </c>
      <c r="E56" s="42">
        <f t="shared" si="4"/>
        <v>978.39</v>
      </c>
      <c r="F56" s="42">
        <f t="shared" si="0"/>
        <v>931.8</v>
      </c>
      <c r="G56" s="42">
        <f t="shared" si="1"/>
        <v>776.5</v>
      </c>
      <c r="H56" s="42">
        <f t="shared" si="2"/>
        <v>388.25</v>
      </c>
      <c r="I56" s="42">
        <f t="shared" si="3"/>
        <v>201.89000000000001</v>
      </c>
    </row>
    <row r="57" spans="1:9" ht="15.75" customHeight="1" thickBot="1" x14ac:dyDescent="0.25">
      <c r="A57" s="2" t="s">
        <v>110</v>
      </c>
      <c r="B57" s="2"/>
      <c r="C57" s="27"/>
      <c r="D57" s="45"/>
      <c r="E57" s="44"/>
      <c r="F57" s="44"/>
      <c r="G57" s="44"/>
      <c r="H57" s="44"/>
      <c r="I57" s="44"/>
    </row>
    <row r="58" spans="1:9" ht="15.75" customHeight="1" thickBot="1" x14ac:dyDescent="0.25">
      <c r="A58" s="8" t="s">
        <v>13</v>
      </c>
      <c r="B58" s="8"/>
      <c r="C58" s="25" t="s">
        <v>111</v>
      </c>
      <c r="D58" s="43">
        <v>10907</v>
      </c>
      <c r="E58" s="42">
        <f t="shared" si="4"/>
        <v>6871.41</v>
      </c>
      <c r="F58" s="42">
        <f t="shared" si="0"/>
        <v>6544.2</v>
      </c>
      <c r="G58" s="42">
        <f t="shared" si="1"/>
        <v>5453.5</v>
      </c>
      <c r="H58" s="42">
        <f t="shared" si="2"/>
        <v>2726.75</v>
      </c>
      <c r="I58" s="42">
        <f t="shared" si="3"/>
        <v>1417.91</v>
      </c>
    </row>
    <row r="59" spans="1:9" ht="15.75" customHeight="1" thickBot="1" x14ac:dyDescent="0.25">
      <c r="A59" s="8" t="s">
        <v>14</v>
      </c>
      <c r="B59" s="8"/>
      <c r="C59" s="25" t="s">
        <v>112</v>
      </c>
      <c r="D59" s="43">
        <v>2413</v>
      </c>
      <c r="E59" s="42">
        <f t="shared" si="4"/>
        <v>1520.19</v>
      </c>
      <c r="F59" s="42">
        <f t="shared" si="0"/>
        <v>1447.8</v>
      </c>
      <c r="G59" s="42">
        <f t="shared" si="1"/>
        <v>1206.5</v>
      </c>
      <c r="H59" s="42">
        <f t="shared" si="2"/>
        <v>603.25</v>
      </c>
      <c r="I59" s="42">
        <f t="shared" si="3"/>
        <v>313.69</v>
      </c>
    </row>
    <row r="60" spans="1:9" ht="15.75" customHeight="1" thickBot="1" x14ac:dyDescent="0.25">
      <c r="A60" s="8" t="s">
        <v>15</v>
      </c>
      <c r="B60" s="8"/>
      <c r="C60" s="25" t="s">
        <v>113</v>
      </c>
      <c r="D60" s="43">
        <v>27502</v>
      </c>
      <c r="E60" s="42">
        <f t="shared" si="4"/>
        <v>17326.259999999998</v>
      </c>
      <c r="F60" s="42">
        <f t="shared" si="0"/>
        <v>16501.2</v>
      </c>
      <c r="G60" s="42">
        <f t="shared" si="1"/>
        <v>13751</v>
      </c>
      <c r="H60" s="42">
        <f t="shared" si="2"/>
        <v>6875.5</v>
      </c>
      <c r="I60" s="42">
        <f t="shared" si="3"/>
        <v>3575.26</v>
      </c>
    </row>
    <row r="61" spans="1:9" ht="15.75" customHeight="1" thickBot="1" x14ac:dyDescent="0.25">
      <c r="A61" s="2" t="s">
        <v>119</v>
      </c>
      <c r="B61" s="2"/>
      <c r="C61" s="27"/>
      <c r="D61" s="45"/>
      <c r="E61" s="44"/>
      <c r="F61" s="44"/>
      <c r="G61" s="44"/>
      <c r="H61" s="44"/>
      <c r="I61" s="44"/>
    </row>
    <row r="62" spans="1:9" ht="15.75" customHeight="1" thickBot="1" x14ac:dyDescent="0.25">
      <c r="A62" s="8" t="s">
        <v>16</v>
      </c>
      <c r="B62" s="8"/>
      <c r="C62" s="25" t="s">
        <v>114</v>
      </c>
      <c r="D62" s="43">
        <v>4160</v>
      </c>
      <c r="E62" s="42">
        <f t="shared" si="4"/>
        <v>2620.8000000000002</v>
      </c>
      <c r="F62" s="42">
        <f t="shared" si="0"/>
        <v>2496</v>
      </c>
      <c r="G62" s="42">
        <f t="shared" si="1"/>
        <v>2080</v>
      </c>
      <c r="H62" s="42">
        <f t="shared" si="2"/>
        <v>1040</v>
      </c>
      <c r="I62" s="42">
        <f t="shared" si="3"/>
        <v>540.80000000000007</v>
      </c>
    </row>
    <row r="63" spans="1:9" ht="15.75" customHeight="1" thickBot="1" x14ac:dyDescent="0.25">
      <c r="A63" s="8" t="s">
        <v>17</v>
      </c>
      <c r="B63" s="8"/>
      <c r="C63" s="25" t="s">
        <v>115</v>
      </c>
      <c r="D63" s="43">
        <v>7210</v>
      </c>
      <c r="E63" s="42">
        <f t="shared" si="4"/>
        <v>4542.3</v>
      </c>
      <c r="F63" s="42">
        <f t="shared" si="0"/>
        <v>4326</v>
      </c>
      <c r="G63" s="42">
        <f t="shared" si="1"/>
        <v>3605</v>
      </c>
      <c r="H63" s="42">
        <f t="shared" si="2"/>
        <v>1802.5</v>
      </c>
      <c r="I63" s="42">
        <f t="shared" si="3"/>
        <v>937.30000000000007</v>
      </c>
    </row>
    <row r="64" spans="1:9" ht="15.75" customHeight="1" thickBot="1" x14ac:dyDescent="0.25">
      <c r="A64" s="8" t="s">
        <v>18</v>
      </c>
      <c r="B64" s="8"/>
      <c r="C64" s="25" t="s">
        <v>116</v>
      </c>
      <c r="D64" s="43">
        <v>13065</v>
      </c>
      <c r="E64" s="42">
        <f t="shared" si="4"/>
        <v>8230.9500000000007</v>
      </c>
      <c r="F64" s="42">
        <f t="shared" si="0"/>
        <v>7839</v>
      </c>
      <c r="G64" s="42">
        <f t="shared" si="1"/>
        <v>6532.5</v>
      </c>
      <c r="H64" s="42">
        <f t="shared" si="2"/>
        <v>3266.25</v>
      </c>
      <c r="I64" s="42">
        <f t="shared" si="3"/>
        <v>1698.45</v>
      </c>
    </row>
    <row r="65" spans="1:9" ht="15.75" customHeight="1" thickBot="1" x14ac:dyDescent="0.25">
      <c r="A65" s="8" t="s">
        <v>19</v>
      </c>
      <c r="B65" s="8"/>
      <c r="C65" s="25" t="s">
        <v>117</v>
      </c>
      <c r="D65" s="43">
        <v>13219</v>
      </c>
      <c r="E65" s="42">
        <f t="shared" si="4"/>
        <v>8327.9699999999993</v>
      </c>
      <c r="F65" s="42">
        <f t="shared" si="0"/>
        <v>7931.4</v>
      </c>
      <c r="G65" s="42">
        <f t="shared" si="1"/>
        <v>6609.5</v>
      </c>
      <c r="H65" s="42">
        <f t="shared" si="2"/>
        <v>3304.75</v>
      </c>
      <c r="I65" s="42">
        <f t="shared" si="3"/>
        <v>1718.47</v>
      </c>
    </row>
    <row r="66" spans="1:9" ht="15.75" customHeight="1" thickBot="1" x14ac:dyDescent="0.25">
      <c r="A66" s="8" t="s">
        <v>20</v>
      </c>
      <c r="B66" s="8"/>
      <c r="C66" s="25" t="s">
        <v>118</v>
      </c>
      <c r="D66" s="43">
        <v>2022</v>
      </c>
      <c r="E66" s="42"/>
      <c r="F66" s="42"/>
      <c r="G66" s="42"/>
      <c r="H66" s="42"/>
      <c r="I66" s="42"/>
    </row>
    <row r="67" spans="1:9" ht="15.75" customHeight="1" thickBot="1" x14ac:dyDescent="0.25">
      <c r="A67" s="2" t="s">
        <v>128</v>
      </c>
      <c r="B67" s="2"/>
      <c r="C67" s="27"/>
      <c r="D67" s="46"/>
      <c r="E67" s="44"/>
      <c r="F67" s="44"/>
      <c r="G67" s="44"/>
      <c r="H67" s="44"/>
      <c r="I67" s="44"/>
    </row>
    <row r="68" spans="1:9" ht="15.75" customHeight="1" thickBot="1" x14ac:dyDescent="0.25">
      <c r="A68" s="8" t="s">
        <v>12</v>
      </c>
      <c r="B68" s="8"/>
      <c r="C68" s="25" t="s">
        <v>120</v>
      </c>
      <c r="D68" s="42">
        <v>22</v>
      </c>
      <c r="E68" s="42"/>
      <c r="F68" s="42"/>
      <c r="G68" s="42"/>
      <c r="H68" s="42"/>
      <c r="I68" s="42"/>
    </row>
    <row r="69" spans="1:9" ht="15.75" customHeight="1" thickBot="1" x14ac:dyDescent="0.25">
      <c r="A69" s="8" t="s">
        <v>2</v>
      </c>
      <c r="B69" s="8"/>
      <c r="C69" s="25" t="s">
        <v>121</v>
      </c>
      <c r="D69" s="43">
        <v>4455</v>
      </c>
      <c r="E69" s="42">
        <f t="shared" si="4"/>
        <v>2806.65</v>
      </c>
      <c r="F69" s="42">
        <f t="shared" si="0"/>
        <v>2673</v>
      </c>
      <c r="G69" s="42">
        <f t="shared" si="1"/>
        <v>2227.5</v>
      </c>
      <c r="H69" s="42">
        <f t="shared" si="2"/>
        <v>1113.75</v>
      </c>
      <c r="I69" s="42">
        <f t="shared" si="3"/>
        <v>579.15</v>
      </c>
    </row>
    <row r="70" spans="1:9" ht="15.75" customHeight="1" thickBot="1" x14ac:dyDescent="0.25">
      <c r="A70" s="8" t="s">
        <v>3</v>
      </c>
      <c r="B70" s="8"/>
      <c r="C70" s="25" t="s">
        <v>122</v>
      </c>
      <c r="D70" s="43">
        <v>2261</v>
      </c>
      <c r="E70" s="42">
        <f t="shared" si="4"/>
        <v>1424.43</v>
      </c>
      <c r="F70" s="42">
        <f t="shared" si="0"/>
        <v>1356.6</v>
      </c>
      <c r="G70" s="42">
        <f t="shared" si="1"/>
        <v>1130.5</v>
      </c>
      <c r="H70" s="42">
        <f t="shared" si="2"/>
        <v>565.25</v>
      </c>
      <c r="I70" s="42">
        <f t="shared" si="3"/>
        <v>293.93</v>
      </c>
    </row>
    <row r="71" spans="1:9" ht="15.75" customHeight="1" thickBot="1" x14ac:dyDescent="0.25">
      <c r="A71" s="8" t="s">
        <v>4</v>
      </c>
      <c r="B71" s="8"/>
      <c r="C71" s="25" t="s">
        <v>123</v>
      </c>
      <c r="D71" s="43">
        <v>157</v>
      </c>
      <c r="E71" s="42"/>
      <c r="F71" s="42"/>
      <c r="G71" s="42"/>
      <c r="H71" s="42"/>
      <c r="I71" s="42"/>
    </row>
    <row r="72" spans="1:9" ht="15.75" customHeight="1" thickBot="1" x14ac:dyDescent="0.25">
      <c r="A72" s="2" t="s">
        <v>130</v>
      </c>
      <c r="B72" s="2"/>
      <c r="C72" s="27"/>
      <c r="D72" s="45"/>
      <c r="E72" s="44"/>
      <c r="F72" s="44"/>
      <c r="G72" s="44"/>
      <c r="H72" s="44"/>
      <c r="I72" s="44"/>
    </row>
    <row r="73" spans="1:9" ht="15.75" customHeight="1" thickBot="1" x14ac:dyDescent="0.25">
      <c r="A73" s="8" t="s">
        <v>21</v>
      </c>
      <c r="B73" s="8"/>
      <c r="C73" s="25" t="s">
        <v>124</v>
      </c>
      <c r="D73" s="42">
        <v>1630</v>
      </c>
      <c r="E73" s="42">
        <f t="shared" si="4"/>
        <v>1026.9000000000001</v>
      </c>
      <c r="F73" s="42">
        <f t="shared" si="0"/>
        <v>978</v>
      </c>
      <c r="G73" s="42">
        <f t="shared" si="1"/>
        <v>815</v>
      </c>
      <c r="H73" s="42">
        <f t="shared" si="2"/>
        <v>407.5</v>
      </c>
      <c r="I73" s="42">
        <f t="shared" si="3"/>
        <v>211.9</v>
      </c>
    </row>
    <row r="74" spans="1:9" ht="15.75" customHeight="1" thickBot="1" x14ac:dyDescent="0.25">
      <c r="A74" s="7" t="s">
        <v>70</v>
      </c>
      <c r="B74" s="7"/>
      <c r="C74" s="25" t="s">
        <v>133</v>
      </c>
      <c r="D74" s="43">
        <v>5578</v>
      </c>
      <c r="E74" s="42">
        <f>D74*0.63</f>
        <v>3514.14</v>
      </c>
      <c r="F74" s="42">
        <f>D74*0.6</f>
        <v>3346.7999999999997</v>
      </c>
      <c r="G74" s="42">
        <f>D74*0.5</f>
        <v>2789</v>
      </c>
      <c r="H74" s="42">
        <f>D74*0.25</f>
        <v>1394.5</v>
      </c>
      <c r="I74" s="42">
        <f>D74*0.13</f>
        <v>725.14</v>
      </c>
    </row>
    <row r="75" spans="1:9" ht="15.75" customHeight="1" thickBot="1" x14ac:dyDescent="0.25">
      <c r="A75" s="7" t="s">
        <v>71</v>
      </c>
      <c r="B75" s="7"/>
      <c r="C75" s="25" t="s">
        <v>132</v>
      </c>
      <c r="D75" s="43">
        <v>6508</v>
      </c>
      <c r="E75" s="42">
        <f>D75*0.63</f>
        <v>4100.04</v>
      </c>
      <c r="F75" s="42">
        <f>D75*0.6</f>
        <v>3904.7999999999997</v>
      </c>
      <c r="G75" s="42">
        <f>D75*0.5</f>
        <v>3254</v>
      </c>
      <c r="H75" s="42">
        <f>D75*0.25</f>
        <v>1627</v>
      </c>
      <c r="I75" s="42">
        <f>D75*0.13</f>
        <v>846.04000000000008</v>
      </c>
    </row>
    <row r="76" spans="1:9" ht="15.75" customHeight="1" thickBot="1" x14ac:dyDescent="0.25">
      <c r="A76" s="7" t="s">
        <v>72</v>
      </c>
      <c r="B76" s="7"/>
      <c r="C76" s="25" t="s">
        <v>131</v>
      </c>
      <c r="D76" s="43">
        <v>9368</v>
      </c>
      <c r="E76" s="42">
        <f>D76*0.63</f>
        <v>5901.84</v>
      </c>
      <c r="F76" s="42">
        <f>D76*0.6</f>
        <v>5620.8</v>
      </c>
      <c r="G76" s="42">
        <f>D76*0.5</f>
        <v>4684</v>
      </c>
      <c r="H76" s="42">
        <f>D76*0.25</f>
        <v>2342</v>
      </c>
      <c r="I76" s="42">
        <f>D76*0.13</f>
        <v>1217.8400000000001</v>
      </c>
    </row>
    <row r="77" spans="1:9" ht="15.75" customHeight="1" thickBot="1" x14ac:dyDescent="0.25">
      <c r="A77" s="8" t="s">
        <v>1</v>
      </c>
      <c r="B77" s="8"/>
      <c r="C77" s="25" t="s">
        <v>125</v>
      </c>
      <c r="D77" s="42">
        <v>4306</v>
      </c>
      <c r="E77" s="42">
        <f t="shared" si="4"/>
        <v>2712.78</v>
      </c>
      <c r="F77" s="42">
        <f t="shared" si="0"/>
        <v>2583.6</v>
      </c>
      <c r="G77" s="42">
        <f t="shared" si="1"/>
        <v>2153</v>
      </c>
      <c r="H77" s="42">
        <f t="shared" si="2"/>
        <v>1076.5</v>
      </c>
      <c r="I77" s="42">
        <f t="shared" si="3"/>
        <v>559.78</v>
      </c>
    </row>
    <row r="78" spans="1:9" ht="15.75" customHeight="1" thickBot="1" x14ac:dyDescent="0.25">
      <c r="A78" s="8" t="s">
        <v>22</v>
      </c>
      <c r="B78" s="8"/>
      <c r="C78" s="25" t="s">
        <v>126</v>
      </c>
      <c r="D78" s="42">
        <v>5354</v>
      </c>
      <c r="E78" s="42">
        <f t="shared" si="4"/>
        <v>3373.02</v>
      </c>
      <c r="F78" s="42">
        <f t="shared" si="0"/>
        <v>3212.4</v>
      </c>
      <c r="G78" s="42">
        <f t="shared" si="1"/>
        <v>2677</v>
      </c>
      <c r="H78" s="42">
        <f t="shared" si="2"/>
        <v>1338.5</v>
      </c>
      <c r="I78" s="42">
        <f t="shared" si="3"/>
        <v>696.02</v>
      </c>
    </row>
    <row r="79" spans="1:9" ht="15.75" customHeight="1" thickBot="1" x14ac:dyDescent="0.25">
      <c r="A79" s="8" t="s">
        <v>23</v>
      </c>
      <c r="B79" s="8"/>
      <c r="C79" s="25" t="s">
        <v>127</v>
      </c>
      <c r="D79" s="42">
        <v>65</v>
      </c>
      <c r="E79" s="42"/>
      <c r="F79" s="42"/>
      <c r="G79" s="42"/>
      <c r="H79" s="42"/>
      <c r="I79" s="42"/>
    </row>
    <row r="80" spans="1:9" ht="15.75" customHeight="1" x14ac:dyDescent="0.2">
      <c r="A80" s="18"/>
      <c r="B80" s="18"/>
      <c r="C80" s="21"/>
      <c r="D80" s="19"/>
    </row>
    <row r="81" spans="1:9" ht="15.75" customHeight="1" x14ac:dyDescent="0.2">
      <c r="A81" s="67" t="s">
        <v>24</v>
      </c>
      <c r="B81" s="67"/>
      <c r="C81" s="67"/>
      <c r="D81" s="67"/>
      <c r="E81" s="67"/>
      <c r="F81" s="67"/>
      <c r="G81" s="67"/>
    </row>
    <row r="82" spans="1:9" ht="9" customHeight="1" x14ac:dyDescent="0.2">
      <c r="A82" s="12"/>
      <c r="B82" s="12"/>
      <c r="C82" s="22"/>
      <c r="D82" s="13"/>
      <c r="F82" s="11"/>
      <c r="G82" s="11"/>
    </row>
    <row r="83" spans="1:9" ht="59.25" customHeight="1" x14ac:dyDescent="0.2">
      <c r="A83" s="68" t="s">
        <v>25</v>
      </c>
      <c r="B83" s="68"/>
      <c r="C83" s="68"/>
      <c r="D83" s="68"/>
      <c r="E83" s="68"/>
      <c r="F83" s="68"/>
      <c r="G83" s="68"/>
      <c r="H83" s="68"/>
      <c r="I83" s="68"/>
    </row>
    <row r="84" spans="1:9" ht="12.75" x14ac:dyDescent="0.2">
      <c r="A84" s="12"/>
      <c r="B84" s="12"/>
      <c r="C84" s="22"/>
      <c r="D84" s="13"/>
      <c r="F84" s="14"/>
      <c r="G84" s="15"/>
    </row>
    <row r="85" spans="1:9" ht="45.75" customHeight="1" x14ac:dyDescent="0.2">
      <c r="A85" s="68" t="s">
        <v>26</v>
      </c>
      <c r="B85" s="68"/>
      <c r="C85" s="68"/>
      <c r="D85" s="68"/>
      <c r="E85" s="68"/>
      <c r="F85" s="68"/>
      <c r="G85" s="68"/>
      <c r="H85" s="68"/>
      <c r="I85" s="68"/>
    </row>
    <row r="86" spans="1:9" ht="15.75" customHeight="1" x14ac:dyDescent="0.2">
      <c r="A86" s="65" t="s">
        <v>27</v>
      </c>
      <c r="B86" s="65"/>
      <c r="C86" s="65"/>
      <c r="D86" s="65"/>
      <c r="F86" s="17">
        <v>0.13</v>
      </c>
      <c r="G86" s="15"/>
    </row>
    <row r="87" spans="1:9" ht="15.75" customHeight="1" x14ac:dyDescent="0.2">
      <c r="A87" s="66" t="s">
        <v>28</v>
      </c>
      <c r="B87" s="66"/>
      <c r="C87" s="66"/>
      <c r="D87" s="66"/>
      <c r="F87" s="17">
        <v>0.25</v>
      </c>
      <c r="G87" s="15"/>
    </row>
    <row r="88" spans="1:9" ht="15.75" customHeight="1" x14ac:dyDescent="0.2">
      <c r="A88" s="64" t="s">
        <v>29</v>
      </c>
      <c r="B88" s="64"/>
      <c r="C88" s="64"/>
      <c r="D88" s="64"/>
      <c r="F88" s="17">
        <v>0.5</v>
      </c>
      <c r="G88" s="15"/>
    </row>
    <row r="89" spans="1:9" ht="15.75" customHeight="1" x14ac:dyDescent="0.2">
      <c r="A89" s="64" t="s">
        <v>30</v>
      </c>
      <c r="B89" s="64"/>
      <c r="C89" s="64"/>
      <c r="D89" s="64"/>
      <c r="E89" s="11"/>
      <c r="F89" s="17">
        <v>0.6</v>
      </c>
      <c r="G89" s="15"/>
    </row>
    <row r="90" spans="1:9" s="14" customFormat="1" ht="12.75" x14ac:dyDescent="0.2">
      <c r="A90" s="12"/>
      <c r="B90" s="12"/>
      <c r="C90" s="22"/>
      <c r="D90" s="13"/>
      <c r="E90" s="11"/>
      <c r="G90" s="15"/>
    </row>
    <row r="91" spans="1:9" s="14" customFormat="1" ht="15.75" customHeight="1" x14ac:dyDescent="0.2">
      <c r="A91" s="12" t="s">
        <v>150</v>
      </c>
      <c r="B91" s="12"/>
      <c r="C91" s="22"/>
      <c r="D91" s="13"/>
      <c r="E91" s="16"/>
      <c r="G91" s="15"/>
    </row>
    <row r="92" spans="1:9" s="14" customFormat="1" ht="12.75" x14ac:dyDescent="0.2">
      <c r="A92" s="5"/>
      <c r="B92" s="5"/>
      <c r="C92" s="23"/>
      <c r="D92" s="10"/>
      <c r="G92" s="15"/>
    </row>
    <row r="93" spans="1:9" s="14" customFormat="1" ht="12.75" x14ac:dyDescent="0.2">
      <c r="A93" s="5"/>
      <c r="B93" s="5"/>
      <c r="C93" s="23"/>
      <c r="D93" s="10"/>
      <c r="G93" s="15"/>
    </row>
    <row r="94" spans="1:9" s="14" customFormat="1" ht="12.75" x14ac:dyDescent="0.2">
      <c r="A94" s="5"/>
      <c r="B94" s="5"/>
      <c r="C94" s="23"/>
      <c r="D94" s="10"/>
      <c r="G94" s="15"/>
    </row>
    <row r="95" spans="1:9" s="14" customFormat="1" ht="12.75" x14ac:dyDescent="0.2">
      <c r="A95" s="5"/>
      <c r="B95" s="5"/>
      <c r="C95" s="23"/>
      <c r="D95" s="10"/>
      <c r="G95" s="15"/>
    </row>
    <row r="96" spans="1:9" s="14" customFormat="1" ht="12.75" x14ac:dyDescent="0.2">
      <c r="A96" s="5"/>
      <c r="B96" s="5"/>
      <c r="C96" s="23"/>
      <c r="D96" s="10"/>
      <c r="G96" s="15"/>
    </row>
    <row r="97" spans="1:7" s="14" customFormat="1" ht="12.75" x14ac:dyDescent="0.2">
      <c r="A97" s="5"/>
      <c r="B97" s="5"/>
      <c r="C97" s="23"/>
      <c r="D97" s="10"/>
      <c r="G97" s="15"/>
    </row>
    <row r="98" spans="1:7" s="14" customFormat="1" ht="12.75" x14ac:dyDescent="0.2">
      <c r="A98" s="5"/>
      <c r="B98" s="5"/>
      <c r="C98" s="23"/>
      <c r="D98" s="10"/>
      <c r="F98" s="1"/>
      <c r="G98" s="9"/>
    </row>
    <row r="99" spans="1:7" s="14" customFormat="1" ht="12.75" x14ac:dyDescent="0.2">
      <c r="A99" s="5"/>
      <c r="B99" s="5"/>
      <c r="C99" s="23"/>
      <c r="D99" s="10"/>
      <c r="F99" s="1"/>
      <c r="G99" s="9"/>
    </row>
    <row r="100" spans="1:7" s="14" customFormat="1" ht="12.75" x14ac:dyDescent="0.2">
      <c r="A100" s="5"/>
      <c r="B100" s="5"/>
      <c r="C100" s="23"/>
      <c r="D100" s="10"/>
      <c r="F100" s="1"/>
      <c r="G100" s="9"/>
    </row>
    <row r="101" spans="1:7" s="14" customFormat="1" ht="12.75" x14ac:dyDescent="0.2">
      <c r="A101" s="5"/>
      <c r="B101" s="5"/>
      <c r="C101" s="23"/>
      <c r="D101" s="10"/>
      <c r="F101" s="1"/>
      <c r="G101" s="9"/>
    </row>
    <row r="102" spans="1:7" s="14" customFormat="1" ht="12.75" x14ac:dyDescent="0.2">
      <c r="A102" s="5"/>
      <c r="B102" s="5"/>
      <c r="C102" s="23"/>
      <c r="D102" s="10"/>
      <c r="F102" s="1"/>
      <c r="G102" s="9"/>
    </row>
    <row r="103" spans="1:7" s="14" customFormat="1" ht="12.75" x14ac:dyDescent="0.2">
      <c r="A103" s="5"/>
      <c r="B103" s="5"/>
      <c r="C103" s="23"/>
      <c r="D103" s="10"/>
      <c r="F103" s="1"/>
      <c r="G103" s="9"/>
    </row>
    <row r="104" spans="1:7" s="14" customFormat="1" ht="12.75" x14ac:dyDescent="0.2">
      <c r="A104" s="5"/>
      <c r="B104" s="5"/>
      <c r="C104" s="23"/>
      <c r="D104" s="10"/>
      <c r="F104" s="1"/>
      <c r="G104" s="9"/>
    </row>
    <row r="105" spans="1:7" s="14" customFormat="1" ht="12.75" x14ac:dyDescent="0.2">
      <c r="A105" s="5"/>
      <c r="B105" s="5"/>
      <c r="C105" s="23"/>
      <c r="D105" s="10"/>
      <c r="F105" s="1"/>
      <c r="G105" s="9"/>
    </row>
  </sheetData>
  <mergeCells count="7">
    <mergeCell ref="A89:D89"/>
    <mergeCell ref="A86:D86"/>
    <mergeCell ref="A87:D87"/>
    <mergeCell ref="A81:G81"/>
    <mergeCell ref="A88:D88"/>
    <mergeCell ref="A83:I83"/>
    <mergeCell ref="A85:I85"/>
  </mergeCells>
  <phoneticPr fontId="2" type="noConversion"/>
  <printOptions horizontalCentered="1" verticalCentered="1"/>
  <pageMargins left="0.3" right="0.26" top="0.93" bottom="0.56000000000000005" header="0.32" footer="0.32"/>
  <pageSetup paperSize="3" scale="76" orientation="portrait" r:id="rId1"/>
  <headerFooter alignWithMargins="0">
    <oddHeader>&amp;C&amp;"Arial,Bold"&amp;14City of Manteca&amp;10
Community Development Department, Planning Division
&amp;12Fee Schedule</oddHeader>
    <oddFooter>&amp;L&amp;Z&amp;F&amp;R&amp;D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28E8E83D525E47A832C0C569972980" ma:contentTypeVersion="5" ma:contentTypeDescription="Create a new document." ma:contentTypeScope="" ma:versionID="405e5ac634fed39aa57d5bda6b511633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xmlns:ns3="5775f8bb-84d6-4f4b-b52c-3626c3807139" targetNamespace="http://schemas.microsoft.com/office/2006/metadata/properties" ma:root="true" ma:fieldsID="06262bd7c04d6804be92d29d8bfa605f" ns1:_="" ns2:_="" ns3:_="">
    <xsd:import namespace="http://schemas.microsoft.com/sharepoint/v3"/>
    <xsd:import namespace="7184055b-e5ea-4162-8b19-ace5c644b73a"/>
    <xsd:import namespace="5775f8bb-84d6-4f4b-b52c-3626c380713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_x006a_i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5f8bb-84d6-4f4b-b52c-3626c3807139" elementFormDefault="qualified">
    <xsd:import namespace="http://schemas.microsoft.com/office/2006/documentManagement/types"/>
    <xsd:import namespace="http://schemas.microsoft.com/office/infopath/2007/PartnerControls"/>
    <xsd:element name="_x006a_ib6" ma:index="15" nillable="true" ma:displayName="Text" ma:internalName="_x006a_ib6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QD2UCF5UJE4V-1306769539-673</_dlc_DocId>
    <_dlc_DocIdUrl xmlns="7184055b-e5ea-4162-8b19-ace5c644b73a">
      <Url>http://intranet2/ds/_layouts/15/DocIdRedir.aspx?ID=QD2UCF5UJE4V-1306769539-673</Url>
      <Description>QD2UCF5UJE4V-1306769539-673</Description>
    </_dlc_DocIdUrl>
    <_x006a_ib6 xmlns="5775f8bb-84d6-4f4b-b52c-3626c380713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0D8B250-B76E-46A4-9FCF-D22D7DBC07A8}"/>
</file>

<file path=customXml/itemProps2.xml><?xml version="1.0" encoding="utf-8"?>
<ds:datastoreItem xmlns:ds="http://schemas.openxmlformats.org/officeDocument/2006/customXml" ds:itemID="{D30069E4-1E17-4D0E-9F67-02476AE00C4C}"/>
</file>

<file path=customXml/itemProps3.xml><?xml version="1.0" encoding="utf-8"?>
<ds:datastoreItem xmlns:ds="http://schemas.openxmlformats.org/officeDocument/2006/customXml" ds:itemID="{678AEA7E-0072-49DF-B799-134276B46B0B}"/>
</file>

<file path=customXml/itemProps4.xml><?xml version="1.0" encoding="utf-8"?>
<ds:datastoreItem xmlns:ds="http://schemas.openxmlformats.org/officeDocument/2006/customXml" ds:itemID="{7D9F4DFF-7F88-4AB7-8D23-692D8B9AF272}"/>
</file>

<file path=customXml/itemProps5.xml><?xml version="1.0" encoding="utf-8"?>
<ds:datastoreItem xmlns:ds="http://schemas.openxmlformats.org/officeDocument/2006/customXml" ds:itemID="{82430865-84FF-40D0-A7BC-2F58947AFF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PlanningFeeSchedule040511</vt:lpstr>
      <vt:lpstr>DiscountedCalcs</vt:lpstr>
      <vt:lpstr>Sheet2</vt:lpstr>
      <vt:lpstr>Sheet3</vt:lpstr>
      <vt:lpstr>DiscountedCalcs!Print_Area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 Planning</dc:creator>
  <cp:lastModifiedBy>Meissner, Mark</cp:lastModifiedBy>
  <cp:lastPrinted>2017-10-16T16:15:34Z</cp:lastPrinted>
  <dcterms:created xsi:type="dcterms:W3CDTF">2006-02-21T16:47:22Z</dcterms:created>
  <dcterms:modified xsi:type="dcterms:W3CDTF">2017-10-17T15:18:38Z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Order">
    <vt:lpwstr>172600.000000000</vt:lpwstr>
  </property>
  <property fmtid="{D5CDD505-2E9C-101B-9397-08002B2CF9AE}" pid="5" name="xd_ProgID">
    <vt:lpwstr/>
  </property>
  <property fmtid="{D5CDD505-2E9C-101B-9397-08002B2CF9AE}" pid="6" name="_dlc_DocIdPersistId">
    <vt:lpwstr/>
  </property>
  <property fmtid="{D5CDD505-2E9C-101B-9397-08002B2CF9AE}" pid="7" name="_dlc_DocId">
    <vt:lpwstr>DS6S4WKU732Q-327-2733</vt:lpwstr>
  </property>
  <property fmtid="{D5CDD505-2E9C-101B-9397-08002B2CF9AE}" pid="8" name="ContentTypeId">
    <vt:lpwstr>0x0101002A28E8E83D525E47A832C0C569972980</vt:lpwstr>
  </property>
  <property fmtid="{D5CDD505-2E9C-101B-9397-08002B2CF9AE}" pid="9" name="_dlc_DocIdUrl">
    <vt:lpwstr>http://intranet/CDD/_layouts/DocIdRedir.aspx?ID=DS6S4WKU732Q-327-2733, DS6S4WKU732Q-327-2733</vt:lpwstr>
  </property>
  <property fmtid="{D5CDD505-2E9C-101B-9397-08002B2CF9AE}" pid="10" name="_dlc_DocIdItemGuid">
    <vt:lpwstr>77310f49-6677-4c2c-9ce4-42bcc5258082</vt:lpwstr>
  </property>
</Properties>
</file>