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externalLinks/externalLink2.xml" ContentType="application/vnd.openxmlformats-officedocument.spreadsheetml.externalLink+xml"/>
  <Override PartName="/xl/connections.xml" ContentType="application/vnd.openxmlformats-officedocument.spreadsheetml.connections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docProps/core.xml" ContentType="application/vnd.openxmlformats-package.core-propertie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://intranet/finance/Proformas/Engineering and Public Works/"/>
    </mc:Choice>
  </mc:AlternateContent>
  <bookViews>
    <workbookView xWindow="480" yWindow="240" windowWidth="22995" windowHeight="14250"/>
  </bookViews>
  <sheets>
    <sheet name="Current Working" sheetId="5" r:id="rId1"/>
    <sheet name="Expenses" sheetId="4" r:id="rId2"/>
    <sheet name="Revenues" sheetId="3" r:id="rId3"/>
    <sheet name="Balance Sheet" sheetId="2" r:id="rId4"/>
    <sheet name="Budget Upload" sheetId="6" r:id="rId5"/>
  </sheets>
  <externalReferences>
    <externalReference r:id="rId6"/>
    <externalReference r:id="rId7"/>
  </externalReferences>
  <definedNames>
    <definedName name="_xlnm._FilterDatabase" localSheetId="1" hidden="1">Expenses!$A$2:$BJ$207</definedName>
    <definedName name="_xlnm.Print_Area" localSheetId="0">'Current Working'!$B$1:$BJ$45</definedName>
    <definedName name="qsysprt" localSheetId="3">'Balance Sheet'!$B$1:$N$24</definedName>
  </definedNames>
  <calcPr calcId="162913"/>
</workbook>
</file>

<file path=xl/calcChain.xml><?xml version="1.0" encoding="utf-8"?>
<calcChain xmlns="http://schemas.openxmlformats.org/spreadsheetml/2006/main">
  <c r="AY12" i="5" l="1"/>
  <c r="AY13" i="5"/>
  <c r="AY11" i="5"/>
  <c r="AN11" i="5"/>
  <c r="AO11" i="5"/>
  <c r="AP11" i="5"/>
  <c r="AQ11" i="5"/>
  <c r="AR11" i="5"/>
  <c r="AS11" i="5"/>
  <c r="AT11" i="5"/>
  <c r="AN12" i="5"/>
  <c r="AO12" i="5"/>
  <c r="AP12" i="5"/>
  <c r="AQ12" i="5"/>
  <c r="AR12" i="5"/>
  <c r="AS12" i="5"/>
  <c r="AT12" i="5"/>
  <c r="AN13" i="5"/>
  <c r="AO13" i="5"/>
  <c r="AP13" i="5"/>
  <c r="AQ13" i="5"/>
  <c r="AR13" i="5"/>
  <c r="AS13" i="5"/>
  <c r="AT13" i="5"/>
  <c r="AM12" i="5"/>
  <c r="AM13" i="5"/>
  <c r="AM11" i="5"/>
  <c r="AC11" i="5"/>
  <c r="AD11" i="5"/>
  <c r="AE11" i="5"/>
  <c r="AF11" i="5"/>
  <c r="AG11" i="5"/>
  <c r="AH11" i="5"/>
  <c r="AC12" i="5"/>
  <c r="AD12" i="5"/>
  <c r="AE12" i="5"/>
  <c r="AF12" i="5"/>
  <c r="AG12" i="5"/>
  <c r="AH12" i="5"/>
  <c r="AC13" i="5"/>
  <c r="AD13" i="5"/>
  <c r="AE13" i="5"/>
  <c r="AF13" i="5"/>
  <c r="AG13" i="5"/>
  <c r="AH13" i="5"/>
  <c r="AB12" i="5"/>
  <c r="AB13" i="5"/>
  <c r="AB11" i="5"/>
  <c r="R11" i="5"/>
  <c r="S11" i="5"/>
  <c r="T11" i="5"/>
  <c r="U11" i="5"/>
  <c r="V11" i="5"/>
  <c r="W11" i="5"/>
  <c r="R12" i="5"/>
  <c r="S12" i="5"/>
  <c r="T12" i="5"/>
  <c r="U12" i="5"/>
  <c r="V12" i="5"/>
  <c r="W12" i="5"/>
  <c r="R13" i="5"/>
  <c r="S13" i="5"/>
  <c r="T13" i="5"/>
  <c r="U13" i="5"/>
  <c r="V13" i="5"/>
  <c r="W13" i="5"/>
  <c r="Q12" i="5"/>
  <c r="Q13" i="5"/>
  <c r="Q11" i="5"/>
  <c r="G11" i="5"/>
  <c r="H11" i="5"/>
  <c r="I11" i="5"/>
  <c r="J11" i="5"/>
  <c r="K11" i="5"/>
  <c r="L11" i="5"/>
  <c r="G12" i="5"/>
  <c r="H12" i="5"/>
  <c r="I12" i="5"/>
  <c r="J12" i="5"/>
  <c r="K12" i="5"/>
  <c r="L12" i="5"/>
  <c r="G13" i="5"/>
  <c r="H13" i="5"/>
  <c r="I13" i="5"/>
  <c r="J13" i="5"/>
  <c r="K13" i="5"/>
  <c r="L13" i="5"/>
  <c r="F12" i="5"/>
  <c r="F13" i="5"/>
  <c r="F11" i="5"/>
  <c r="Z3" i="3" l="1"/>
  <c r="AA83" i="3" l="1"/>
  <c r="AB83" i="3"/>
  <c r="AC83" i="3"/>
  <c r="AD83" i="3"/>
  <c r="AF83" i="3"/>
  <c r="Z83" i="3"/>
  <c r="AE83" i="3" l="1"/>
  <c r="AN28" i="5"/>
  <c r="AO28" i="5"/>
  <c r="AP28" i="5"/>
  <c r="AQ28" i="5"/>
  <c r="AR28" i="5"/>
  <c r="AS28" i="5"/>
  <c r="AT28" i="5"/>
  <c r="AM27" i="5"/>
  <c r="AN27" i="5"/>
  <c r="AO27" i="5"/>
  <c r="AP27" i="5"/>
  <c r="AQ27" i="5"/>
  <c r="AR27" i="5"/>
  <c r="AS27" i="5"/>
  <c r="AT27" i="5"/>
  <c r="AN26" i="5"/>
  <c r="AO26" i="5"/>
  <c r="AP26" i="5"/>
  <c r="AQ26" i="5"/>
  <c r="AR26" i="5"/>
  <c r="AS26" i="5"/>
  <c r="AT26" i="5"/>
  <c r="AO23" i="5"/>
  <c r="AP23" i="5"/>
  <c r="AQ23" i="5"/>
  <c r="AN18" i="5"/>
  <c r="AO18" i="5"/>
  <c r="AP18" i="5"/>
  <c r="AQ18" i="5"/>
  <c r="AR18" i="5"/>
  <c r="AS18" i="5"/>
  <c r="AT18" i="5"/>
  <c r="AN19" i="5"/>
  <c r="AO19" i="5"/>
  <c r="AP19" i="5"/>
  <c r="AQ19" i="5"/>
  <c r="AR19" i="5"/>
  <c r="AS19" i="5"/>
  <c r="AT19" i="5"/>
  <c r="AN20" i="5"/>
  <c r="AO20" i="5"/>
  <c r="AP20" i="5"/>
  <c r="AQ20" i="5"/>
  <c r="AR20" i="5"/>
  <c r="AS20" i="5"/>
  <c r="AT20" i="5"/>
  <c r="AN21" i="5"/>
  <c r="AO21" i="5"/>
  <c r="AP21" i="5"/>
  <c r="AQ21" i="5"/>
  <c r="AR21" i="5"/>
  <c r="AS21" i="5"/>
  <c r="AT21" i="5"/>
  <c r="AN22" i="5"/>
  <c r="AO22" i="5"/>
  <c r="AP22" i="5"/>
  <c r="AQ22" i="5"/>
  <c r="AR22" i="5"/>
  <c r="AS22" i="5"/>
  <c r="AT22" i="5"/>
  <c r="AO17" i="5"/>
  <c r="AP17" i="5"/>
  <c r="AQ17" i="5"/>
  <c r="AR17" i="5"/>
  <c r="AS17" i="5"/>
  <c r="AT17" i="5"/>
  <c r="AP29" i="5" l="1"/>
  <c r="AO29" i="5"/>
  <c r="AN29" i="5"/>
  <c r="AT29" i="5"/>
  <c r="AS29" i="5"/>
  <c r="AR29" i="5"/>
  <c r="AQ29" i="5"/>
  <c r="AQ14" i="5"/>
  <c r="AQ31" i="5" s="1"/>
  <c r="AQ33" i="5" s="1"/>
  <c r="AP14" i="5"/>
  <c r="AP31" i="5" s="1"/>
  <c r="AP33" i="5" s="1"/>
  <c r="AO14" i="5"/>
  <c r="AO31" i="5" s="1"/>
  <c r="AO33" i="5" s="1"/>
  <c r="AG209" i="4"/>
  <c r="AG210" i="4"/>
  <c r="AG211" i="4"/>
  <c r="AG212" i="4"/>
  <c r="AG213" i="4"/>
  <c r="AG214" i="4"/>
  <c r="AG215" i="4"/>
  <c r="AG216" i="4"/>
  <c r="AG217" i="4"/>
  <c r="AG218" i="4"/>
  <c r="AG219" i="4"/>
  <c r="AG220" i="4"/>
  <c r="AG221" i="4"/>
  <c r="AG222" i="4"/>
  <c r="AG223" i="4"/>
  <c r="AG224" i="4"/>
  <c r="AG225" i="4"/>
  <c r="AG226" i="4"/>
  <c r="AG227" i="4"/>
  <c r="AG228" i="4"/>
  <c r="AG229" i="4"/>
  <c r="AG230" i="4"/>
  <c r="AG231" i="4"/>
  <c r="AG232" i="4"/>
  <c r="AG233" i="4"/>
  <c r="AG234" i="4"/>
  <c r="AG235" i="4"/>
  <c r="AG236" i="4"/>
  <c r="AG237" i="4"/>
  <c r="AG238" i="4"/>
  <c r="AG239" i="4"/>
  <c r="AG240" i="4"/>
  <c r="AG241" i="4"/>
  <c r="AG242" i="4"/>
  <c r="AG243" i="4"/>
  <c r="AG244" i="4"/>
  <c r="AG245" i="4"/>
  <c r="AG246" i="4"/>
  <c r="AG247" i="4"/>
  <c r="AG248" i="4"/>
  <c r="AG249" i="4"/>
  <c r="AG250" i="4"/>
  <c r="AG251" i="4"/>
  <c r="AG252" i="4"/>
  <c r="AG253" i="4"/>
  <c r="AG254" i="4"/>
  <c r="AG255" i="4"/>
  <c r="AG256" i="4"/>
  <c r="AG257" i="4"/>
  <c r="AG258" i="4"/>
  <c r="AG259" i="4"/>
  <c r="AG260" i="4"/>
  <c r="AG261" i="4"/>
  <c r="AG262" i="4"/>
  <c r="AG263" i="4"/>
  <c r="AG264" i="4"/>
  <c r="AG265" i="4"/>
  <c r="AG266" i="4"/>
  <c r="AG267" i="4"/>
  <c r="AG268" i="4"/>
  <c r="AG269" i="4"/>
  <c r="AG270" i="4"/>
  <c r="AG271" i="4"/>
  <c r="AG272" i="4"/>
  <c r="AG273" i="4"/>
  <c r="AG274" i="4"/>
  <c r="AG275" i="4"/>
  <c r="AG276" i="4"/>
  <c r="AG277" i="4"/>
  <c r="AG278" i="4"/>
  <c r="AG279" i="4"/>
  <c r="AG280" i="4"/>
  <c r="AG281" i="4"/>
  <c r="AG282" i="4"/>
  <c r="AG283" i="4"/>
  <c r="AG284" i="4"/>
  <c r="AG285" i="4"/>
  <c r="AG286" i="4"/>
  <c r="AG287" i="4"/>
  <c r="AG288" i="4"/>
  <c r="AG289" i="4"/>
  <c r="AG290" i="4"/>
  <c r="AG291" i="4"/>
  <c r="AG292" i="4"/>
  <c r="AG293" i="4"/>
  <c r="AG294" i="4"/>
  <c r="AG295" i="4"/>
  <c r="AG296" i="4"/>
  <c r="AG297" i="4"/>
  <c r="AG298" i="4"/>
  <c r="AG299" i="4"/>
  <c r="AG300" i="4"/>
  <c r="AG301" i="4"/>
  <c r="AG302" i="4"/>
  <c r="AG303" i="4"/>
  <c r="AG304" i="4"/>
  <c r="AG305" i="4"/>
  <c r="AG306" i="4"/>
  <c r="AG307" i="4"/>
  <c r="AG308" i="4"/>
  <c r="AG309" i="4"/>
  <c r="AG310" i="4"/>
  <c r="AG311" i="4"/>
  <c r="AG312" i="4"/>
  <c r="AG313" i="4"/>
  <c r="AG314" i="4"/>
  <c r="AG315" i="4"/>
  <c r="AG316" i="4"/>
  <c r="AG317" i="4"/>
  <c r="AG318" i="4"/>
  <c r="AG319" i="4"/>
  <c r="AG320" i="4"/>
  <c r="AG321" i="4"/>
  <c r="AG322" i="4"/>
  <c r="AG323" i="4"/>
  <c r="AG324" i="4"/>
  <c r="AG325" i="4"/>
  <c r="AG326" i="4"/>
  <c r="AG327" i="4"/>
  <c r="AG328" i="4"/>
  <c r="AG329" i="4"/>
  <c r="AG330" i="4"/>
  <c r="AG331" i="4"/>
  <c r="AG332" i="4"/>
  <c r="AG333" i="4"/>
  <c r="AG334" i="4"/>
  <c r="AG335" i="4"/>
  <c r="AG336" i="4"/>
  <c r="AG337" i="4"/>
  <c r="AG338" i="4"/>
  <c r="AG339" i="4"/>
  <c r="AG340" i="4"/>
  <c r="AG341" i="4"/>
  <c r="AG342" i="4"/>
  <c r="AG343" i="4"/>
  <c r="AG344" i="4"/>
  <c r="AG345" i="4"/>
  <c r="AG346" i="4"/>
  <c r="AG347" i="4"/>
  <c r="AG348" i="4"/>
  <c r="AG349" i="4"/>
  <c r="AG350" i="4"/>
  <c r="AG351" i="4"/>
  <c r="AG352" i="4"/>
  <c r="AG353" i="4"/>
  <c r="AG354" i="4"/>
  <c r="AG355" i="4"/>
  <c r="AG356" i="4"/>
  <c r="AG357" i="4"/>
  <c r="AG358" i="4"/>
  <c r="AG359" i="4"/>
  <c r="AG360" i="4"/>
  <c r="AG361" i="4"/>
  <c r="AG362" i="4"/>
  <c r="AG363" i="4"/>
  <c r="AG364" i="4"/>
  <c r="AG365" i="4"/>
  <c r="AG366" i="4"/>
  <c r="AG367" i="4"/>
  <c r="AG368" i="4"/>
  <c r="AG369" i="4"/>
  <c r="AG370" i="4"/>
  <c r="AG371" i="4"/>
  <c r="AG372" i="4"/>
  <c r="AG373" i="4"/>
  <c r="AG374" i="4"/>
  <c r="AG375" i="4"/>
  <c r="AG376" i="4"/>
  <c r="AG377" i="4"/>
  <c r="AG378" i="4"/>
  <c r="AG379" i="4"/>
  <c r="AG380" i="4"/>
  <c r="AG381" i="4"/>
  <c r="AG382" i="4"/>
  <c r="AG383" i="4"/>
  <c r="AG384" i="4"/>
  <c r="AG385" i="4"/>
  <c r="AG386" i="4"/>
  <c r="AG387" i="4"/>
  <c r="AG388" i="4"/>
  <c r="AG389" i="4"/>
  <c r="AG390" i="4"/>
  <c r="AG391" i="4"/>
  <c r="AG392" i="4"/>
  <c r="AG393" i="4"/>
  <c r="AG394" i="4"/>
  <c r="AG395" i="4"/>
  <c r="AG396" i="4"/>
  <c r="AG397" i="4"/>
  <c r="AG398" i="4"/>
  <c r="AG399" i="4"/>
  <c r="AG206" i="4"/>
  <c r="AG207" i="4"/>
  <c r="AG208" i="4"/>
  <c r="X209" i="4"/>
  <c r="X210" i="4"/>
  <c r="X211" i="4"/>
  <c r="X212" i="4"/>
  <c r="X213" i="4"/>
  <c r="X214" i="4"/>
  <c r="X215" i="4"/>
  <c r="X216" i="4"/>
  <c r="X217" i="4"/>
  <c r="X218" i="4"/>
  <c r="X219" i="4"/>
  <c r="X220" i="4"/>
  <c r="X221" i="4"/>
  <c r="X222" i="4"/>
  <c r="X223" i="4"/>
  <c r="X224" i="4"/>
  <c r="X225" i="4"/>
  <c r="X226" i="4"/>
  <c r="X227" i="4"/>
  <c r="X228" i="4"/>
  <c r="X229" i="4"/>
  <c r="X230" i="4"/>
  <c r="X231" i="4"/>
  <c r="X232" i="4"/>
  <c r="X233" i="4"/>
  <c r="X234" i="4"/>
  <c r="X235" i="4"/>
  <c r="X236" i="4"/>
  <c r="X237" i="4"/>
  <c r="X238" i="4"/>
  <c r="X239" i="4"/>
  <c r="X240" i="4"/>
  <c r="X241" i="4"/>
  <c r="X242" i="4"/>
  <c r="X243" i="4"/>
  <c r="X244" i="4"/>
  <c r="X245" i="4"/>
  <c r="X246" i="4"/>
  <c r="X247" i="4"/>
  <c r="X248" i="4"/>
  <c r="X249" i="4"/>
  <c r="X250" i="4"/>
  <c r="X251" i="4"/>
  <c r="X252" i="4"/>
  <c r="X253" i="4"/>
  <c r="X254" i="4"/>
  <c r="X255" i="4"/>
  <c r="X256" i="4"/>
  <c r="X257" i="4"/>
  <c r="X258" i="4"/>
  <c r="X259" i="4"/>
  <c r="X260" i="4"/>
  <c r="X261" i="4"/>
  <c r="X262" i="4"/>
  <c r="X263" i="4"/>
  <c r="X264" i="4"/>
  <c r="X265" i="4"/>
  <c r="X266" i="4"/>
  <c r="X267" i="4"/>
  <c r="X268" i="4"/>
  <c r="X269" i="4"/>
  <c r="X270" i="4"/>
  <c r="X271" i="4"/>
  <c r="X272" i="4"/>
  <c r="X273" i="4"/>
  <c r="X274" i="4"/>
  <c r="X275" i="4"/>
  <c r="X276" i="4"/>
  <c r="X277" i="4"/>
  <c r="X278" i="4"/>
  <c r="X279" i="4"/>
  <c r="X280" i="4"/>
  <c r="X281" i="4"/>
  <c r="X282" i="4"/>
  <c r="X283" i="4"/>
  <c r="X284" i="4"/>
  <c r="X285" i="4"/>
  <c r="X286" i="4"/>
  <c r="X287" i="4"/>
  <c r="X288" i="4"/>
  <c r="X289" i="4"/>
  <c r="X290" i="4"/>
  <c r="X291" i="4"/>
  <c r="X292" i="4"/>
  <c r="X293" i="4"/>
  <c r="X294" i="4"/>
  <c r="X295" i="4"/>
  <c r="X296" i="4"/>
  <c r="X297" i="4"/>
  <c r="X298" i="4"/>
  <c r="X299" i="4"/>
  <c r="X300" i="4"/>
  <c r="X301" i="4"/>
  <c r="X302" i="4"/>
  <c r="X303" i="4"/>
  <c r="X304" i="4"/>
  <c r="X305" i="4"/>
  <c r="X306" i="4"/>
  <c r="X307" i="4"/>
  <c r="X308" i="4"/>
  <c r="X309" i="4"/>
  <c r="X310" i="4"/>
  <c r="X311" i="4"/>
  <c r="X312" i="4"/>
  <c r="X313" i="4"/>
  <c r="X314" i="4"/>
  <c r="X315" i="4"/>
  <c r="X316" i="4"/>
  <c r="X317" i="4"/>
  <c r="X318" i="4"/>
  <c r="X319" i="4"/>
  <c r="X320" i="4"/>
  <c r="X321" i="4"/>
  <c r="X322" i="4"/>
  <c r="X323" i="4"/>
  <c r="X324" i="4"/>
  <c r="X325" i="4"/>
  <c r="X326" i="4"/>
  <c r="X327" i="4"/>
  <c r="X328" i="4"/>
  <c r="X329" i="4"/>
  <c r="X330" i="4"/>
  <c r="X331" i="4"/>
  <c r="X332" i="4"/>
  <c r="X333" i="4"/>
  <c r="X334" i="4"/>
  <c r="X335" i="4"/>
  <c r="X336" i="4"/>
  <c r="X337" i="4"/>
  <c r="X338" i="4"/>
  <c r="X339" i="4"/>
  <c r="X340" i="4"/>
  <c r="X341" i="4"/>
  <c r="X342" i="4"/>
  <c r="X343" i="4"/>
  <c r="X344" i="4"/>
  <c r="X345" i="4"/>
  <c r="X346" i="4"/>
  <c r="X347" i="4"/>
  <c r="X348" i="4"/>
  <c r="X349" i="4"/>
  <c r="X350" i="4"/>
  <c r="X351" i="4"/>
  <c r="X352" i="4"/>
  <c r="X353" i="4"/>
  <c r="X354" i="4"/>
  <c r="X355" i="4"/>
  <c r="X356" i="4"/>
  <c r="X357" i="4"/>
  <c r="X358" i="4"/>
  <c r="X359" i="4"/>
  <c r="X360" i="4"/>
  <c r="X361" i="4"/>
  <c r="X362" i="4"/>
  <c r="X363" i="4"/>
  <c r="X364" i="4"/>
  <c r="X365" i="4"/>
  <c r="X366" i="4"/>
  <c r="X367" i="4"/>
  <c r="X368" i="4"/>
  <c r="X369" i="4"/>
  <c r="X370" i="4"/>
  <c r="X371" i="4"/>
  <c r="X372" i="4"/>
  <c r="X373" i="4"/>
  <c r="X374" i="4"/>
  <c r="X375" i="4"/>
  <c r="X376" i="4"/>
  <c r="X377" i="4"/>
  <c r="X378" i="4"/>
  <c r="X379" i="4"/>
  <c r="X380" i="4"/>
  <c r="X381" i="4"/>
  <c r="X382" i="4"/>
  <c r="X383" i="4"/>
  <c r="X384" i="4"/>
  <c r="X385" i="4"/>
  <c r="X386" i="4"/>
  <c r="X387" i="4"/>
  <c r="X388" i="4"/>
  <c r="X389" i="4"/>
  <c r="X390" i="4"/>
  <c r="X391" i="4"/>
  <c r="X392" i="4"/>
  <c r="X393" i="4"/>
  <c r="X394" i="4"/>
  <c r="X395" i="4"/>
  <c r="X396" i="4"/>
  <c r="X397" i="4"/>
  <c r="X398" i="4"/>
  <c r="X399" i="4"/>
  <c r="X207" i="4"/>
  <c r="X208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6" i="4"/>
  <c r="O267" i="4"/>
  <c r="O268" i="4"/>
  <c r="O269" i="4"/>
  <c r="O270" i="4"/>
  <c r="O271" i="4"/>
  <c r="O272" i="4"/>
  <c r="O273" i="4"/>
  <c r="O274" i="4"/>
  <c r="O275" i="4"/>
  <c r="O276" i="4"/>
  <c r="O277" i="4"/>
  <c r="O278" i="4"/>
  <c r="O279" i="4"/>
  <c r="O280" i="4"/>
  <c r="O281" i="4"/>
  <c r="O282" i="4"/>
  <c r="O283" i="4"/>
  <c r="O284" i="4"/>
  <c r="O285" i="4"/>
  <c r="O286" i="4"/>
  <c r="O287" i="4"/>
  <c r="O288" i="4"/>
  <c r="O289" i="4"/>
  <c r="O290" i="4"/>
  <c r="O291" i="4"/>
  <c r="O292" i="4"/>
  <c r="O293" i="4"/>
  <c r="O294" i="4"/>
  <c r="O295" i="4"/>
  <c r="O296" i="4"/>
  <c r="O297" i="4"/>
  <c r="O298" i="4"/>
  <c r="O299" i="4"/>
  <c r="O300" i="4"/>
  <c r="O301" i="4"/>
  <c r="O302" i="4"/>
  <c r="O303" i="4"/>
  <c r="O304" i="4"/>
  <c r="O305" i="4"/>
  <c r="O306" i="4"/>
  <c r="O307" i="4"/>
  <c r="O308" i="4"/>
  <c r="O309" i="4"/>
  <c r="O310" i="4"/>
  <c r="O311" i="4"/>
  <c r="O312" i="4"/>
  <c r="O313" i="4"/>
  <c r="O314" i="4"/>
  <c r="O315" i="4"/>
  <c r="O316" i="4"/>
  <c r="O317" i="4"/>
  <c r="O318" i="4"/>
  <c r="O319" i="4"/>
  <c r="O320" i="4"/>
  <c r="O321" i="4"/>
  <c r="O322" i="4"/>
  <c r="O323" i="4"/>
  <c r="O324" i="4"/>
  <c r="O325" i="4"/>
  <c r="O326" i="4"/>
  <c r="O327" i="4"/>
  <c r="O328" i="4"/>
  <c r="O329" i="4"/>
  <c r="O330" i="4"/>
  <c r="O331" i="4"/>
  <c r="O332" i="4"/>
  <c r="O333" i="4"/>
  <c r="O334" i="4"/>
  <c r="O335" i="4"/>
  <c r="O336" i="4"/>
  <c r="O337" i="4"/>
  <c r="O338" i="4"/>
  <c r="O339" i="4"/>
  <c r="O340" i="4"/>
  <c r="O341" i="4"/>
  <c r="O342" i="4"/>
  <c r="O343" i="4"/>
  <c r="O344" i="4"/>
  <c r="O345" i="4"/>
  <c r="O346" i="4"/>
  <c r="O347" i="4"/>
  <c r="O348" i="4"/>
  <c r="O349" i="4"/>
  <c r="O350" i="4"/>
  <c r="O351" i="4"/>
  <c r="O352" i="4"/>
  <c r="O353" i="4"/>
  <c r="O354" i="4"/>
  <c r="O355" i="4"/>
  <c r="O356" i="4"/>
  <c r="O357" i="4"/>
  <c r="O358" i="4"/>
  <c r="O359" i="4"/>
  <c r="O360" i="4"/>
  <c r="O361" i="4"/>
  <c r="O362" i="4"/>
  <c r="O363" i="4"/>
  <c r="O364" i="4"/>
  <c r="O365" i="4"/>
  <c r="O366" i="4"/>
  <c r="O367" i="4"/>
  <c r="O368" i="4"/>
  <c r="O369" i="4"/>
  <c r="O370" i="4"/>
  <c r="O371" i="4"/>
  <c r="O372" i="4"/>
  <c r="O373" i="4"/>
  <c r="O374" i="4"/>
  <c r="O375" i="4"/>
  <c r="O376" i="4"/>
  <c r="O377" i="4"/>
  <c r="O378" i="4"/>
  <c r="O379" i="4"/>
  <c r="O380" i="4"/>
  <c r="O381" i="4"/>
  <c r="O382" i="4"/>
  <c r="O383" i="4"/>
  <c r="O384" i="4"/>
  <c r="O385" i="4"/>
  <c r="O386" i="4"/>
  <c r="O387" i="4"/>
  <c r="O388" i="4"/>
  <c r="O389" i="4"/>
  <c r="O390" i="4"/>
  <c r="O391" i="4"/>
  <c r="O392" i="4"/>
  <c r="O393" i="4"/>
  <c r="O394" i="4"/>
  <c r="O395" i="4"/>
  <c r="O396" i="4"/>
  <c r="O397" i="4"/>
  <c r="O398" i="4"/>
  <c r="O399" i="4"/>
  <c r="X4" i="4"/>
  <c r="X5" i="4"/>
  <c r="X6" i="4"/>
  <c r="X7" i="4"/>
  <c r="X8" i="4"/>
  <c r="X9" i="4"/>
  <c r="X10" i="4"/>
  <c r="X11" i="4"/>
  <c r="X12" i="4"/>
  <c r="X13" i="4"/>
  <c r="X14" i="4"/>
  <c r="X15" i="4"/>
  <c r="X16" i="4"/>
  <c r="X17" i="4"/>
  <c r="X18" i="4"/>
  <c r="X19" i="4"/>
  <c r="X20" i="4"/>
  <c r="X21" i="4"/>
  <c r="X22" i="4"/>
  <c r="X23" i="4"/>
  <c r="X24" i="4"/>
  <c r="X25" i="4"/>
  <c r="X26" i="4"/>
  <c r="X27" i="4"/>
  <c r="X28" i="4"/>
  <c r="X29" i="4"/>
  <c r="X30" i="4"/>
  <c r="X31" i="4"/>
  <c r="X32" i="4"/>
  <c r="X33" i="4"/>
  <c r="X34" i="4"/>
  <c r="X35" i="4"/>
  <c r="X36" i="4"/>
  <c r="X37" i="4"/>
  <c r="X38" i="4"/>
  <c r="X39" i="4"/>
  <c r="X40" i="4"/>
  <c r="X41" i="4"/>
  <c r="X42" i="4"/>
  <c r="X43" i="4"/>
  <c r="X44" i="4"/>
  <c r="X45" i="4"/>
  <c r="X46" i="4"/>
  <c r="X47" i="4"/>
  <c r="X48" i="4"/>
  <c r="X49" i="4"/>
  <c r="X50" i="4"/>
  <c r="X51" i="4"/>
  <c r="X52" i="4"/>
  <c r="X53" i="4"/>
  <c r="X54" i="4"/>
  <c r="X55" i="4"/>
  <c r="X56" i="4"/>
  <c r="X57" i="4"/>
  <c r="X58" i="4"/>
  <c r="X59" i="4"/>
  <c r="X60" i="4"/>
  <c r="X61" i="4"/>
  <c r="X62" i="4"/>
  <c r="X63" i="4"/>
  <c r="X64" i="4"/>
  <c r="X65" i="4"/>
  <c r="X66" i="4"/>
  <c r="X67" i="4"/>
  <c r="X68" i="4"/>
  <c r="X69" i="4"/>
  <c r="X70" i="4"/>
  <c r="X71" i="4"/>
  <c r="X72" i="4"/>
  <c r="X73" i="4"/>
  <c r="X74" i="4"/>
  <c r="X75" i="4"/>
  <c r="X76" i="4"/>
  <c r="X77" i="4"/>
  <c r="X78" i="4"/>
  <c r="X79" i="4"/>
  <c r="X80" i="4"/>
  <c r="X81" i="4"/>
  <c r="X82" i="4"/>
  <c r="X83" i="4"/>
  <c r="X84" i="4"/>
  <c r="X85" i="4"/>
  <c r="X86" i="4"/>
  <c r="X87" i="4"/>
  <c r="X88" i="4"/>
  <c r="X89" i="4"/>
  <c r="X90" i="4"/>
  <c r="X91" i="4"/>
  <c r="X92" i="4"/>
  <c r="X93" i="4"/>
  <c r="X94" i="4"/>
  <c r="X95" i="4"/>
  <c r="X96" i="4"/>
  <c r="X97" i="4"/>
  <c r="X98" i="4"/>
  <c r="X99" i="4"/>
  <c r="X100" i="4"/>
  <c r="X101" i="4"/>
  <c r="X102" i="4"/>
  <c r="X103" i="4"/>
  <c r="X104" i="4"/>
  <c r="X105" i="4"/>
  <c r="X106" i="4"/>
  <c r="X107" i="4"/>
  <c r="X108" i="4"/>
  <c r="X109" i="4"/>
  <c r="X110" i="4"/>
  <c r="X111" i="4"/>
  <c r="X112" i="4"/>
  <c r="X113" i="4"/>
  <c r="X114" i="4"/>
  <c r="X115" i="4"/>
  <c r="X116" i="4"/>
  <c r="X117" i="4"/>
  <c r="X118" i="4"/>
  <c r="X119" i="4"/>
  <c r="X120" i="4"/>
  <c r="X121" i="4"/>
  <c r="X122" i="4"/>
  <c r="X123" i="4"/>
  <c r="X124" i="4"/>
  <c r="X125" i="4"/>
  <c r="X126" i="4"/>
  <c r="X127" i="4"/>
  <c r="X128" i="4"/>
  <c r="X129" i="4"/>
  <c r="X130" i="4"/>
  <c r="X131" i="4"/>
  <c r="X132" i="4"/>
  <c r="X133" i="4"/>
  <c r="X134" i="4"/>
  <c r="X135" i="4"/>
  <c r="X136" i="4"/>
  <c r="X137" i="4"/>
  <c r="X138" i="4"/>
  <c r="X139" i="4"/>
  <c r="X140" i="4"/>
  <c r="X141" i="4"/>
  <c r="X142" i="4"/>
  <c r="X143" i="4"/>
  <c r="X144" i="4"/>
  <c r="X145" i="4"/>
  <c r="X146" i="4"/>
  <c r="X147" i="4"/>
  <c r="X148" i="4"/>
  <c r="X149" i="4"/>
  <c r="X150" i="4"/>
  <c r="X151" i="4"/>
  <c r="X152" i="4"/>
  <c r="X153" i="4"/>
  <c r="X154" i="4"/>
  <c r="X155" i="4"/>
  <c r="X156" i="4"/>
  <c r="X157" i="4"/>
  <c r="X158" i="4"/>
  <c r="X159" i="4"/>
  <c r="X160" i="4"/>
  <c r="X161" i="4"/>
  <c r="X162" i="4"/>
  <c r="X163" i="4"/>
  <c r="X164" i="4"/>
  <c r="X165" i="4"/>
  <c r="X166" i="4"/>
  <c r="X167" i="4"/>
  <c r="X168" i="4"/>
  <c r="X169" i="4"/>
  <c r="X170" i="4"/>
  <c r="X171" i="4"/>
  <c r="X172" i="4"/>
  <c r="X173" i="4"/>
  <c r="X174" i="4"/>
  <c r="X175" i="4"/>
  <c r="X176" i="4"/>
  <c r="X177" i="4"/>
  <c r="X178" i="4"/>
  <c r="X179" i="4"/>
  <c r="X180" i="4"/>
  <c r="X181" i="4"/>
  <c r="X182" i="4"/>
  <c r="X183" i="4"/>
  <c r="X184" i="4"/>
  <c r="X185" i="4"/>
  <c r="X186" i="4"/>
  <c r="X187" i="4"/>
  <c r="X188" i="4"/>
  <c r="X189" i="4"/>
  <c r="X190" i="4"/>
  <c r="X191" i="4"/>
  <c r="X192" i="4"/>
  <c r="X193" i="4"/>
  <c r="X194" i="4"/>
  <c r="X195" i="4"/>
  <c r="X196" i="4"/>
  <c r="X197" i="4"/>
  <c r="X198" i="4"/>
  <c r="X199" i="4"/>
  <c r="X200" i="4"/>
  <c r="X201" i="4"/>
  <c r="X202" i="4"/>
  <c r="X203" i="4"/>
  <c r="X204" i="4"/>
  <c r="X205" i="4"/>
  <c r="X206" i="4"/>
  <c r="X3" i="4"/>
  <c r="AG4" i="4"/>
  <c r="AG5" i="4"/>
  <c r="AG6" i="4"/>
  <c r="AG7" i="4"/>
  <c r="AG8" i="4"/>
  <c r="AG9" i="4"/>
  <c r="AG10" i="4"/>
  <c r="AG11" i="4"/>
  <c r="AG12" i="4"/>
  <c r="AG13" i="4"/>
  <c r="AG14" i="4"/>
  <c r="AG15" i="4"/>
  <c r="AG16" i="4"/>
  <c r="AG17" i="4"/>
  <c r="AG18" i="4"/>
  <c r="AG19" i="4"/>
  <c r="AG20" i="4"/>
  <c r="AG21" i="4"/>
  <c r="AG22" i="4"/>
  <c r="AG23" i="4"/>
  <c r="AG24" i="4"/>
  <c r="AG25" i="4"/>
  <c r="AG26" i="4"/>
  <c r="AG27" i="4"/>
  <c r="AG28" i="4"/>
  <c r="AG29" i="4"/>
  <c r="AG30" i="4"/>
  <c r="AG31" i="4"/>
  <c r="AG32" i="4"/>
  <c r="AG33" i="4"/>
  <c r="AG34" i="4"/>
  <c r="AG35" i="4"/>
  <c r="AG36" i="4"/>
  <c r="AG37" i="4"/>
  <c r="AG38" i="4"/>
  <c r="AG39" i="4"/>
  <c r="AG40" i="4"/>
  <c r="AG41" i="4"/>
  <c r="AG42" i="4"/>
  <c r="AG43" i="4"/>
  <c r="AG44" i="4"/>
  <c r="AG45" i="4"/>
  <c r="AG46" i="4"/>
  <c r="AG47" i="4"/>
  <c r="AG48" i="4"/>
  <c r="AG49" i="4"/>
  <c r="AG50" i="4"/>
  <c r="AG51" i="4"/>
  <c r="AG52" i="4"/>
  <c r="AG53" i="4"/>
  <c r="AG54" i="4"/>
  <c r="AG55" i="4"/>
  <c r="AG56" i="4"/>
  <c r="AG57" i="4"/>
  <c r="AG58" i="4"/>
  <c r="AG59" i="4"/>
  <c r="AG60" i="4"/>
  <c r="AG61" i="4"/>
  <c r="AG62" i="4"/>
  <c r="AG63" i="4"/>
  <c r="AG64" i="4"/>
  <c r="AG65" i="4"/>
  <c r="AG66" i="4"/>
  <c r="AG67" i="4"/>
  <c r="AG68" i="4"/>
  <c r="AG69" i="4"/>
  <c r="AG70" i="4"/>
  <c r="AG71" i="4"/>
  <c r="AG72" i="4"/>
  <c r="AG73" i="4"/>
  <c r="AG74" i="4"/>
  <c r="AG75" i="4"/>
  <c r="AG76" i="4"/>
  <c r="AG77" i="4"/>
  <c r="AG78" i="4"/>
  <c r="AG79" i="4"/>
  <c r="AG80" i="4"/>
  <c r="AG81" i="4"/>
  <c r="AG82" i="4"/>
  <c r="AG83" i="4"/>
  <c r="AG84" i="4"/>
  <c r="AG85" i="4"/>
  <c r="AG86" i="4"/>
  <c r="AG87" i="4"/>
  <c r="AG88" i="4"/>
  <c r="AG89" i="4"/>
  <c r="AG90" i="4"/>
  <c r="AG91" i="4"/>
  <c r="AG92" i="4"/>
  <c r="AG93" i="4"/>
  <c r="AG94" i="4"/>
  <c r="AG95" i="4"/>
  <c r="AG96" i="4"/>
  <c r="AG97" i="4"/>
  <c r="AG98" i="4"/>
  <c r="AG99" i="4"/>
  <c r="AG100" i="4"/>
  <c r="AG101" i="4"/>
  <c r="AG102" i="4"/>
  <c r="AG103" i="4"/>
  <c r="AG104" i="4"/>
  <c r="AG105" i="4"/>
  <c r="AG106" i="4"/>
  <c r="AG107" i="4"/>
  <c r="AG108" i="4"/>
  <c r="AG109" i="4"/>
  <c r="AG110" i="4"/>
  <c r="AG111" i="4"/>
  <c r="AG112" i="4"/>
  <c r="AG113" i="4"/>
  <c r="AG114" i="4"/>
  <c r="AG115" i="4"/>
  <c r="AG116" i="4"/>
  <c r="AG117" i="4"/>
  <c r="AG118" i="4"/>
  <c r="AG119" i="4"/>
  <c r="AG120" i="4"/>
  <c r="AG121" i="4"/>
  <c r="AG122" i="4"/>
  <c r="AG123" i="4"/>
  <c r="AG124" i="4"/>
  <c r="AG125" i="4"/>
  <c r="AG126" i="4"/>
  <c r="AG127" i="4"/>
  <c r="AG128" i="4"/>
  <c r="AG129" i="4"/>
  <c r="AG130" i="4"/>
  <c r="AG131" i="4"/>
  <c r="AG132" i="4"/>
  <c r="AG133" i="4"/>
  <c r="AG134" i="4"/>
  <c r="AG135" i="4"/>
  <c r="AG136" i="4"/>
  <c r="AG137" i="4"/>
  <c r="AG138" i="4"/>
  <c r="AG139" i="4"/>
  <c r="AG140" i="4"/>
  <c r="AG141" i="4"/>
  <c r="AG142" i="4"/>
  <c r="AG143" i="4"/>
  <c r="AG144" i="4"/>
  <c r="AG145" i="4"/>
  <c r="AG146" i="4"/>
  <c r="AG147" i="4"/>
  <c r="AG148" i="4"/>
  <c r="AG149" i="4"/>
  <c r="AG150" i="4"/>
  <c r="AG151" i="4"/>
  <c r="AG152" i="4"/>
  <c r="AG153" i="4"/>
  <c r="AG154" i="4"/>
  <c r="AG155" i="4"/>
  <c r="AG156" i="4"/>
  <c r="AG157" i="4"/>
  <c r="AG158" i="4"/>
  <c r="AG159" i="4"/>
  <c r="AG160" i="4"/>
  <c r="AG161" i="4"/>
  <c r="AG162" i="4"/>
  <c r="AG163" i="4"/>
  <c r="AG164" i="4"/>
  <c r="AG165" i="4"/>
  <c r="AG166" i="4"/>
  <c r="AG167" i="4"/>
  <c r="AG168" i="4"/>
  <c r="AG169" i="4"/>
  <c r="AG170" i="4"/>
  <c r="AG171" i="4"/>
  <c r="AG172" i="4"/>
  <c r="AG173" i="4"/>
  <c r="AG174" i="4"/>
  <c r="AG175" i="4"/>
  <c r="AG176" i="4"/>
  <c r="AG177" i="4"/>
  <c r="AG178" i="4"/>
  <c r="AG179" i="4"/>
  <c r="AG180" i="4"/>
  <c r="AG181" i="4"/>
  <c r="AG182" i="4"/>
  <c r="AG183" i="4"/>
  <c r="AG184" i="4"/>
  <c r="AG185" i="4"/>
  <c r="AG186" i="4"/>
  <c r="AG187" i="4"/>
  <c r="AG188" i="4"/>
  <c r="AG189" i="4"/>
  <c r="AG190" i="4"/>
  <c r="AG191" i="4"/>
  <c r="AG192" i="4"/>
  <c r="AG193" i="4"/>
  <c r="AG194" i="4"/>
  <c r="AG195" i="4"/>
  <c r="AG196" i="4"/>
  <c r="AG197" i="4"/>
  <c r="AG198" i="4"/>
  <c r="AG199" i="4"/>
  <c r="AG200" i="4"/>
  <c r="AG201" i="4"/>
  <c r="AG202" i="4"/>
  <c r="AG203" i="4"/>
  <c r="AG204" i="4"/>
  <c r="AG205" i="4"/>
  <c r="AG3" i="4"/>
  <c r="S208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3" i="4"/>
  <c r="AG30" i="3"/>
  <c r="AG32" i="3"/>
  <c r="AG34" i="3"/>
  <c r="AG36" i="3"/>
  <c r="AG38" i="3"/>
  <c r="AG40" i="3"/>
  <c r="AG43" i="3"/>
  <c r="AG45" i="3"/>
  <c r="AG48" i="3"/>
  <c r="AG50" i="3"/>
  <c r="AG52" i="3"/>
  <c r="AG55" i="3"/>
  <c r="AG57" i="3"/>
  <c r="AG59" i="3"/>
  <c r="AG63" i="3"/>
  <c r="AG65" i="3"/>
  <c r="AG67" i="3"/>
  <c r="AG69" i="3"/>
  <c r="AG71" i="3"/>
  <c r="AG73" i="3"/>
  <c r="AG75" i="3"/>
  <c r="AG77" i="3"/>
  <c r="AG79" i="3"/>
  <c r="AG81" i="3"/>
  <c r="AG60" i="3"/>
  <c r="AG3" i="3"/>
  <c r="AG7" i="3"/>
  <c r="AG9" i="3"/>
  <c r="AG11" i="3"/>
  <c r="AG13" i="3"/>
  <c r="AG15" i="3"/>
  <c r="AG17" i="3"/>
  <c r="AG19" i="3"/>
  <c r="AG21" i="3"/>
  <c r="AG23" i="3"/>
  <c r="AG25" i="3"/>
  <c r="AG27" i="3"/>
  <c r="AG29" i="3"/>
  <c r="AG31" i="3"/>
  <c r="AG33" i="3"/>
  <c r="AG35" i="3"/>
  <c r="AG37" i="3"/>
  <c r="AG39" i="3"/>
  <c r="AG41" i="3"/>
  <c r="AG44" i="3"/>
  <c r="AG46" i="3"/>
  <c r="AG49" i="3"/>
  <c r="AG51" i="3"/>
  <c r="AG53" i="3"/>
  <c r="AG56" i="3"/>
  <c r="AG58" i="3"/>
  <c r="AG61" i="3"/>
  <c r="AG64" i="3"/>
  <c r="AG66" i="3"/>
  <c r="AG68" i="3"/>
  <c r="AG70" i="3"/>
  <c r="AG72" i="3"/>
  <c r="AG74" i="3"/>
  <c r="AG76" i="3"/>
  <c r="AG78" i="3"/>
  <c r="AG80" i="3"/>
  <c r="AG82" i="3"/>
  <c r="AG4" i="3"/>
  <c r="AG42" i="3"/>
  <c r="AG47" i="3"/>
  <c r="AG54" i="3"/>
  <c r="AG62" i="3"/>
  <c r="AG5" i="3"/>
  <c r="X8" i="3"/>
  <c r="X10" i="3"/>
  <c r="X12" i="3"/>
  <c r="X14" i="3"/>
  <c r="X16" i="3"/>
  <c r="X18" i="3"/>
  <c r="X20" i="3"/>
  <c r="X22" i="3"/>
  <c r="X24" i="3"/>
  <c r="X26" i="3"/>
  <c r="X28" i="3"/>
  <c r="X30" i="3"/>
  <c r="X32" i="3"/>
  <c r="X34" i="3"/>
  <c r="X36" i="3"/>
  <c r="X38" i="3"/>
  <c r="X40" i="3"/>
  <c r="X43" i="3"/>
  <c r="X45" i="3"/>
  <c r="X48" i="3"/>
  <c r="X50" i="3"/>
  <c r="X52" i="3"/>
  <c r="X55" i="3"/>
  <c r="X57" i="3"/>
  <c r="X59" i="3"/>
  <c r="X63" i="3"/>
  <c r="X65" i="3"/>
  <c r="X67" i="3"/>
  <c r="X69" i="3"/>
  <c r="X71" i="3"/>
  <c r="X73" i="3"/>
  <c r="X75" i="3"/>
  <c r="X77" i="3"/>
  <c r="X79" i="3"/>
  <c r="X81" i="3"/>
  <c r="X60" i="3"/>
  <c r="X3" i="3"/>
  <c r="X7" i="3"/>
  <c r="X9" i="3"/>
  <c r="X11" i="3"/>
  <c r="X13" i="3"/>
  <c r="X15" i="3"/>
  <c r="X17" i="3"/>
  <c r="X19" i="3"/>
  <c r="X21" i="3"/>
  <c r="X23" i="3"/>
  <c r="X25" i="3"/>
  <c r="X27" i="3"/>
  <c r="X29" i="3"/>
  <c r="X31" i="3"/>
  <c r="X33" i="3"/>
  <c r="X35" i="3"/>
  <c r="X37" i="3"/>
  <c r="X39" i="3"/>
  <c r="X41" i="3"/>
  <c r="X44" i="3"/>
  <c r="X46" i="3"/>
  <c r="X49" i="3"/>
  <c r="X51" i="3"/>
  <c r="X53" i="3"/>
  <c r="X56" i="3"/>
  <c r="X58" i="3"/>
  <c r="X61" i="3"/>
  <c r="X64" i="3"/>
  <c r="X66" i="3"/>
  <c r="X68" i="3"/>
  <c r="X70" i="3"/>
  <c r="X72" i="3"/>
  <c r="X74" i="3"/>
  <c r="X76" i="3"/>
  <c r="X78" i="3"/>
  <c r="X80" i="3"/>
  <c r="X82" i="3"/>
  <c r="X4" i="3"/>
  <c r="X42" i="3"/>
  <c r="X47" i="3"/>
  <c r="X54" i="3"/>
  <c r="X62" i="3"/>
  <c r="X5" i="3"/>
  <c r="X6" i="3"/>
  <c r="O8" i="3"/>
  <c r="O10" i="3"/>
  <c r="O12" i="3"/>
  <c r="O14" i="3"/>
  <c r="O16" i="3"/>
  <c r="O18" i="3"/>
  <c r="O20" i="3"/>
  <c r="O22" i="3"/>
  <c r="O24" i="3"/>
  <c r="O26" i="3"/>
  <c r="O28" i="3"/>
  <c r="O30" i="3"/>
  <c r="O32" i="3"/>
  <c r="O34" i="3"/>
  <c r="O36" i="3"/>
  <c r="O38" i="3"/>
  <c r="O40" i="3"/>
  <c r="O43" i="3"/>
  <c r="O45" i="3"/>
  <c r="O48" i="3"/>
  <c r="O50" i="3"/>
  <c r="O52" i="3"/>
  <c r="O55" i="3"/>
  <c r="O57" i="3"/>
  <c r="O59" i="3"/>
  <c r="O63" i="3"/>
  <c r="O65" i="3"/>
  <c r="O67" i="3"/>
  <c r="O69" i="3"/>
  <c r="O71" i="3"/>
  <c r="O73" i="3"/>
  <c r="O75" i="3"/>
  <c r="O77" i="3"/>
  <c r="O79" i="3"/>
  <c r="O81" i="3"/>
  <c r="O60" i="3"/>
  <c r="O3" i="3"/>
  <c r="O7" i="3"/>
  <c r="O9" i="3"/>
  <c r="O11" i="3"/>
  <c r="O13" i="3"/>
  <c r="O15" i="3"/>
  <c r="O17" i="3"/>
  <c r="O19" i="3"/>
  <c r="O21" i="3"/>
  <c r="O23" i="3"/>
  <c r="O25" i="3"/>
  <c r="O27" i="3"/>
  <c r="O29" i="3"/>
  <c r="O31" i="3"/>
  <c r="O33" i="3"/>
  <c r="O35" i="3"/>
  <c r="O37" i="3"/>
  <c r="O39" i="3"/>
  <c r="O41" i="3"/>
  <c r="O44" i="3"/>
  <c r="O46" i="3"/>
  <c r="O49" i="3"/>
  <c r="O51" i="3"/>
  <c r="O53" i="3"/>
  <c r="O56" i="3"/>
  <c r="O58" i="3"/>
  <c r="O61" i="3"/>
  <c r="O64" i="3"/>
  <c r="O66" i="3"/>
  <c r="O68" i="3"/>
  <c r="O70" i="3"/>
  <c r="O72" i="3"/>
  <c r="O74" i="3"/>
  <c r="O76" i="3"/>
  <c r="O78" i="3"/>
  <c r="O80" i="3"/>
  <c r="O82" i="3"/>
  <c r="O4" i="3"/>
  <c r="O42" i="3"/>
  <c r="O47" i="3"/>
  <c r="O54" i="3"/>
  <c r="O62" i="3"/>
  <c r="O5" i="3"/>
  <c r="O6" i="3"/>
  <c r="R26" i="5" l="1"/>
  <c r="W26" i="5"/>
  <c r="Q27" i="5"/>
  <c r="R27" i="5"/>
  <c r="W27" i="5"/>
  <c r="Q26" i="5"/>
  <c r="L26" i="5"/>
  <c r="L27" i="5"/>
  <c r="G26" i="5"/>
  <c r="F26" i="5"/>
  <c r="F27" i="5"/>
  <c r="S27" i="5"/>
  <c r="T27" i="5"/>
  <c r="U27" i="5"/>
  <c r="V27" i="5"/>
  <c r="S26" i="5"/>
  <c r="T26" i="5"/>
  <c r="U26" i="5"/>
  <c r="V26" i="5"/>
  <c r="G27" i="5"/>
  <c r="H27" i="5"/>
  <c r="I27" i="5"/>
  <c r="J27" i="5"/>
  <c r="K27" i="5"/>
  <c r="H26" i="5"/>
  <c r="I26" i="5"/>
  <c r="J26" i="5"/>
  <c r="K26" i="5"/>
  <c r="L28" i="5"/>
  <c r="AG28" i="3" l="1"/>
  <c r="BF33" i="5"/>
  <c r="BC28" i="5"/>
  <c r="BD28" i="5"/>
  <c r="BE28" i="5"/>
  <c r="BF28" i="5"/>
  <c r="BG28" i="5"/>
  <c r="BB28" i="5"/>
  <c r="AY28" i="5"/>
  <c r="BC26" i="5"/>
  <c r="BD26" i="5"/>
  <c r="BE26" i="5"/>
  <c r="BF26" i="5"/>
  <c r="BG26" i="5"/>
  <c r="BB26" i="5"/>
  <c r="AY26" i="5"/>
  <c r="AB208" i="4"/>
  <c r="AC208" i="4"/>
  <c r="AD208" i="4"/>
  <c r="T208" i="4"/>
  <c r="U208" i="4"/>
  <c r="V208" i="4"/>
  <c r="Q208" i="4"/>
  <c r="AY18" i="5"/>
  <c r="AY19" i="5"/>
  <c r="AY20" i="5"/>
  <c r="AY21" i="5"/>
  <c r="AY22" i="5"/>
  <c r="BB18" i="5"/>
  <c r="BC18" i="5"/>
  <c r="BD18" i="5"/>
  <c r="BE18" i="5"/>
  <c r="BF18" i="5"/>
  <c r="BG18" i="5"/>
  <c r="BB19" i="5"/>
  <c r="BC19" i="5"/>
  <c r="BD19" i="5"/>
  <c r="BE19" i="5"/>
  <c r="BF19" i="5"/>
  <c r="BG19" i="5"/>
  <c r="BB20" i="5"/>
  <c r="BC20" i="5"/>
  <c r="BD20" i="5"/>
  <c r="BE20" i="5"/>
  <c r="BF20" i="5"/>
  <c r="BG20" i="5"/>
  <c r="BB21" i="5"/>
  <c r="BC21" i="5"/>
  <c r="BD21" i="5"/>
  <c r="BE21" i="5"/>
  <c r="BF21" i="5"/>
  <c r="BG21" i="5"/>
  <c r="BB22" i="5"/>
  <c r="BC22" i="5"/>
  <c r="BD22" i="5"/>
  <c r="BE22" i="5"/>
  <c r="BF22" i="5"/>
  <c r="BG22" i="5"/>
  <c r="BC17" i="5"/>
  <c r="BD17" i="5"/>
  <c r="BE17" i="5"/>
  <c r="BF17" i="5"/>
  <c r="BG17" i="5"/>
  <c r="BB17" i="5"/>
  <c r="AY17" i="5"/>
  <c r="I208" i="4" l="1"/>
  <c r="G17" i="5"/>
  <c r="H17" i="5"/>
  <c r="I17" i="5"/>
  <c r="J17" i="5"/>
  <c r="K17" i="5"/>
  <c r="L17" i="5"/>
  <c r="G18" i="5"/>
  <c r="H18" i="5"/>
  <c r="I18" i="5"/>
  <c r="J18" i="5"/>
  <c r="K18" i="5"/>
  <c r="L18" i="5"/>
  <c r="G19" i="5"/>
  <c r="H19" i="5"/>
  <c r="I19" i="5"/>
  <c r="J19" i="5"/>
  <c r="K19" i="5"/>
  <c r="L19" i="5"/>
  <c r="G20" i="5"/>
  <c r="H20" i="5"/>
  <c r="I20" i="5"/>
  <c r="J20" i="5"/>
  <c r="K20" i="5"/>
  <c r="L20" i="5"/>
  <c r="G21" i="5"/>
  <c r="H21" i="5"/>
  <c r="I21" i="5"/>
  <c r="J21" i="5"/>
  <c r="K21" i="5"/>
  <c r="L21" i="5"/>
  <c r="G22" i="5"/>
  <c r="H22" i="5"/>
  <c r="I22" i="5"/>
  <c r="J22" i="5"/>
  <c r="K22" i="5"/>
  <c r="L22" i="5"/>
  <c r="F18" i="5"/>
  <c r="F19" i="5"/>
  <c r="F20" i="5"/>
  <c r="F21" i="5"/>
  <c r="F22" i="5"/>
  <c r="Q18" i="5"/>
  <c r="Q19" i="5"/>
  <c r="Q22" i="5"/>
  <c r="Q20" i="5"/>
  <c r="F17" i="5"/>
  <c r="AM26" i="5"/>
  <c r="AM28" i="5"/>
  <c r="AC28" i="5"/>
  <c r="AD28" i="5"/>
  <c r="AE28" i="5"/>
  <c r="AF28" i="5"/>
  <c r="AG28" i="5"/>
  <c r="AH28" i="5"/>
  <c r="AB28" i="5"/>
  <c r="AC26" i="5"/>
  <c r="AD26" i="5"/>
  <c r="AE26" i="5"/>
  <c r="AF26" i="5"/>
  <c r="AG26" i="5"/>
  <c r="AH26" i="5"/>
  <c r="AB26" i="5"/>
  <c r="AY208" i="4"/>
  <c r="AX208" i="4"/>
  <c r="AW208" i="4"/>
  <c r="AV208" i="4"/>
  <c r="AU208" i="4"/>
  <c r="AT208" i="4"/>
  <c r="AS208" i="4"/>
  <c r="BB12" i="5"/>
  <c r="BC12" i="5"/>
  <c r="BD12" i="5"/>
  <c r="BE12" i="5"/>
  <c r="BF12" i="5"/>
  <c r="BG12" i="5"/>
  <c r="BB13" i="5"/>
  <c r="BC13" i="5"/>
  <c r="BD13" i="5"/>
  <c r="BE13" i="5"/>
  <c r="BF13" i="5"/>
  <c r="BG13" i="5"/>
  <c r="BC11" i="5"/>
  <c r="BD11" i="5"/>
  <c r="BE11" i="5"/>
  <c r="BF11" i="5"/>
  <c r="BG11" i="5"/>
  <c r="BB11" i="5"/>
  <c r="AN17" i="5"/>
  <c r="AM18" i="5"/>
  <c r="AM19" i="5"/>
  <c r="AM20" i="5"/>
  <c r="AM21" i="5"/>
  <c r="AM22" i="5"/>
  <c r="AM17" i="5"/>
  <c r="AD17" i="5"/>
  <c r="AE17" i="5"/>
  <c r="AF17" i="5"/>
  <c r="AH17" i="5"/>
  <c r="AD18" i="5"/>
  <c r="AE18" i="5"/>
  <c r="AF18" i="5"/>
  <c r="AH18" i="5"/>
  <c r="AD19" i="5"/>
  <c r="AE19" i="5"/>
  <c r="AF19" i="5"/>
  <c r="AH19" i="5"/>
  <c r="AD20" i="5"/>
  <c r="AE20" i="5"/>
  <c r="AF20" i="5"/>
  <c r="AD21" i="5"/>
  <c r="AE21" i="5"/>
  <c r="AF21" i="5"/>
  <c r="AH21" i="5"/>
  <c r="AD22" i="5"/>
  <c r="AE22" i="5"/>
  <c r="AF22" i="5"/>
  <c r="AH22" i="5"/>
  <c r="AZ24" i="3"/>
  <c r="AZ26" i="3"/>
  <c r="AG24" i="3"/>
  <c r="AG26" i="3"/>
  <c r="AG6" i="3"/>
  <c r="AZ22" i="3"/>
  <c r="AZ20" i="3"/>
  <c r="AZ18" i="3"/>
  <c r="AZ16" i="3"/>
  <c r="AZ14" i="3"/>
  <c r="AZ12" i="3"/>
  <c r="AZ10" i="3"/>
  <c r="AZ8" i="3"/>
  <c r="AZ6" i="3"/>
  <c r="R28" i="5"/>
  <c r="S28" i="5"/>
  <c r="T28" i="5"/>
  <c r="U28" i="5"/>
  <c r="V28" i="5"/>
  <c r="W28" i="5"/>
  <c r="Q28" i="5"/>
  <c r="S18" i="5"/>
  <c r="T18" i="5"/>
  <c r="U18" i="5"/>
  <c r="V18" i="5"/>
  <c r="S19" i="5"/>
  <c r="T19" i="5"/>
  <c r="U19" i="5"/>
  <c r="V19" i="5"/>
  <c r="S20" i="5"/>
  <c r="T20" i="5"/>
  <c r="U20" i="5"/>
  <c r="V20" i="5"/>
  <c r="Q21" i="5"/>
  <c r="S21" i="5"/>
  <c r="T21" i="5"/>
  <c r="U21" i="5"/>
  <c r="V21" i="5"/>
  <c r="S22" i="5"/>
  <c r="T22" i="5"/>
  <c r="U22" i="5"/>
  <c r="V22" i="5"/>
  <c r="S17" i="5"/>
  <c r="T17" i="5"/>
  <c r="U17" i="5"/>
  <c r="V17" i="5"/>
  <c r="Q17" i="5"/>
  <c r="G28" i="5"/>
  <c r="H28" i="5"/>
  <c r="I28" i="5"/>
  <c r="J28" i="5"/>
  <c r="K28" i="5"/>
  <c r="F28" i="5"/>
  <c r="AH20" i="5" l="1"/>
  <c r="AC18" i="5"/>
  <c r="AG22" i="5"/>
  <c r="AG20" i="5"/>
  <c r="AG19" i="5"/>
  <c r="AC22" i="5"/>
  <c r="AG18" i="5"/>
  <c r="AG17" i="5"/>
  <c r="AC19" i="5"/>
  <c r="AB21" i="5"/>
  <c r="AG21" i="5"/>
  <c r="AC17" i="5"/>
  <c r="AC20" i="5"/>
  <c r="AC21" i="5"/>
  <c r="AE208" i="4"/>
  <c r="Z208" i="4"/>
  <c r="R22" i="5"/>
  <c r="W22" i="5"/>
  <c r="W21" i="5"/>
  <c r="W18" i="5"/>
  <c r="W17" i="5"/>
  <c r="W19" i="5"/>
  <c r="W20" i="5"/>
  <c r="R20" i="5"/>
  <c r="R21" i="5"/>
  <c r="R19" i="5"/>
  <c r="R17" i="5"/>
  <c r="R18" i="5"/>
  <c r="I210" i="4"/>
  <c r="T29" i="5"/>
  <c r="AF29" i="5"/>
  <c r="AD29" i="5"/>
  <c r="AC29" i="5"/>
  <c r="U29" i="5"/>
  <c r="AB19" i="5"/>
  <c r="AB20" i="5"/>
  <c r="AB17" i="5"/>
  <c r="AB22" i="5"/>
  <c r="AB18" i="5"/>
  <c r="AB29" i="5"/>
  <c r="AH29" i="5"/>
  <c r="AU29" i="5" s="1"/>
  <c r="AG29" i="5"/>
  <c r="AE29" i="5"/>
  <c r="R29" i="5"/>
  <c r="W29" i="5"/>
  <c r="V29" i="5"/>
  <c r="S29" i="5"/>
  <c r="L29" i="5"/>
  <c r="I29" i="5"/>
  <c r="H29" i="5"/>
  <c r="K29" i="5"/>
  <c r="J29" i="5"/>
  <c r="G29" i="5"/>
  <c r="H21" i="2"/>
  <c r="F21" i="2"/>
  <c r="D21" i="2"/>
  <c r="T10" i="2"/>
  <c r="R10" i="2"/>
  <c r="P10" i="2"/>
  <c r="N10" i="2"/>
  <c r="L10" i="2"/>
  <c r="J10" i="2"/>
  <c r="H10" i="2"/>
  <c r="H23" i="2" s="1"/>
  <c r="F10" i="2"/>
  <c r="F23" i="2" s="1"/>
  <c r="D10" i="2"/>
  <c r="D23" i="2" s="1"/>
  <c r="D24" i="2" s="1"/>
  <c r="AG22" i="3"/>
  <c r="AG20" i="3"/>
  <c r="AG18" i="3"/>
  <c r="AG16" i="3"/>
  <c r="AG14" i="3"/>
  <c r="AG12" i="3"/>
  <c r="AG10" i="3"/>
  <c r="AG8" i="3"/>
  <c r="M11" i="5"/>
  <c r="N11" i="5" s="1"/>
  <c r="M208" i="4"/>
  <c r="L208" i="4"/>
  <c r="K208" i="4"/>
  <c r="J208" i="4"/>
  <c r="BG68" i="5"/>
  <c r="BG60" i="5"/>
  <c r="BG66" i="5" s="1"/>
  <c r="AT60" i="5"/>
  <c r="AT66" i="5" s="1"/>
  <c r="W60" i="5"/>
  <c r="W66" i="5" s="1"/>
  <c r="L59" i="5"/>
  <c r="L60" i="5" s="1"/>
  <c r="L66" i="5" s="1"/>
  <c r="BG54" i="5"/>
  <c r="BG65" i="5" s="1"/>
  <c r="AT54" i="5"/>
  <c r="AT65" i="5" s="1"/>
  <c r="W54" i="5"/>
  <c r="L54" i="5"/>
  <c r="L53" i="5"/>
  <c r="AY43" i="5"/>
  <c r="AB43" i="5"/>
  <c r="AY38" i="5"/>
  <c r="AB38" i="5"/>
  <c r="Q38" i="5"/>
  <c r="Q29" i="5"/>
  <c r="F29" i="5"/>
  <c r="M28" i="5"/>
  <c r="X28" i="5" s="1"/>
  <c r="Y28" i="5" s="1"/>
  <c r="BB29" i="5"/>
  <c r="AU26" i="5"/>
  <c r="AV26" i="5" s="1"/>
  <c r="BH29" i="5"/>
  <c r="M26" i="5"/>
  <c r="X26" i="5" s="1"/>
  <c r="Y26" i="5" s="1"/>
  <c r="M22" i="5"/>
  <c r="N22" i="5" s="1"/>
  <c r="M21" i="5"/>
  <c r="N21" i="5" s="1"/>
  <c r="M19" i="5"/>
  <c r="N19" i="5" s="1"/>
  <c r="AT23" i="5"/>
  <c r="AS23" i="5"/>
  <c r="S23" i="5"/>
  <c r="J23" i="5"/>
  <c r="I23" i="5"/>
  <c r="H23" i="5"/>
  <c r="S14" i="5"/>
  <c r="AZ13" i="5"/>
  <c r="BA13" i="5" s="1"/>
  <c r="X13" i="5"/>
  <c r="Y13" i="5" s="1"/>
  <c r="M13" i="5"/>
  <c r="N13" i="5" s="1"/>
  <c r="BH12" i="5"/>
  <c r="BI12" i="5" s="1"/>
  <c r="AN14" i="5"/>
  <c r="AT14" i="5"/>
  <c r="AT31" i="5" s="1"/>
  <c r="AG14" i="5"/>
  <c r="AB14" i="5"/>
  <c r="X11" i="5"/>
  <c r="Y11" i="5" s="1"/>
  <c r="L14" i="5"/>
  <c r="I14" i="5"/>
  <c r="H14" i="5"/>
  <c r="F14" i="5"/>
  <c r="G8" i="5"/>
  <c r="AV29" i="5" l="1"/>
  <c r="L62" i="5"/>
  <c r="AT62" i="5"/>
  <c r="AU18" i="5"/>
  <c r="AV18" i="5" s="1"/>
  <c r="W62" i="5"/>
  <c r="AZ18" i="5"/>
  <c r="BA18" i="5" s="1"/>
  <c r="AT67" i="5"/>
  <c r="AT70" i="5" s="1"/>
  <c r="BG62" i="5"/>
  <c r="AZ19" i="5"/>
  <c r="BA19" i="5" s="1"/>
  <c r="BD14" i="5"/>
  <c r="BH21" i="5"/>
  <c r="BI21" i="5" s="1"/>
  <c r="X22" i="5"/>
  <c r="Y22" i="5" s="1"/>
  <c r="X18" i="5"/>
  <c r="Y18" i="5" s="1"/>
  <c r="AZ21" i="5"/>
  <c r="BA21" i="5" s="1"/>
  <c r="AI11" i="5"/>
  <c r="AJ11" i="5" s="1"/>
  <c r="AU12" i="5"/>
  <c r="AV12" i="5" s="1"/>
  <c r="BH13" i="5"/>
  <c r="BI13" i="5" s="1"/>
  <c r="AI17" i="5"/>
  <c r="AJ17" i="5" s="1"/>
  <c r="AZ17" i="5"/>
  <c r="BA17" i="5" s="1"/>
  <c r="BH19" i="5"/>
  <c r="BI19" i="5" s="1"/>
  <c r="BH26" i="5"/>
  <c r="BI26" i="5" s="1"/>
  <c r="AI12" i="5"/>
  <c r="AJ12" i="5" s="1"/>
  <c r="AU19" i="5"/>
  <c r="AV19" i="5" s="1"/>
  <c r="AZ26" i="5"/>
  <c r="BA26" i="5" s="1"/>
  <c r="BE29" i="5"/>
  <c r="BH22" i="5"/>
  <c r="BI22" i="5" s="1"/>
  <c r="BC29" i="5"/>
  <c r="N26" i="5"/>
  <c r="M29" i="5"/>
  <c r="N29" i="5" s="1"/>
  <c r="BC14" i="5"/>
  <c r="J14" i="5"/>
  <c r="BE14" i="5"/>
  <c r="AC23" i="5"/>
  <c r="BB23" i="5"/>
  <c r="AF14" i="5"/>
  <c r="AS14" i="5"/>
  <c r="AS31" i="5" s="1"/>
  <c r="AS33" i="5" s="1"/>
  <c r="X12" i="5"/>
  <c r="Y12" i="5" s="1"/>
  <c r="R23" i="5"/>
  <c r="AD23" i="5"/>
  <c r="BC23" i="5"/>
  <c r="AI19" i="5"/>
  <c r="AJ19" i="5" s="1"/>
  <c r="AI22" i="5"/>
  <c r="AJ22" i="5" s="1"/>
  <c r="AU28" i="5"/>
  <c r="AV28" i="5" s="1"/>
  <c r="AE14" i="5"/>
  <c r="AZ12" i="5"/>
  <c r="BA12" i="5" s="1"/>
  <c r="X19" i="5"/>
  <c r="Y19" i="5" s="1"/>
  <c r="BD29" i="5"/>
  <c r="K14" i="5"/>
  <c r="V14" i="5"/>
  <c r="AY14" i="5"/>
  <c r="G23" i="5"/>
  <c r="T23" i="5"/>
  <c r="AR23" i="5"/>
  <c r="BE23" i="5"/>
  <c r="AI18" i="5"/>
  <c r="AJ18" i="5" s="1"/>
  <c r="BH18" i="5"/>
  <c r="BI18" i="5" s="1"/>
  <c r="X21" i="5"/>
  <c r="Y21" i="5" s="1"/>
  <c r="BI29" i="5"/>
  <c r="W14" i="5"/>
  <c r="AC14" i="5"/>
  <c r="AZ22" i="5"/>
  <c r="BA22" i="5" s="1"/>
  <c r="G14" i="5"/>
  <c r="M14" i="5" s="1"/>
  <c r="N14" i="5" s="1"/>
  <c r="R14" i="5"/>
  <c r="AH14" i="5"/>
  <c r="AU13" i="5"/>
  <c r="AV13" i="5" s="1"/>
  <c r="AB23" i="5"/>
  <c r="AB45" i="5" s="1"/>
  <c r="AM23" i="5"/>
  <c r="BF29" i="5"/>
  <c r="AM29" i="5"/>
  <c r="BG14" i="5"/>
  <c r="BH11" i="5"/>
  <c r="BG29" i="5"/>
  <c r="BH28" i="5"/>
  <c r="BI28" i="5" s="1"/>
  <c r="BB14" i="5"/>
  <c r="T14" i="5"/>
  <c r="AI13" i="5"/>
  <c r="AJ13" i="5" s="1"/>
  <c r="U23" i="5"/>
  <c r="AF23" i="5"/>
  <c r="BD23" i="5"/>
  <c r="AU22" i="5"/>
  <c r="AV22" i="5" s="1"/>
  <c r="BG67" i="5"/>
  <c r="BG70" i="5" s="1"/>
  <c r="AD14" i="5"/>
  <c r="AE23" i="5"/>
  <c r="S31" i="5"/>
  <c r="S33" i="5" s="1"/>
  <c r="AM14" i="5"/>
  <c r="V23" i="5"/>
  <c r="AG23" i="5"/>
  <c r="AY29" i="5"/>
  <c r="AZ29" i="5" s="1"/>
  <c r="AZ28" i="5"/>
  <c r="BA28" i="5" s="1"/>
  <c r="Q14" i="5"/>
  <c r="AN23" i="5"/>
  <c r="AN31" i="5" s="1"/>
  <c r="AN33" i="5" s="1"/>
  <c r="Q23" i="5"/>
  <c r="Q45" i="5" s="1"/>
  <c r="AZ11" i="5"/>
  <c r="K23" i="5"/>
  <c r="U14" i="5"/>
  <c r="AR14" i="5"/>
  <c r="AR31" i="5" s="1"/>
  <c r="AR33" i="5" s="1"/>
  <c r="L23" i="5"/>
  <c r="X17" i="5"/>
  <c r="W23" i="5"/>
  <c r="AH23" i="5"/>
  <c r="BF23" i="5"/>
  <c r="AU21" i="5"/>
  <c r="AV21" i="5" s="1"/>
  <c r="M17" i="5"/>
  <c r="N17" i="5" s="1"/>
  <c r="BG23" i="5"/>
  <c r="BG73" i="5" s="1"/>
  <c r="M18" i="5"/>
  <c r="N18" i="5" s="1"/>
  <c r="AI21" i="5"/>
  <c r="AJ21" i="5" s="1"/>
  <c r="AU11" i="5"/>
  <c r="BF14" i="5"/>
  <c r="M12" i="5"/>
  <c r="N12" i="5" s="1"/>
  <c r="F23" i="5"/>
  <c r="F31" i="5" s="1"/>
  <c r="F33" i="5" s="1"/>
  <c r="AY23" i="5"/>
  <c r="AY45" i="5" s="1"/>
  <c r="BH17" i="5"/>
  <c r="AU17" i="5"/>
  <c r="N28" i="5"/>
  <c r="W65" i="5"/>
  <c r="W67" i="5" s="1"/>
  <c r="L65" i="5"/>
  <c r="L67" i="5" s="1"/>
  <c r="L70" i="5" s="1"/>
  <c r="V31" i="5" l="1"/>
  <c r="V33" i="5" s="1"/>
  <c r="BD31" i="5"/>
  <c r="BD33" i="5" s="1"/>
  <c r="AH31" i="5"/>
  <c r="AM31" i="5"/>
  <c r="BC31" i="5"/>
  <c r="BC33" i="5" s="1"/>
  <c r="R31" i="5"/>
  <c r="AD31" i="5"/>
  <c r="AD33" i="5" s="1"/>
  <c r="AC31" i="5"/>
  <c r="W31" i="5"/>
  <c r="X29" i="5"/>
  <c r="Y29" i="5" s="1"/>
  <c r="M23" i="5"/>
  <c r="N23" i="5" s="1"/>
  <c r="G31" i="5"/>
  <c r="G33" i="5" s="1"/>
  <c r="T31" i="5"/>
  <c r="T33" i="5" s="1"/>
  <c r="BE31" i="5"/>
  <c r="BE33" i="5" s="1"/>
  <c r="AF31" i="5"/>
  <c r="AF33" i="5" s="1"/>
  <c r="AZ23" i="5"/>
  <c r="BA23" i="5" s="1"/>
  <c r="AE31" i="5"/>
  <c r="AE33" i="5" s="1"/>
  <c r="BB31" i="5"/>
  <c r="BB33" i="5" s="1"/>
  <c r="AB31" i="5"/>
  <c r="BA29" i="5"/>
  <c r="X23" i="5"/>
  <c r="Y23" i="5" s="1"/>
  <c r="Y17" i="5"/>
  <c r="BA11" i="5"/>
  <c r="AZ14" i="5"/>
  <c r="BA14" i="5" s="1"/>
  <c r="AI14" i="5"/>
  <c r="AJ14" i="5" s="1"/>
  <c r="W70" i="5"/>
  <c r="AU14" i="5"/>
  <c r="AV14" i="5" s="1"/>
  <c r="AV11" i="5"/>
  <c r="AV17" i="5"/>
  <c r="AU23" i="5"/>
  <c r="AV23" i="5" s="1"/>
  <c r="AI23" i="5"/>
  <c r="AJ23" i="5" s="1"/>
  <c r="BI11" i="5"/>
  <c r="BH14" i="5"/>
  <c r="BI14" i="5" s="1"/>
  <c r="L31" i="5"/>
  <c r="L33" i="5" s="1"/>
  <c r="AY31" i="5"/>
  <c r="BG31" i="5"/>
  <c r="BI17" i="5"/>
  <c r="BH23" i="5"/>
  <c r="BI23" i="5" s="1"/>
  <c r="U31" i="5"/>
  <c r="U33" i="5" s="1"/>
  <c r="X14" i="5"/>
  <c r="Y14" i="5" s="1"/>
  <c r="Q31" i="5"/>
  <c r="M31" i="5" l="1"/>
  <c r="W8" i="5"/>
  <c r="W33" i="5" s="1"/>
  <c r="Q8" i="5"/>
  <c r="Q33" i="5" s="1"/>
  <c r="R8" i="5"/>
  <c r="R33" i="5" s="1"/>
  <c r="L72" i="5"/>
  <c r="AB8" i="5" l="1"/>
  <c r="W72" i="5"/>
  <c r="AB33" i="5" l="1"/>
  <c r="AH8" i="5"/>
  <c r="AH33" i="5" s="1"/>
  <c r="AC8" i="5"/>
  <c r="AC33" i="5" s="1"/>
  <c r="AM8" i="5" l="1"/>
  <c r="AM33" i="5" s="1"/>
  <c r="AT8" i="5"/>
  <c r="AT33" i="5" s="1"/>
  <c r="AY8" i="5" l="1"/>
  <c r="AY33" i="5" s="1"/>
  <c r="BG8" i="5"/>
  <c r="BG33" i="5" s="1"/>
  <c r="BG72" i="5" s="1"/>
  <c r="AT72" i="5"/>
</calcChain>
</file>

<file path=xl/connections.xml><?xml version="1.0" encoding="utf-8"?>
<connections xmlns="http://schemas.openxmlformats.org/spreadsheetml/2006/main">
  <connection id="1" name="qsysprt" type="6" refreshedVersion="4" background="1" saveData="1">
    <textPr codePage="437" sourceFile="C:\Users\ktrammel\Desktop\qsysprt.txt" delimited="0">
      <textFields count="5">
        <textField type="text"/>
        <textField position="69"/>
        <textField position="85"/>
        <textField position="105"/>
        <textField position="124"/>
      </textFields>
    </textPr>
  </connection>
</connections>
</file>

<file path=xl/sharedStrings.xml><?xml version="1.0" encoding="utf-8"?>
<sst xmlns="http://schemas.openxmlformats.org/spreadsheetml/2006/main" count="2226" uniqueCount="658">
  <si>
    <t>Total Revenue</t>
  </si>
  <si>
    <t>FY 2020-21 Adopted Budget</t>
  </si>
  <si>
    <t>FY 2017-18</t>
  </si>
  <si>
    <t>FY 2018-19</t>
  </si>
  <si>
    <t>FY 2019-20</t>
  </si>
  <si>
    <t>FY 2020-21</t>
  </si>
  <si>
    <t>FY 2021-22</t>
  </si>
  <si>
    <t>Adopted Budget</t>
  </si>
  <si>
    <t>Current Budget</t>
  </si>
  <si>
    <t>Year to Date 
Period 3</t>
  </si>
  <si>
    <t>Year to Date 
Period 6</t>
  </si>
  <si>
    <t>Year to Date 
Period 9</t>
  </si>
  <si>
    <t>Year to Date 
Period 12</t>
  </si>
  <si>
    <t>Actual</t>
  </si>
  <si>
    <t>Adopted Budget Vs. Year End Projection</t>
  </si>
  <si>
    <t>Comments</t>
  </si>
  <si>
    <t>Adopted  Budget</t>
  </si>
  <si>
    <t>Year End Projection</t>
  </si>
  <si>
    <t>Current Budget Vs. Year End Projection</t>
  </si>
  <si>
    <t>Proposed  Budget</t>
  </si>
  <si>
    <t>Proposed Budget Vs. Year End Projection</t>
  </si>
  <si>
    <t>Beginning  Balance</t>
  </si>
  <si>
    <t>Revenue</t>
  </si>
  <si>
    <t>Charges for Services</t>
  </si>
  <si>
    <t>Other Revenues</t>
  </si>
  <si>
    <t>Expenditures</t>
  </si>
  <si>
    <t>Employee Services</t>
  </si>
  <si>
    <t>Professional Services</t>
  </si>
  <si>
    <t>Capital Outlay</t>
  </si>
  <si>
    <t xml:space="preserve">Capital Projects </t>
  </si>
  <si>
    <t>Total Expenditures</t>
  </si>
  <si>
    <t>Transfers</t>
  </si>
  <si>
    <t>Transfer Out</t>
  </si>
  <si>
    <t>Total Transfers</t>
  </si>
  <si>
    <t>Net Annual Activity</t>
  </si>
  <si>
    <t>Ending Balance</t>
  </si>
  <si>
    <t>Outstanding Budget Items:</t>
  </si>
  <si>
    <t xml:space="preserve">New Positions Requests </t>
  </si>
  <si>
    <t>New Revenue</t>
  </si>
  <si>
    <t>Subtotal Positions</t>
  </si>
  <si>
    <t>New Funding Requests</t>
  </si>
  <si>
    <t xml:space="preserve">Supported </t>
  </si>
  <si>
    <t>Other</t>
  </si>
  <si>
    <t>Subtotal New Funding Requests</t>
  </si>
  <si>
    <t>Department Total Request</t>
  </si>
  <si>
    <t>Balance Sheet at June 30</t>
  </si>
  <si>
    <t>2018</t>
  </si>
  <si>
    <t>2019</t>
  </si>
  <si>
    <t>2020</t>
  </si>
  <si>
    <t>2021</t>
  </si>
  <si>
    <t>Assets</t>
  </si>
  <si>
    <t>Cash</t>
  </si>
  <si>
    <t>Fair Market Value</t>
  </si>
  <si>
    <t>Accounts receivable</t>
  </si>
  <si>
    <t>Due from other Govt</t>
  </si>
  <si>
    <t>Other Current Assets</t>
  </si>
  <si>
    <t>Total assets</t>
  </si>
  <si>
    <t>Liabilities</t>
  </si>
  <si>
    <t>Accounts payable</t>
  </si>
  <si>
    <t>Accrued benefits-(long term)</t>
  </si>
  <si>
    <t>Due to other funds</t>
  </si>
  <si>
    <t>Total Liabilities</t>
  </si>
  <si>
    <t>Fund balance</t>
  </si>
  <si>
    <t xml:space="preserve">Available balance </t>
  </si>
  <si>
    <t>Current assets</t>
  </si>
  <si>
    <t xml:space="preserve">Working capital </t>
  </si>
  <si>
    <t>Less: program commitments</t>
  </si>
  <si>
    <t>Encumbrances</t>
  </si>
  <si>
    <t>Ending Available Balance</t>
  </si>
  <si>
    <t>Mapping</t>
  </si>
  <si>
    <t>Account</t>
  </si>
  <si>
    <t>Dept</t>
  </si>
  <si>
    <t>Div</t>
  </si>
  <si>
    <t>Program</t>
  </si>
  <si>
    <t>Element/Object</t>
  </si>
  <si>
    <t>Description</t>
  </si>
  <si>
    <t>Year to Date Period 3</t>
  </si>
  <si>
    <t>Year to Date Period 6</t>
  </si>
  <si>
    <t>Year to Date Period 9</t>
  </si>
  <si>
    <t>Year to Date Period 12</t>
  </si>
  <si>
    <t>Actual Vs Budget</t>
  </si>
  <si>
    <t>Current Budget Vs Projection</t>
  </si>
  <si>
    <t>00</t>
  </si>
  <si>
    <t>Capital Outlay Operations Equip-Minor</t>
  </si>
  <si>
    <t>Capital Outlay General</t>
  </si>
  <si>
    <t>Professional Services General</t>
  </si>
  <si>
    <t>Utilities Electric</t>
  </si>
  <si>
    <t>BALANCE SHEET</t>
  </si>
  <si>
    <t>FUND 620</t>
  </si>
  <si>
    <t>FY 2016-17</t>
  </si>
  <si>
    <t>ASSETS</t>
  </si>
  <si>
    <t xml:space="preserve">CASH &amp; CASH EQUIVALENTS </t>
  </si>
  <si>
    <t>TEMPORARY INVESTMENTS</t>
  </si>
  <si>
    <t>RECEIVABLES / INTEREST RECEIVABLE</t>
  </si>
  <si>
    <t>DUE FR OTHER GOVT UNITS / STATE</t>
  </si>
  <si>
    <t>OTHER CURRENT ASSETS</t>
  </si>
  <si>
    <t>TOTAL ASSETS</t>
  </si>
  <si>
    <t>LIABILITIES</t>
  </si>
  <si>
    <t>CURRENT PAYABLES / VOUCHERS PAYABLE</t>
  </si>
  <si>
    <t>VOUCHERS PAYABLE / SPECIAL</t>
  </si>
  <si>
    <t xml:space="preserve">SPECIAL / ACCT-YE MANUAL ACCRUALS </t>
  </si>
  <si>
    <t>CONSTRUCTION / RETAINAGE</t>
  </si>
  <si>
    <t xml:space="preserve"> ACCRUED PAYROLL/BENEFITS  </t>
  </si>
  <si>
    <t>CURRENT PAYABLES /  DUE TO OTHER FUNDS</t>
  </si>
  <si>
    <t>STATE / TAXES</t>
  </si>
  <si>
    <t>TOTAL LIABILITIES</t>
  </si>
  <si>
    <t>TOTAL FUND EQUITY</t>
  </si>
  <si>
    <t>proof</t>
  </si>
  <si>
    <t>FUND EQUITY</t>
  </si>
  <si>
    <t>FUND BALANCE-RESTRICTED / RESTRICTED</t>
  </si>
  <si>
    <t>Repairs and Maintenance</t>
  </si>
  <si>
    <t>Supplies and Utilities</t>
  </si>
  <si>
    <t>Administrative Expenses Support Services-Indirect Labor</t>
  </si>
  <si>
    <t>Capital Improvements-General Government General</t>
  </si>
  <si>
    <t>Transfer In - General Fund</t>
  </si>
  <si>
    <t>Transfer In - Other</t>
  </si>
  <si>
    <t>900</t>
  </si>
  <si>
    <t>Capital Outlay Operations Equipment-Major</t>
  </si>
  <si>
    <t>Fund 280</t>
  </si>
  <si>
    <t>Landscape &amp; Maintenance Districts</t>
  </si>
  <si>
    <t>Charges for Services-Parks LMD</t>
  </si>
  <si>
    <t>Charges for Services-Parks LMD Refunds</t>
  </si>
  <si>
    <t>Investment Earnings Interest on Investments</t>
  </si>
  <si>
    <t>Investment Earnings Unallocated Investment Expense</t>
  </si>
  <si>
    <t>Other Revenue Rental of Property</t>
  </si>
  <si>
    <t>Other Revenue Discounts</t>
  </si>
  <si>
    <t>Professional Services Consultant</t>
  </si>
  <si>
    <t>Professional Services County Admin Fee</t>
  </si>
  <si>
    <t>Utilities Water</t>
  </si>
  <si>
    <t>Supplies-Parks Landscape Maintenance</t>
  </si>
  <si>
    <t>Dues &amp; Subscriptions Publications</t>
  </si>
  <si>
    <t>Operating Fees SSJID Drainage</t>
  </si>
  <si>
    <t>Repairs &amp; Maintenance Major Repair &amp; Contingency</t>
  </si>
  <si>
    <t>Repairs &amp; Maintenance Well</t>
  </si>
  <si>
    <t>Repairs &amp; Maintenance Streetlight</t>
  </si>
  <si>
    <t>Administrative Expenses Public/Legal Advertisement</t>
  </si>
  <si>
    <t>Administrative Expenses Support Services-Direct Labor</t>
  </si>
  <si>
    <t>Capital Improvements-Parks LMD Well</t>
  </si>
  <si>
    <t>Capital Improvements-Parks LMD Cap Reserve</t>
  </si>
  <si>
    <t>Capital Improvements-Parks General</t>
  </si>
  <si>
    <t>280.20.28.801-4560.02</t>
  </si>
  <si>
    <t>280.20.28.802-4560.02</t>
  </si>
  <si>
    <t>280.20.28.803-4560.02</t>
  </si>
  <si>
    <t>280.20.28.804-4560.02</t>
  </si>
  <si>
    <t>280.20.28.805-4560.02</t>
  </si>
  <si>
    <t>280.20.28.806-4560.02</t>
  </si>
  <si>
    <t>280.20.28.807-4560.02</t>
  </si>
  <si>
    <t>280.20.28.808-4560.02</t>
  </si>
  <si>
    <t>280.20.28.809-4560.02</t>
  </si>
  <si>
    <t>280.20.28.810-4560.02</t>
  </si>
  <si>
    <t>280.20.28.811-4560.02</t>
  </si>
  <si>
    <t>280.20.28.812-4560.02</t>
  </si>
  <si>
    <t>280.20.28.813-4560.02</t>
  </si>
  <si>
    <t>280.20.28.814-4560.02</t>
  </si>
  <si>
    <t>280.20.28.815-4560.02</t>
  </si>
  <si>
    <t>280.20.28.816-4560.02</t>
  </si>
  <si>
    <t>280.20.28.817-4560.02</t>
  </si>
  <si>
    <t>280.20.28.818-4560.02</t>
  </si>
  <si>
    <t>280.20.28.819-4560.02</t>
  </si>
  <si>
    <t>280.20.28.820-4560.02</t>
  </si>
  <si>
    <t>280.20.28.821-4560.02</t>
  </si>
  <si>
    <t>280.20.28.822-4560.02</t>
  </si>
  <si>
    <t>280.20.28.823-4560.02</t>
  </si>
  <si>
    <t>280.20.28.824-4560.02</t>
  </si>
  <si>
    <t>280.20.28.825-4560.02</t>
  </si>
  <si>
    <t>280.20.28.826-4560.02</t>
  </si>
  <si>
    <t>280.20.28.827-4560.02</t>
  </si>
  <si>
    <t>280.20.28.828-4560.02</t>
  </si>
  <si>
    <t>280.20.28.829-4560.02</t>
  </si>
  <si>
    <t>280.20.28.831-4560.02</t>
  </si>
  <si>
    <t>280.20.28.832-4560.02</t>
  </si>
  <si>
    <t>280.20.28.833-4560.02</t>
  </si>
  <si>
    <t>280.20.28.834-4560.02</t>
  </si>
  <si>
    <t>280.20.28.835-4560.02</t>
  </si>
  <si>
    <t>280.20.28.836-4560.02</t>
  </si>
  <si>
    <t>280.20.28.837-4560.02</t>
  </si>
  <si>
    <t>280.20.28.826-4560.03</t>
  </si>
  <si>
    <t>280.00.00.900-4700.01</t>
  </si>
  <si>
    <t>280.20.28.801-4700.01</t>
  </si>
  <si>
    <t>280.20.28.802-4700.01</t>
  </si>
  <si>
    <t>280.20.28.803-4700.01</t>
  </si>
  <si>
    <t>280.20.28.804-4700.01</t>
  </si>
  <si>
    <t>280.20.28.805-4700.01</t>
  </si>
  <si>
    <t>280.20.28.806-4700.01</t>
  </si>
  <si>
    <t>280.20.28.807-4700.01</t>
  </si>
  <si>
    <t>280.20.28.808-4700.01</t>
  </si>
  <si>
    <t>280.20.28.809-4700.01</t>
  </si>
  <si>
    <t>280.20.28.810-4700.01</t>
  </si>
  <si>
    <t>280.20.28.811-4700.01</t>
  </si>
  <si>
    <t>280.20.28.812-4700.01</t>
  </si>
  <si>
    <t>280.20.28.813-4700.01</t>
  </si>
  <si>
    <t>280.20.28.814-4700.01</t>
  </si>
  <si>
    <t>280.20.28.815-4700.01</t>
  </si>
  <si>
    <t>280.20.28.816-4700.01</t>
  </si>
  <si>
    <t>280.20.28.817-4700.01</t>
  </si>
  <si>
    <t>280.20.28.818-4700.01</t>
  </si>
  <si>
    <t>280.20.28.819-4700.01</t>
  </si>
  <si>
    <t>280.20.28.820-4700.01</t>
  </si>
  <si>
    <t>280.20.28.821-4700.01</t>
  </si>
  <si>
    <t>280.20.28.822-4700.01</t>
  </si>
  <si>
    <t>280.20.28.823-4700.01</t>
  </si>
  <si>
    <t>280.20.28.824-4700.01</t>
  </si>
  <si>
    <t>280.20.28.825-4700.01</t>
  </si>
  <si>
    <t>280.20.28.826-4700.01</t>
  </si>
  <si>
    <t>280.20.28.827-4700.01</t>
  </si>
  <si>
    <t>280.20.28.828-4700.01</t>
  </si>
  <si>
    <t>280.20.28.829-4700.01</t>
  </si>
  <si>
    <t>280.20.28.831-4700.01</t>
  </si>
  <si>
    <t>280.20.28.832-4700.01</t>
  </si>
  <si>
    <t>280.20.28.833-4700.01</t>
  </si>
  <si>
    <t>280.20.28.834-4700.01</t>
  </si>
  <si>
    <t>280.20.28.835-4700.01</t>
  </si>
  <si>
    <t>280.20.28.836-4700.01</t>
  </si>
  <si>
    <t>280.20.28.837-4700.01</t>
  </si>
  <si>
    <t>280.00.00.900-4700.21</t>
  </si>
  <si>
    <t>280.20.28.818-4850.04</t>
  </si>
  <si>
    <t>280.20.28.820-4850.04</t>
  </si>
  <si>
    <t>280.20.28.823-4850.04</t>
  </si>
  <si>
    <t>280.20.28.826-4850.04</t>
  </si>
  <si>
    <t>280.00.00.900-4850.29</t>
  </si>
  <si>
    <t>28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</si>
  <si>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</si>
  <si>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</si>
  <si>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</si>
  <si>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</si>
  <si>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</si>
  <si>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</si>
  <si>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</si>
  <si>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</si>
  <si>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</si>
  <si>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</si>
  <si>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</si>
  <si>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</si>
  <si>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</si>
  <si>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</si>
  <si>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</si>
  <si>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</si>
  <si>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</si>
  <si>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</si>
  <si>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</si>
  <si>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</si>
  <si>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</si>
  <si>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</si>
  <si>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</si>
  <si>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</si>
  <si>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</si>
  <si>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</si>
  <si>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</si>
  <si>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</si>
  <si>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</si>
  <si>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831</t>
  </si>
  <si>
    <t>832</t>
  </si>
  <si>
    <t>833</t>
  </si>
  <si>
    <t>834</t>
  </si>
  <si>
    <t>835</t>
  </si>
  <si>
    <t>836</t>
  </si>
  <si>
    <t>837</t>
  </si>
  <si>
    <t>280.20.28.801-6000.01</t>
  </si>
  <si>
    <t>280.20.28.805-6000.01</t>
  </si>
  <si>
    <t>280.20.28.814-6000.01</t>
  </si>
  <si>
    <t>280.20.28.802-6000.1</t>
  </si>
  <si>
    <t>280.20.28.803-6000.1</t>
  </si>
  <si>
    <t>280.20.28.804-6000.1</t>
  </si>
  <si>
    <t>280.20.28.805-6000.1</t>
  </si>
  <si>
    <t>280.20.28.806-6000.1</t>
  </si>
  <si>
    <t>280.20.28.807-6000.1</t>
  </si>
  <si>
    <t>280.20.28.808-6000.1</t>
  </si>
  <si>
    <t>280.20.28.809-6000.1</t>
  </si>
  <si>
    <t>280.20.28.810-6000.1</t>
  </si>
  <si>
    <t>280.20.28.811-6000.1</t>
  </si>
  <si>
    <t>280.20.28.812-6000.1</t>
  </si>
  <si>
    <t>280.20.28.813-6000.1</t>
  </si>
  <si>
    <t>280.20.28.814-6000.1</t>
  </si>
  <si>
    <t>280.20.28.815-6000.1</t>
  </si>
  <si>
    <t>280.20.28.816-6000.1</t>
  </si>
  <si>
    <t>280.20.28.817-6000.1</t>
  </si>
  <si>
    <t>280.20.28.818-6000.1</t>
  </si>
  <si>
    <t>280.20.28.819-6000.1</t>
  </si>
  <si>
    <t>280.20.28.820-6000.1</t>
  </si>
  <si>
    <t>280.20.28.821-6000.1</t>
  </si>
  <si>
    <t>280.20.28.822-6000.1</t>
  </si>
  <si>
    <t>280.20.28.823-6000.1</t>
  </si>
  <si>
    <t>280.20.28.824-6000.1</t>
  </si>
  <si>
    <t>280.20.28.825-6000.1</t>
  </si>
  <si>
    <t>280.20.28.826-6000.1</t>
  </si>
  <si>
    <t>280.20.28.827-6000.1</t>
  </si>
  <si>
    <t>280.20.28.828-6000.1</t>
  </si>
  <si>
    <t>280.20.28.829-6000.1</t>
  </si>
  <si>
    <t>280.20.28.831-6000.1</t>
  </si>
  <si>
    <t>280.20.28.832-6000.1</t>
  </si>
  <si>
    <t>280.20.28.833-6000.1</t>
  </si>
  <si>
    <t>280.20.28.834-6000.1</t>
  </si>
  <si>
    <t>280.20.28.835-6000.1</t>
  </si>
  <si>
    <t>280.20.28.836-6000.1</t>
  </si>
  <si>
    <t>280.20.28.837-6000.1</t>
  </si>
  <si>
    <t>280.20.28.802-6000.11</t>
  </si>
  <si>
    <t>280.20.28.803-6000.11</t>
  </si>
  <si>
    <t>280.20.28.804-6000.11</t>
  </si>
  <si>
    <t>280.20.28.805-6000.11</t>
  </si>
  <si>
    <t>280.20.28.806-6000.11</t>
  </si>
  <si>
    <t>280.20.28.807-6000.11</t>
  </si>
  <si>
    <t>280.20.28.808-6000.11</t>
  </si>
  <si>
    <t>280.20.28.809-6000.11</t>
  </si>
  <si>
    <t>280.20.28.810-6000.11</t>
  </si>
  <si>
    <t>280.20.28.811-6000.11</t>
  </si>
  <si>
    <t>280.20.28.812-6000.11</t>
  </si>
  <si>
    <t>280.20.28.813-6000.11</t>
  </si>
  <si>
    <t>280.20.28.814-6000.11</t>
  </si>
  <si>
    <t>280.20.28.815-6000.11</t>
  </si>
  <si>
    <t>280.20.28.816-6000.11</t>
  </si>
  <si>
    <t>280.20.28.817-6000.11</t>
  </si>
  <si>
    <t>280.20.28.818-6000.11</t>
  </si>
  <si>
    <t>280.20.28.819-6000.11</t>
  </si>
  <si>
    <t>280.20.28.820-6000.11</t>
  </si>
  <si>
    <t>280.20.28.821-6000.11</t>
  </si>
  <si>
    <t>280.20.28.822-6000.11</t>
  </si>
  <si>
    <t>280.20.28.823-6000.11</t>
  </si>
  <si>
    <t>280.20.28.824-6000.11</t>
  </si>
  <si>
    <t>280.20.28.825-6000.11</t>
  </si>
  <si>
    <t>280.20.28.826-6000.11</t>
  </si>
  <si>
    <t>280.20.28.827-6000.11</t>
  </si>
  <si>
    <t>280.20.28.828-6000.11</t>
  </si>
  <si>
    <t>280.20.28.829-6000.11</t>
  </si>
  <si>
    <t>280.20.28.831-6000.11</t>
  </si>
  <si>
    <t>280.20.28.832-6000.11</t>
  </si>
  <si>
    <t>280.20.28.833-6000.11</t>
  </si>
  <si>
    <t>280.20.28.834-6000.11</t>
  </si>
  <si>
    <t>280.20.28.835-6000.11</t>
  </si>
  <si>
    <t>280.20.28.836-6000.11</t>
  </si>
  <si>
    <t>280.20.28.837-6000.11</t>
  </si>
  <si>
    <t>280.20.28.802-6100.01</t>
  </si>
  <si>
    <t>280.20.28.803-6100.01</t>
  </si>
  <si>
    <t>280.20.28.804-6100.01</t>
  </si>
  <si>
    <t>280.20.28.805-6100.01</t>
  </si>
  <si>
    <t>280.20.28.806-6100.01</t>
  </si>
  <si>
    <t>280.20.28.807-6100.01</t>
  </si>
  <si>
    <t>280.20.28.808-6100.01</t>
  </si>
  <si>
    <t>280.20.28.809-6100.01</t>
  </si>
  <si>
    <t>280.20.28.810-6100.01</t>
  </si>
  <si>
    <t>280.20.28.811-6100.01</t>
  </si>
  <si>
    <t>280.20.28.812-6100.01</t>
  </si>
  <si>
    <t>280.20.28.813-6100.01</t>
  </si>
  <si>
    <t>280.20.28.814-6100.01</t>
  </si>
  <si>
    <t>280.20.28.815-6100.01</t>
  </si>
  <si>
    <t>280.20.28.816-6100.01</t>
  </si>
  <si>
    <t>280.20.28.817-6100.01</t>
  </si>
  <si>
    <t>280.20.28.818-6100.01</t>
  </si>
  <si>
    <t>280.20.28.819-6100.01</t>
  </si>
  <si>
    <t>280.20.28.820-6100.01</t>
  </si>
  <si>
    <t>280.20.28.821-6100.01</t>
  </si>
  <si>
    <t>280.20.28.822-6100.01</t>
  </si>
  <si>
    <t>280.20.28.823-6100.01</t>
  </si>
  <si>
    <t>280.20.28.824-6100.01</t>
  </si>
  <si>
    <t>280.20.28.825-6100.01</t>
  </si>
  <si>
    <t>280.20.28.826-6100.01</t>
  </si>
  <si>
    <t>280.20.28.827-6100.01</t>
  </si>
  <si>
    <t>280.20.28.828-6100.01</t>
  </si>
  <si>
    <t>280.20.28.829-6100.01</t>
  </si>
  <si>
    <t>280.20.28.831-6100.01</t>
  </si>
  <si>
    <t>280.20.28.832-6100.01</t>
  </si>
  <si>
    <t>280.20.28.833-6100.01</t>
  </si>
  <si>
    <t>280.20.28.834-6100.01</t>
  </si>
  <si>
    <t>280.20.28.835-6100.01</t>
  </si>
  <si>
    <t>280.20.28.836-6100.01</t>
  </si>
  <si>
    <t>280.20.28.837-6100.01</t>
  </si>
  <si>
    <t>280.20.28.802-6100.04</t>
  </si>
  <si>
    <t>280.20.28.803-6100.04</t>
  </si>
  <si>
    <t>280.20.28.804-6100.04</t>
  </si>
  <si>
    <t>280.20.28.805-6100.04</t>
  </si>
  <si>
    <t>280.20.28.806-6100.04</t>
  </si>
  <si>
    <t>280.20.28.807-6100.04</t>
  </si>
  <si>
    <t>280.20.28.808-6100.04</t>
  </si>
  <si>
    <t>280.20.28.809-6100.04</t>
  </si>
  <si>
    <t>280.20.28.810-6100.04</t>
  </si>
  <si>
    <t>280.20.28.811-6100.04</t>
  </si>
  <si>
    <t>280.20.28.813-6100.04</t>
  </si>
  <si>
    <t>280.20.28.814-6100.04</t>
  </si>
  <si>
    <t>280.20.28.815-6100.04</t>
  </si>
  <si>
    <t>280.20.28.816-6100.04</t>
  </si>
  <si>
    <t>280.20.28.817-6100.04</t>
  </si>
  <si>
    <t>280.20.28.818-6100.04</t>
  </si>
  <si>
    <t>280.20.28.819-6100.04</t>
  </si>
  <si>
    <t>280.20.28.820-6100.04</t>
  </si>
  <si>
    <t>280.20.28.822-6100.04</t>
  </si>
  <si>
    <t>280.20.28.823-6100.04</t>
  </si>
  <si>
    <t>280.20.28.824-6100.04</t>
  </si>
  <si>
    <t>280.20.28.825-6100.04</t>
  </si>
  <si>
    <t>280.20.28.826-6100.04</t>
  </si>
  <si>
    <t>280.20.28.827-6100.04</t>
  </si>
  <si>
    <t>280.20.28.828-6100.04</t>
  </si>
  <si>
    <t>280.20.28.829-6100.04</t>
  </si>
  <si>
    <t>280.20.28.831-6100.04</t>
  </si>
  <si>
    <t>280.20.28.832-6100.04</t>
  </si>
  <si>
    <t>280.20.28.833-6100.04</t>
  </si>
  <si>
    <t>280.20.28.834-6100.04</t>
  </si>
  <si>
    <t>280.20.28.835-6100.04</t>
  </si>
  <si>
    <t>280.00.00.900-6240.05</t>
  </si>
  <si>
    <t>280.20.28.802-6240.05</t>
  </si>
  <si>
    <t>280.20.28.803-6240.05</t>
  </si>
  <si>
    <t>280.20.28.804-6240.05</t>
  </si>
  <si>
    <t>280.20.28.805-6240.05</t>
  </si>
  <si>
    <t>280.20.28.806-6240.05</t>
  </si>
  <si>
    <t>280.20.28.807-6240.05</t>
  </si>
  <si>
    <t>280.20.28.808-6240.05</t>
  </si>
  <si>
    <t>280.20.28.809-6240.05</t>
  </si>
  <si>
    <t>280.20.28.810-6240.05</t>
  </si>
  <si>
    <t>280.20.28.811-6240.05</t>
  </si>
  <si>
    <t>280.20.28.812-6240.05</t>
  </si>
  <si>
    <t>280.20.28.813-6240.05</t>
  </si>
  <si>
    <t>280.20.28.814-6240.05</t>
  </si>
  <si>
    <t>280.20.28.815-6240.05</t>
  </si>
  <si>
    <t>280.20.28.816-6240.05</t>
  </si>
  <si>
    <t>280.20.28.817-6240.05</t>
  </si>
  <si>
    <t>280.20.28.818-6240.05</t>
  </si>
  <si>
    <t>280.20.28.819-6240.05</t>
  </si>
  <si>
    <t>280.20.28.820-6240.05</t>
  </si>
  <si>
    <t>280.20.28.821-6240.05</t>
  </si>
  <si>
    <t>280.20.28.822-6240.05</t>
  </si>
  <si>
    <t>280.20.28.823-6240.05</t>
  </si>
  <si>
    <t>280.20.28.824-6240.05</t>
  </si>
  <si>
    <t>280.20.28.825-6240.05</t>
  </si>
  <si>
    <t>280.20.28.826-6240.05</t>
  </si>
  <si>
    <t>280.20.28.827-6240.05</t>
  </si>
  <si>
    <t>280.20.28.828-6240.05</t>
  </si>
  <si>
    <t>280.20.28.829-6240.05</t>
  </si>
  <si>
    <t>280.20.28.831-6240.05</t>
  </si>
  <si>
    <t>280.20.28.832-6240.05</t>
  </si>
  <si>
    <t>280.20.28.833-6240.05</t>
  </si>
  <si>
    <t>280.20.28.834-6240.05</t>
  </si>
  <si>
    <t>280.20.28.835-6240.05</t>
  </si>
  <si>
    <t>280.20.28.836-6240.05</t>
  </si>
  <si>
    <t>280.20.28.837-6240.05</t>
  </si>
  <si>
    <t>280.20.28.802-6300.02</t>
  </si>
  <si>
    <t>280.20.28.803-6300.02</t>
  </si>
  <si>
    <t>280.20.28.804-6300.02</t>
  </si>
  <si>
    <t>280.20.28.805-6300.02</t>
  </si>
  <si>
    <t>280.20.28.806-6300.02</t>
  </si>
  <si>
    <t>280.20.28.807-6300.02</t>
  </si>
  <si>
    <t>280.20.28.808-6300.02</t>
  </si>
  <si>
    <t>280.20.28.809-6300.02</t>
  </si>
  <si>
    <t>280.20.28.810-6300.02</t>
  </si>
  <si>
    <t>280.20.28.811-6300.02</t>
  </si>
  <si>
    <t>280.20.28.812-6300.02</t>
  </si>
  <si>
    <t>280.20.28.813-6300.02</t>
  </si>
  <si>
    <t>280.20.28.814-6300.02</t>
  </si>
  <si>
    <t>280.20.28.815-6300.02</t>
  </si>
  <si>
    <t>280.20.28.816-6300.02</t>
  </si>
  <si>
    <t>280.20.28.817-6300.02</t>
  </si>
  <si>
    <t>280.20.28.818-6300.02</t>
  </si>
  <si>
    <t>280.20.28.819-6300.02</t>
  </si>
  <si>
    <t>280.20.28.820-6300.02</t>
  </si>
  <si>
    <t>280.20.28.821-6300.02</t>
  </si>
  <si>
    <t>280.20.28.822-6300.02</t>
  </si>
  <si>
    <t>280.20.28.823-6300.02</t>
  </si>
  <si>
    <t>280.20.28.824-6300.02</t>
  </si>
  <si>
    <t>280.20.28.825-6300.02</t>
  </si>
  <si>
    <t>280.20.28.826-6300.02</t>
  </si>
  <si>
    <t>280.20.28.827-6300.02</t>
  </si>
  <si>
    <t>280.20.28.821-6375.03</t>
  </si>
  <si>
    <t>280.20.28.802-6400.03</t>
  </si>
  <si>
    <t>280.20.28.803-6400.03</t>
  </si>
  <si>
    <t>280.20.28.804-6400.03</t>
  </si>
  <si>
    <t>280.20.28.805-6400.03</t>
  </si>
  <si>
    <t>280.20.28.806-6400.03</t>
  </si>
  <si>
    <t>280.20.28.807-6400.03</t>
  </si>
  <si>
    <t>280.20.28.808-6400.03</t>
  </si>
  <si>
    <t>280.20.28.809-6400.03</t>
  </si>
  <si>
    <t>280.20.28.810-6400.03</t>
  </si>
  <si>
    <t>280.20.28.811-6400.03</t>
  </si>
  <si>
    <t>280.20.28.812-6400.03</t>
  </si>
  <si>
    <t>280.20.28.813-6400.03</t>
  </si>
  <si>
    <t>280.20.28.814-6400.03</t>
  </si>
  <si>
    <t>280.20.28.815-6400.03</t>
  </si>
  <si>
    <t>280.20.28.816-6400.03</t>
  </si>
  <si>
    <t>280.20.28.817-6400.03</t>
  </si>
  <si>
    <t>280.20.28.818-6400.03</t>
  </si>
  <si>
    <t>280.20.28.819-6400.03</t>
  </si>
  <si>
    <t>280.20.28.820-6400.03</t>
  </si>
  <si>
    <t>280.20.28.821-6400.03</t>
  </si>
  <si>
    <t>280.20.28.822-6400.03</t>
  </si>
  <si>
    <t>280.20.28.823-6400.03</t>
  </si>
  <si>
    <t>280.20.28.824-6400.03</t>
  </si>
  <si>
    <t>280.20.28.825-6400.03</t>
  </si>
  <si>
    <t>280.20.28.826-6400.03</t>
  </si>
  <si>
    <t>280.20.28.827-6400.03</t>
  </si>
  <si>
    <t>280.20.28.828-6400.03</t>
  </si>
  <si>
    <t>280.20.28.829-6400.03</t>
  </si>
  <si>
    <t>280.20.28.831-6400.03</t>
  </si>
  <si>
    <t>280.20.28.832-6400.03</t>
  </si>
  <si>
    <t>280.20.28.833-6400.03</t>
  </si>
  <si>
    <t>280.20.28.834-6400.03</t>
  </si>
  <si>
    <t>280.20.28.835-6400.03</t>
  </si>
  <si>
    <t>280.20.28.836-6400.03</t>
  </si>
  <si>
    <t>280.20.28.837-6400.03</t>
  </si>
  <si>
    <t>280.20.28.820-6400.09</t>
  </si>
  <si>
    <t>280.20.28.816-6400.18</t>
  </si>
  <si>
    <t>280.20.28.802-6600.05</t>
  </si>
  <si>
    <t>280.20.28.803-6600.05</t>
  </si>
  <si>
    <t>280.20.28.804-6600.05</t>
  </si>
  <si>
    <t>280.20.28.805-6600.05</t>
  </si>
  <si>
    <t>280.20.28.806-6600.05</t>
  </si>
  <si>
    <t>280.20.28.807-6600.05</t>
  </si>
  <si>
    <t>280.20.28.808-6600.05</t>
  </si>
  <si>
    <t>280.20.28.809-6600.05</t>
  </si>
  <si>
    <t>280.20.28.810-6600.05</t>
  </si>
  <si>
    <t>280.20.28.811-6600.05</t>
  </si>
  <si>
    <t>280.20.28.812-6600.05</t>
  </si>
  <si>
    <t>280.20.28.813-6600.05</t>
  </si>
  <si>
    <t>280.20.28.814-6600.05</t>
  </si>
  <si>
    <t>280.20.28.815-6600.05</t>
  </si>
  <si>
    <t>280.20.28.816-6600.05</t>
  </si>
  <si>
    <t>280.20.28.817-6600.05</t>
  </si>
  <si>
    <t>280.20.28.818-6600.05</t>
  </si>
  <si>
    <t>280.20.28.819-6600.05</t>
  </si>
  <si>
    <t>280.20.28.820-6600.05</t>
  </si>
  <si>
    <t>280.20.28.821-6600.05</t>
  </si>
  <si>
    <t>280.20.28.822-6600.05</t>
  </si>
  <si>
    <t>280.20.28.823-6600.05</t>
  </si>
  <si>
    <t>280.20.28.824-6600.05</t>
  </si>
  <si>
    <t>280.20.28.825-6600.05</t>
  </si>
  <si>
    <t>280.20.28.826-6600.05</t>
  </si>
  <si>
    <t>280.20.28.827-6600.05</t>
  </si>
  <si>
    <t>280.20.28.828-6600.05</t>
  </si>
  <si>
    <t>280.20.28.829-6600.05</t>
  </si>
  <si>
    <t>280.20.28.831-6600.05</t>
  </si>
  <si>
    <t>280.20.28.832-6600.05</t>
  </si>
  <si>
    <t>280.20.28.833-6600.05</t>
  </si>
  <si>
    <t>280.20.28.834-6600.05</t>
  </si>
  <si>
    <t>280.20.28.835-6600.05</t>
  </si>
  <si>
    <t>280.20.28.836-6600.05</t>
  </si>
  <si>
    <t>280.20.28.837-6600.05</t>
  </si>
  <si>
    <t>280.20.28.802-6600.25</t>
  </si>
  <si>
    <t>280.20.28.803-6600.25</t>
  </si>
  <si>
    <t>280.20.28.804-6600.25</t>
  </si>
  <si>
    <t>280.20.28.805-6600.25</t>
  </si>
  <si>
    <t>280.20.28.806-6600.25</t>
  </si>
  <si>
    <t>280.20.28.807-6600.25</t>
  </si>
  <si>
    <t>280.20.28.808-6600.25</t>
  </si>
  <si>
    <t>280.20.28.809-6600.25</t>
  </si>
  <si>
    <t>280.20.28.810-6600.25</t>
  </si>
  <si>
    <t>280.20.28.811-6600.25</t>
  </si>
  <si>
    <t>280.20.28.812-6600.25</t>
  </si>
  <si>
    <t>280.20.28.813-6600.25</t>
  </si>
  <si>
    <t>280.20.28.814-6600.25</t>
  </si>
  <si>
    <t>280.20.28.815-6600.25</t>
  </si>
  <si>
    <t>280.20.28.816-6600.25</t>
  </si>
  <si>
    <t>280.20.28.817-6600.25</t>
  </si>
  <si>
    <t>280.20.28.818-6600.25</t>
  </si>
  <si>
    <t>280.20.28.819-6600.25</t>
  </si>
  <si>
    <t>280.20.28.820-6600.25</t>
  </si>
  <si>
    <t>280.20.28.821-6600.25</t>
  </si>
  <si>
    <t>280.20.28.822-6600.25</t>
  </si>
  <si>
    <t>280.20.28.823-6600.25</t>
  </si>
  <si>
    <t>280.20.28.824-6600.25</t>
  </si>
  <si>
    <t>280.20.28.825-6600.25</t>
  </si>
  <si>
    <t>280.20.28.826-6600.25</t>
  </si>
  <si>
    <t>280.20.28.827-6600.25</t>
  </si>
  <si>
    <t>280.20.28.828-6600.25</t>
  </si>
  <si>
    <t>280.20.28.829-6600.25</t>
  </si>
  <si>
    <t>280.20.28.831-6600.25</t>
  </si>
  <si>
    <t>280.20.28.832-6600.25</t>
  </si>
  <si>
    <t>280.20.28.833-6600.25</t>
  </si>
  <si>
    <t>280.20.28.834-6600.25</t>
  </si>
  <si>
    <t>280.20.28.835-6600.25</t>
  </si>
  <si>
    <t>280.20.28.836-6600.25</t>
  </si>
  <si>
    <t>280.20.28.837-6600.25</t>
  </si>
  <si>
    <t>280.20.28.802-6600.27</t>
  </si>
  <si>
    <t>280.20.28.803-6600.27</t>
  </si>
  <si>
    <t>280.20.28.804-6600.27</t>
  </si>
  <si>
    <t>280.20.28.805-6600.27</t>
  </si>
  <si>
    <t>280.20.28.806-6600.27</t>
  </si>
  <si>
    <t>280.20.28.807-6600.27</t>
  </si>
  <si>
    <t>280.20.28.808-6600.27</t>
  </si>
  <si>
    <t>280.20.28.809-6600.27</t>
  </si>
  <si>
    <t>280.20.28.810-6600.27</t>
  </si>
  <si>
    <t>280.20.28.811-6600.27</t>
  </si>
  <si>
    <t>280.20.28.812-6600.27</t>
  </si>
  <si>
    <t>280.20.28.813-6600.27</t>
  </si>
  <si>
    <t>280.20.28.814-6600.27</t>
  </si>
  <si>
    <t>280.20.28.815-6600.27</t>
  </si>
  <si>
    <t>280.20.28.816-6600.27</t>
  </si>
  <si>
    <t>280.20.28.817-6600.27</t>
  </si>
  <si>
    <t>280.20.28.818-6600.27</t>
  </si>
  <si>
    <t>280.20.28.819-6600.27</t>
  </si>
  <si>
    <t>280.20.28.820-6600.27</t>
  </si>
  <si>
    <t>280.20.28.821-6600.27</t>
  </si>
  <si>
    <t>280.20.28.822-6600.27</t>
  </si>
  <si>
    <t>280.20.28.823-6600.27</t>
  </si>
  <si>
    <t>280.20.28.824-6600.27</t>
  </si>
  <si>
    <t>280.20.28.825-6600.27</t>
  </si>
  <si>
    <t>280.20.28.826-6600.27</t>
  </si>
  <si>
    <t>280.20.28.827-6600.27</t>
  </si>
  <si>
    <t>280.20.28.828-6600.27</t>
  </si>
  <si>
    <t>280.20.28.829-6600.27</t>
  </si>
  <si>
    <t>280.20.28.831-6600.27</t>
  </si>
  <si>
    <t>280.20.28.832-6600.27</t>
  </si>
  <si>
    <t>280.20.28.833-6600.27</t>
  </si>
  <si>
    <t>280.20.28.834-6600.27</t>
  </si>
  <si>
    <t>280.20.28.835-6600.27</t>
  </si>
  <si>
    <t>280.20.28.836-6600.27</t>
  </si>
  <si>
    <t>280.20.28.837-6600.27</t>
  </si>
  <si>
    <t>280.00.00.900-7000.03</t>
  </si>
  <si>
    <t>280.00.00.900-7000.04</t>
  </si>
  <si>
    <t>280.00.00.900-7000.99</t>
  </si>
  <si>
    <t>280.00.00.900-8000.99</t>
  </si>
  <si>
    <t>280.20.28.818-8300.22</t>
  </si>
  <si>
    <t>280.20.28.819-8300.22</t>
  </si>
  <si>
    <t>280.20.28.820-8300.22</t>
  </si>
  <si>
    <t>280.20.28.823-8300.22</t>
  </si>
  <si>
    <t>280.20.28.826-8300.22</t>
  </si>
  <si>
    <t>280.20.28.802-8300.97</t>
  </si>
  <si>
    <t>280.20.28.803-8300.97</t>
  </si>
  <si>
    <t>280.20.28.804-8300.97</t>
  </si>
  <si>
    <t>280.20.28.805-8300.97</t>
  </si>
  <si>
    <t>280.20.28.806-8300.97</t>
  </si>
  <si>
    <t>280.20.28.807-8300.97</t>
  </si>
  <si>
    <t>280.20.28.808-8300.97</t>
  </si>
  <si>
    <t>280.20.28.809-8300.97</t>
  </si>
  <si>
    <t>280.20.28.810-8300.97</t>
  </si>
  <si>
    <t>280.20.28.811-8300.97</t>
  </si>
  <si>
    <t>280.20.28.812-8300.97</t>
  </si>
  <si>
    <t>280.20.28.813-8300.97</t>
  </si>
  <si>
    <t>280.20.28.814-8300.97</t>
  </si>
  <si>
    <t>280.20.28.815-8300.97</t>
  </si>
  <si>
    <t>280.20.28.816-8300.97</t>
  </si>
  <si>
    <t>280.20.28.817-8300.97</t>
  </si>
  <si>
    <t>280.20.28.818-8300.97</t>
  </si>
  <si>
    <t>280.20.28.819-8300.97</t>
  </si>
  <si>
    <t>280.20.28.820-8300.97</t>
  </si>
  <si>
    <t>280.20.28.821-8300.97</t>
  </si>
  <si>
    <t>280.20.28.822-8300.97</t>
  </si>
  <si>
    <t>280.20.28.823-8300.97</t>
  </si>
  <si>
    <t>280.20.28.824-8300.97</t>
  </si>
  <si>
    <t>280.20.28.825-8300.97</t>
  </si>
  <si>
    <t>280.20.28.826-8300.97</t>
  </si>
  <si>
    <t>280.20.28.827-8300.97</t>
  </si>
  <si>
    <t>280.20.28.828-8300.97</t>
  </si>
  <si>
    <t>280.20.28.829-8300.97</t>
  </si>
  <si>
    <t>280.20.28.831-8300.97</t>
  </si>
  <si>
    <t>280.20.28.832-8300.97</t>
  </si>
  <si>
    <t>280.20.28.833-8300.97</t>
  </si>
  <si>
    <t>280.20.28.834-8300.97</t>
  </si>
  <si>
    <t>280.20.28.835-8300.97</t>
  </si>
  <si>
    <t>280.20.28.836-8300.97</t>
  </si>
  <si>
    <t>280.20.28.837-8300.97</t>
  </si>
  <si>
    <t>280.20.28.805-8300.99</t>
  </si>
  <si>
    <t>280.20.28.807-8300.99</t>
  </si>
  <si>
    <t>280.20.28.817-8300.99</t>
  </si>
  <si>
    <t>280.20.28.818-8300.99</t>
  </si>
  <si>
    <t>280.20.28.819-8300.99</t>
  </si>
  <si>
    <t>280.20.28.820-8300.99</t>
  </si>
  <si>
    <t>280.20.28.825-8300.99</t>
  </si>
  <si>
    <t>280.20.28.826-8300.99</t>
  </si>
  <si>
    <t>280.20.28.827-8300.99</t>
  </si>
  <si>
    <t>Assessments</t>
  </si>
  <si>
    <t>Provisional Budget</t>
  </si>
  <si>
    <t>Total Budget Request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</si>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</sst>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%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Arial"/>
      <family val="2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8" fillId="0" borderId="0"/>
  </cellStyleXfs>
  <cellXfs count="215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/>
    </xf>
    <xf numFmtId="0" fontId="5" fillId="0" borderId="0" xfId="4" applyFont="1" applyAlignment="1">
      <alignment horizontal="centerContinuous"/>
    </xf>
    <xf numFmtId="0" fontId="5" fillId="0" borderId="0" xfId="4" applyFont="1" applyFill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 applyFill="1" applyAlignment="1">
      <alignment horizontal="centerContinuous"/>
    </xf>
    <xf numFmtId="0" fontId="3" fillId="0" borderId="0" xfId="0" applyFont="1"/>
    <xf numFmtId="0" fontId="3" fillId="0" borderId="0" xfId="4" applyFont="1" applyAlignment="1">
      <alignment horizontal="centerContinuous"/>
    </xf>
    <xf numFmtId="0" fontId="3" fillId="0" borderId="0" xfId="0" applyFont="1" applyBorder="1" applyAlignment="1">
      <alignment horizontal="centerContinuous"/>
    </xf>
    <xf numFmtId="0" fontId="5" fillId="0" borderId="0" xfId="4" applyFont="1" applyAlignment="1">
      <alignment horizontal="center"/>
    </xf>
    <xf numFmtId="0" fontId="3" fillId="0" borderId="0" xfId="4" applyFont="1" applyAlignment="1">
      <alignment horizontal="center"/>
    </xf>
    <xf numFmtId="0" fontId="3" fillId="0" borderId="0" xfId="0" applyFont="1" applyFill="1"/>
    <xf numFmtId="0" fontId="3" fillId="0" borderId="0" xfId="0" applyFont="1" applyBorder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Continuous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/>
    <xf numFmtId="0" fontId="1" fillId="0" borderId="3" xfId="0" applyFont="1" applyFill="1" applyBorder="1" applyAlignment="1">
      <alignment horizontal="centerContinuous"/>
    </xf>
    <xf numFmtId="0" fontId="1" fillId="0" borderId="3" xfId="0" applyFont="1" applyBorder="1" applyAlignment="1">
      <alignment horizontal="centerContinuous"/>
    </xf>
    <xf numFmtId="0" fontId="5" fillId="0" borderId="0" xfId="4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0" fontId="5" fillId="0" borderId="0" xfId="4" applyFont="1"/>
    <xf numFmtId="0" fontId="6" fillId="0" borderId="0" xfId="4" applyFont="1" applyAlignment="1">
      <alignment horizontal="center"/>
    </xf>
    <xf numFmtId="0" fontId="2" fillId="0" borderId="0" xfId="0" applyFont="1"/>
    <xf numFmtId="0" fontId="2" fillId="0" borderId="0" xfId="0" applyFont="1" applyFill="1"/>
    <xf numFmtId="0" fontId="2" fillId="0" borderId="0" xfId="0" applyFont="1" applyBorder="1"/>
    <xf numFmtId="164" fontId="5" fillId="0" borderId="0" xfId="2" applyNumberFormat="1" applyFont="1"/>
    <xf numFmtId="164" fontId="2" fillId="0" borderId="0" xfId="2" applyNumberFormat="1" applyFont="1"/>
    <xf numFmtId="164" fontId="2" fillId="0" borderId="0" xfId="2" applyNumberFormat="1" applyFont="1" applyFill="1"/>
    <xf numFmtId="164" fontId="2" fillId="0" borderId="0" xfId="2" applyNumberFormat="1" applyFont="1" applyBorder="1"/>
    <xf numFmtId="164" fontId="3" fillId="0" borderId="0" xfId="0" applyNumberFormat="1" applyFont="1" applyFill="1"/>
    <xf numFmtId="0" fontId="3" fillId="0" borderId="0" xfId="4" applyFont="1"/>
    <xf numFmtId="0" fontId="1" fillId="0" borderId="0" xfId="0" applyFont="1" applyFill="1"/>
    <xf numFmtId="0" fontId="2" fillId="0" borderId="0" xfId="0" applyFont="1" applyAlignment="1">
      <alignment horizontal="right"/>
    </xf>
    <xf numFmtId="0" fontId="5" fillId="0" borderId="0" xfId="4" applyFont="1" applyAlignment="1">
      <alignment vertical="top"/>
    </xf>
    <xf numFmtId="0" fontId="3" fillId="0" borderId="0" xfId="4" applyFont="1" applyAlignment="1">
      <alignment horizontal="left" vertical="top"/>
    </xf>
    <xf numFmtId="0" fontId="2" fillId="0" borderId="0" xfId="0" applyFont="1" applyAlignment="1">
      <alignment vertical="top" wrapText="1"/>
    </xf>
    <xf numFmtId="165" fontId="2" fillId="0" borderId="0" xfId="1" applyNumberFormat="1" applyFont="1" applyFill="1" applyAlignment="1">
      <alignment vertical="top"/>
    </xf>
    <xf numFmtId="165" fontId="2" fillId="0" borderId="0" xfId="0" applyNumberFormat="1" applyFont="1"/>
    <xf numFmtId="9" fontId="2" fillId="0" borderId="0" xfId="3" applyFont="1" applyAlignment="1">
      <alignment horizontal="right"/>
    </xf>
    <xf numFmtId="0" fontId="2" fillId="0" borderId="0" xfId="0" applyFont="1" applyAlignment="1">
      <alignment wrapText="1"/>
    </xf>
    <xf numFmtId="165" fontId="2" fillId="0" borderId="0" xfId="0" applyNumberFormat="1" applyFont="1" applyAlignment="1">
      <alignment vertical="top"/>
    </xf>
    <xf numFmtId="9" fontId="2" fillId="0" borderId="0" xfId="3" applyFont="1" applyAlignment="1">
      <alignment horizontal="right" vertical="top"/>
    </xf>
    <xf numFmtId="0" fontId="3" fillId="0" borderId="0" xfId="0" applyFont="1" applyAlignment="1">
      <alignment vertical="top" wrapText="1"/>
    </xf>
    <xf numFmtId="0" fontId="3" fillId="0" borderId="0" xfId="0" applyFont="1" applyBorder="1" applyAlignment="1">
      <alignment vertical="top" wrapText="1"/>
    </xf>
    <xf numFmtId="165" fontId="2" fillId="0" borderId="3" xfId="0" applyNumberFormat="1" applyFont="1" applyBorder="1"/>
    <xf numFmtId="9" fontId="2" fillId="0" borderId="3" xfId="3" applyFont="1" applyBorder="1" applyAlignment="1">
      <alignment horizontal="right"/>
    </xf>
    <xf numFmtId="0" fontId="2" fillId="0" borderId="0" xfId="0" applyFont="1" applyAlignment="1">
      <alignment horizontal="left"/>
    </xf>
    <xf numFmtId="165" fontId="3" fillId="0" borderId="2" xfId="0" applyNumberFormat="1" applyFont="1" applyFill="1" applyBorder="1" applyAlignment="1">
      <alignment vertical="top" wrapText="1"/>
    </xf>
    <xf numFmtId="165" fontId="3" fillId="0" borderId="2" xfId="0" applyNumberFormat="1" applyFont="1" applyBorder="1" applyAlignment="1">
      <alignment vertical="top" wrapText="1"/>
    </xf>
    <xf numFmtId="165" fontId="2" fillId="0" borderId="2" xfId="0" applyNumberFormat="1" applyFont="1" applyBorder="1"/>
    <xf numFmtId="41" fontId="3" fillId="0" borderId="2" xfId="0" applyNumberFormat="1" applyFont="1" applyBorder="1" applyAlignment="1">
      <alignment vertical="top" wrapText="1"/>
    </xf>
    <xf numFmtId="0" fontId="3" fillId="0" borderId="0" xfId="4" applyFont="1" applyAlignment="1">
      <alignment horizontal="left"/>
    </xf>
    <xf numFmtId="0" fontId="3" fillId="0" borderId="0" xfId="0" applyFont="1" applyFill="1" applyAlignment="1">
      <alignment vertical="top" wrapText="1"/>
    </xf>
    <xf numFmtId="0" fontId="5" fillId="0" borderId="0" xfId="0" applyFont="1" applyAlignment="1">
      <alignment vertical="top" wrapText="1"/>
    </xf>
    <xf numFmtId="0" fontId="5" fillId="0" borderId="0" xfId="0" applyFont="1" applyFill="1" applyAlignment="1">
      <alignment vertical="top" wrapText="1"/>
    </xf>
    <xf numFmtId="0" fontId="5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right" vertical="top"/>
    </xf>
    <xf numFmtId="0" fontId="2" fillId="0" borderId="0" xfId="0" applyFont="1" applyFill="1" applyAlignment="1">
      <alignment vertical="top"/>
    </xf>
    <xf numFmtId="0" fontId="3" fillId="0" borderId="0" xfId="0" applyFont="1" applyAlignment="1">
      <alignment horizontal="center" vertical="top"/>
    </xf>
    <xf numFmtId="49" fontId="5" fillId="0" borderId="0" xfId="4" applyNumberFormat="1" applyFont="1" applyAlignment="1">
      <alignment vertical="top"/>
    </xf>
    <xf numFmtId="0" fontId="3" fillId="0" borderId="0" xfId="0" applyFont="1" applyAlignment="1">
      <alignment vertical="top"/>
    </xf>
    <xf numFmtId="165" fontId="3" fillId="0" borderId="0" xfId="0" applyNumberFormat="1" applyFont="1" applyAlignment="1">
      <alignment vertical="top"/>
    </xf>
    <xf numFmtId="0" fontId="3" fillId="0" borderId="0" xfId="0" applyFont="1" applyAlignment="1">
      <alignment wrapText="1"/>
    </xf>
    <xf numFmtId="165" fontId="3" fillId="0" borderId="0" xfId="0" applyNumberFormat="1" applyFont="1" applyAlignment="1">
      <alignment vertical="top" wrapText="1"/>
    </xf>
    <xf numFmtId="0" fontId="3" fillId="0" borderId="0" xfId="0" applyFont="1" applyFill="1" applyAlignment="1">
      <alignment horizontal="center" vertical="top"/>
    </xf>
    <xf numFmtId="9" fontId="2" fillId="0" borderId="3" xfId="3" applyFont="1" applyBorder="1" applyAlignment="1">
      <alignment horizontal="right" vertical="top"/>
    </xf>
    <xf numFmtId="0" fontId="1" fillId="0" borderId="0" xfId="0" applyFont="1" applyAlignment="1">
      <alignment vertical="top"/>
    </xf>
    <xf numFmtId="0" fontId="5" fillId="0" borderId="0" xfId="4" applyFont="1" applyAlignment="1">
      <alignment horizontal="left" vertical="top"/>
    </xf>
    <xf numFmtId="0" fontId="2" fillId="0" borderId="0" xfId="0" applyFont="1" applyAlignment="1">
      <alignment horizontal="left" vertical="top"/>
    </xf>
    <xf numFmtId="165" fontId="3" fillId="0" borderId="2" xfId="1" applyNumberFormat="1" applyFont="1" applyFill="1" applyBorder="1" applyAlignment="1">
      <alignment vertical="top"/>
    </xf>
    <xf numFmtId="165" fontId="3" fillId="0" borderId="2" xfId="1" applyNumberFormat="1" applyFont="1" applyBorder="1" applyAlignment="1">
      <alignment vertical="top"/>
    </xf>
    <xf numFmtId="165" fontId="2" fillId="0" borderId="2" xfId="0" applyNumberFormat="1" applyFont="1" applyBorder="1" applyAlignment="1">
      <alignment vertical="top"/>
    </xf>
    <xf numFmtId="165" fontId="3" fillId="0" borderId="0" xfId="0" applyNumberFormat="1" applyFont="1" applyBorder="1" applyAlignment="1">
      <alignment vertical="top"/>
    </xf>
    <xf numFmtId="165" fontId="2" fillId="0" borderId="0" xfId="1" applyNumberFormat="1" applyFont="1" applyAlignment="1">
      <alignment vertical="top"/>
    </xf>
    <xf numFmtId="165" fontId="2" fillId="0" borderId="3" xfId="1" applyNumberFormat="1" applyFont="1" applyFill="1" applyBorder="1" applyAlignment="1">
      <alignment vertical="top"/>
    </xf>
    <xf numFmtId="165" fontId="2" fillId="0" borderId="3" xfId="0" applyNumberFormat="1" applyFont="1" applyBorder="1" applyAlignment="1">
      <alignment vertical="top"/>
    </xf>
    <xf numFmtId="165" fontId="3" fillId="0" borderId="0" xfId="1" applyNumberFormat="1" applyFont="1" applyAlignment="1">
      <alignment vertical="top"/>
    </xf>
    <xf numFmtId="165" fontId="3" fillId="0" borderId="0" xfId="1" applyNumberFormat="1" applyFont="1" applyFill="1" applyAlignment="1">
      <alignment vertical="top"/>
    </xf>
    <xf numFmtId="165" fontId="2" fillId="0" borderId="0" xfId="1" applyNumberFormat="1" applyFont="1"/>
    <xf numFmtId="164" fontId="2" fillId="0" borderId="0" xfId="2" applyNumberFormat="1" applyFont="1" applyAlignment="1">
      <alignment horizontal="left"/>
    </xf>
    <xf numFmtId="164" fontId="3" fillId="0" borderId="4" xfId="2" applyNumberFormat="1" applyFont="1" applyFill="1" applyBorder="1"/>
    <xf numFmtId="164" fontId="3" fillId="0" borderId="4" xfId="2" applyNumberFormat="1" applyFont="1" applyBorder="1"/>
    <xf numFmtId="166" fontId="2" fillId="0" borderId="0" xfId="3" applyNumberFormat="1" applyFont="1"/>
    <xf numFmtId="166" fontId="2" fillId="0" borderId="0" xfId="3" applyNumberFormat="1" applyFont="1" applyAlignment="1">
      <alignment vertical="top"/>
    </xf>
    <xf numFmtId="164" fontId="2" fillId="0" borderId="0" xfId="2" applyNumberFormat="1" applyFont="1" applyAlignment="1">
      <alignment vertical="top"/>
    </xf>
    <xf numFmtId="164" fontId="3" fillId="0" borderId="4" xfId="2" applyNumberFormat="1" applyFont="1" applyFill="1" applyBorder="1" applyAlignment="1">
      <alignment vertical="top"/>
    </xf>
    <xf numFmtId="0" fontId="2" fillId="0" borderId="0" xfId="5" applyFont="1" applyAlignment="1">
      <alignment horizontal="left"/>
    </xf>
    <xf numFmtId="164" fontId="2" fillId="0" borderId="0" xfId="2" applyNumberFormat="1" applyFont="1" applyFill="1" applyAlignment="1">
      <alignment vertical="top"/>
    </xf>
    <xf numFmtId="164" fontId="3" fillId="0" borderId="0" xfId="2" applyNumberFormat="1" applyFont="1" applyBorder="1"/>
    <xf numFmtId="165" fontId="1" fillId="0" borderId="0" xfId="1" applyNumberFormat="1" applyFont="1" applyAlignment="1">
      <alignment horizontal="right" vertical="top"/>
    </xf>
    <xf numFmtId="164" fontId="2" fillId="0" borderId="0" xfId="2" applyNumberFormat="1" applyFont="1" applyBorder="1" applyAlignment="1">
      <alignment vertical="top"/>
    </xf>
    <xf numFmtId="165" fontId="1" fillId="0" borderId="0" xfId="1" applyNumberFormat="1" applyFont="1" applyBorder="1" applyAlignment="1">
      <alignment horizontal="right" vertical="top"/>
    </xf>
    <xf numFmtId="0" fontId="3" fillId="0" borderId="0" xfId="0" applyFont="1" applyFill="1" applyBorder="1"/>
    <xf numFmtId="165" fontId="3" fillId="0" borderId="0" xfId="1" applyNumberFormat="1" applyFont="1" applyAlignment="1">
      <alignment horizontal="right" vertical="top" indent="1"/>
    </xf>
    <xf numFmtId="42" fontId="3" fillId="0" borderId="0" xfId="0" applyNumberFormat="1" applyFont="1" applyFill="1"/>
    <xf numFmtId="165" fontId="3" fillId="0" borderId="0" xfId="1" applyNumberFormat="1" applyFont="1" applyBorder="1" applyAlignment="1">
      <alignment horizontal="right" vertical="top" indent="1"/>
    </xf>
    <xf numFmtId="42" fontId="3" fillId="0" borderId="0" xfId="0" applyNumberFormat="1" applyFont="1" applyFill="1" applyBorder="1"/>
    <xf numFmtId="43" fontId="2" fillId="0" borderId="0" xfId="1" applyFont="1" applyFill="1" applyAlignment="1">
      <alignment vertical="top"/>
    </xf>
    <xf numFmtId="43" fontId="2" fillId="0" borderId="0" xfId="1" applyFont="1" applyAlignment="1">
      <alignment vertical="top"/>
    </xf>
    <xf numFmtId="43" fontId="2" fillId="0" borderId="3" xfId="1" applyFont="1" applyBorder="1" applyAlignment="1">
      <alignment vertical="top"/>
    </xf>
    <xf numFmtId="42" fontId="3" fillId="0" borderId="3" xfId="0" applyNumberFormat="1" applyFont="1" applyFill="1" applyBorder="1"/>
    <xf numFmtId="43" fontId="2" fillId="0" borderId="0" xfId="1" applyFont="1" applyBorder="1" applyAlignment="1">
      <alignment vertical="top"/>
    </xf>
    <xf numFmtId="165" fontId="3" fillId="0" borderId="0" xfId="1" applyNumberFormat="1" applyFont="1" applyAlignment="1">
      <alignment horizontal="right" vertical="top"/>
    </xf>
    <xf numFmtId="165" fontId="3" fillId="0" borderId="0" xfId="1" applyNumberFormat="1" applyFont="1" applyBorder="1" applyAlignment="1">
      <alignment horizontal="right" vertical="top"/>
    </xf>
    <xf numFmtId="165" fontId="3" fillId="0" borderId="0" xfId="1" applyNumberFormat="1" applyFont="1" applyAlignment="1">
      <alignment horizontal="right" vertical="top" indent="2"/>
    </xf>
    <xf numFmtId="165" fontId="3" fillId="0" borderId="0" xfId="1" applyNumberFormat="1" applyFont="1" applyBorder="1" applyAlignment="1">
      <alignment horizontal="right" vertical="top" indent="2"/>
    </xf>
    <xf numFmtId="164" fontId="3" fillId="0" borderId="0" xfId="2" applyNumberFormat="1" applyFont="1" applyAlignment="1">
      <alignment horizontal="right" vertical="top"/>
    </xf>
    <xf numFmtId="164" fontId="3" fillId="0" borderId="0" xfId="2" applyNumberFormat="1" applyFont="1" applyBorder="1" applyAlignment="1">
      <alignment horizontal="right" vertical="top"/>
    </xf>
    <xf numFmtId="164" fontId="2" fillId="0" borderId="4" xfId="2" applyNumberFormat="1" applyFont="1" applyBorder="1" applyAlignment="1">
      <alignment vertical="top"/>
    </xf>
    <xf numFmtId="0" fontId="5" fillId="0" borderId="3" xfId="4" applyFont="1" applyBorder="1" applyAlignment="1">
      <alignment horizontal="left" vertical="top"/>
    </xf>
    <xf numFmtId="0" fontId="1" fillId="0" borderId="3" xfId="0" applyFont="1" applyBorder="1" applyAlignment="1">
      <alignment vertical="top"/>
    </xf>
    <xf numFmtId="49" fontId="1" fillId="0" borderId="3" xfId="1" applyNumberFormat="1" applyFont="1" applyBorder="1" applyAlignment="1">
      <alignment horizontal="center" vertical="top"/>
    </xf>
    <xf numFmtId="165" fontId="3" fillId="0" borderId="4" xfId="1" applyNumberFormat="1" applyFont="1" applyBorder="1" applyAlignment="1">
      <alignment vertical="top"/>
    </xf>
    <xf numFmtId="165" fontId="3" fillId="0" borderId="3" xfId="1" applyNumberFormat="1" applyFont="1" applyBorder="1" applyAlignment="1">
      <alignment vertical="top"/>
    </xf>
    <xf numFmtId="165" fontId="3" fillId="0" borderId="0" xfId="1" applyNumberFormat="1" applyFont="1"/>
    <xf numFmtId="165" fontId="3" fillId="0" borderId="0" xfId="0" applyNumberFormat="1" applyFont="1"/>
    <xf numFmtId="43" fontId="3" fillId="0" borderId="0" xfId="1" applyFont="1"/>
    <xf numFmtId="165" fontId="3" fillId="0" borderId="0" xfId="1" applyNumberFormat="1" applyFont="1" applyBorder="1" applyAlignment="1">
      <alignment vertical="top"/>
    </xf>
    <xf numFmtId="43" fontId="3" fillId="0" borderId="0" xfId="1" applyFont="1" applyBorder="1"/>
    <xf numFmtId="165" fontId="3" fillId="0" borderId="0" xfId="0" applyNumberFormat="1" applyFont="1" applyBorder="1"/>
    <xf numFmtId="1" fontId="9" fillId="0" borderId="0" xfId="0" applyNumberFormat="1" applyFont="1"/>
    <xf numFmtId="2" fontId="9" fillId="0" borderId="0" xfId="0" applyNumberFormat="1" applyFont="1"/>
    <xf numFmtId="0" fontId="9" fillId="0" borderId="0" xfId="0" applyFont="1" applyAlignment="1">
      <alignment horizontal="right"/>
    </xf>
    <xf numFmtId="0" fontId="9" fillId="0" borderId="0" xfId="0" applyFont="1"/>
    <xf numFmtId="3" fontId="9" fillId="0" borderId="0" xfId="0" applyNumberFormat="1" applyFont="1"/>
    <xf numFmtId="1" fontId="9" fillId="0" borderId="5" xfId="0" applyNumberFormat="1" applyFont="1" applyFill="1" applyBorder="1" applyAlignment="1">
      <alignment horizontal="center" vertical="top"/>
    </xf>
    <xf numFmtId="2" fontId="9" fillId="0" borderId="5" xfId="0" applyNumberFormat="1" applyFont="1" applyFill="1" applyBorder="1" applyAlignment="1">
      <alignment horizontal="center" vertical="top"/>
    </xf>
    <xf numFmtId="0" fontId="9" fillId="0" borderId="5" xfId="0" applyFont="1" applyFill="1" applyBorder="1" applyAlignment="1">
      <alignment horizontal="center" vertical="top" wrapText="1"/>
    </xf>
    <xf numFmtId="3" fontId="9" fillId="2" borderId="5" xfId="0" applyNumberFormat="1" applyFont="1" applyFill="1" applyBorder="1" applyAlignment="1">
      <alignment horizontal="center" vertical="top" wrapText="1"/>
    </xf>
    <xf numFmtId="3" fontId="9" fillId="3" borderId="5" xfId="0" applyNumberFormat="1" applyFont="1" applyFill="1" applyBorder="1" applyAlignment="1">
      <alignment horizontal="center" vertical="top" wrapText="1"/>
    </xf>
    <xf numFmtId="3" fontId="9" fillId="4" borderId="5" xfId="0" applyNumberFormat="1" applyFont="1" applyFill="1" applyBorder="1" applyAlignment="1">
      <alignment horizontal="center" vertical="top" wrapText="1"/>
    </xf>
    <xf numFmtId="3" fontId="9" fillId="5" borderId="5" xfId="0" applyNumberFormat="1" applyFont="1" applyFill="1" applyBorder="1" applyAlignment="1">
      <alignment horizontal="center" vertical="top" wrapText="1"/>
    </xf>
    <xf numFmtId="3" fontId="9" fillId="5" borderId="6" xfId="0" applyNumberFormat="1" applyFont="1" applyFill="1" applyBorder="1" applyAlignment="1">
      <alignment horizontal="center" vertical="top" wrapText="1"/>
    </xf>
    <xf numFmtId="3" fontId="9" fillId="0" borderId="0" xfId="0" applyNumberFormat="1" applyFont="1" applyFill="1" applyBorder="1" applyAlignment="1">
      <alignment horizontal="center" wrapText="1"/>
    </xf>
    <xf numFmtId="37" fontId="9" fillId="2" borderId="5" xfId="0" applyNumberFormat="1" applyFont="1" applyFill="1" applyBorder="1"/>
    <xf numFmtId="37" fontId="9" fillId="3" borderId="5" xfId="0" applyNumberFormat="1" applyFont="1" applyFill="1" applyBorder="1"/>
    <xf numFmtId="37" fontId="9" fillId="0" borderId="0" xfId="0" applyNumberFormat="1" applyFont="1"/>
    <xf numFmtId="1" fontId="9" fillId="0" borderId="0" xfId="0" applyNumberFormat="1" applyFont="1" applyAlignment="1">
      <alignment horizontal="right"/>
    </xf>
    <xf numFmtId="3" fontId="9" fillId="2" borderId="0" xfId="0" applyNumberFormat="1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 vertical="top"/>
    </xf>
    <xf numFmtId="3" fontId="9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horizontal="center"/>
    </xf>
    <xf numFmtId="1" fontId="9" fillId="0" borderId="0" xfId="0" applyNumberFormat="1" applyFont="1" applyFill="1" applyBorder="1" applyAlignment="1">
      <alignment horizontal="right" vertical="top"/>
    </xf>
    <xf numFmtId="2" fontId="9" fillId="0" borderId="0" xfId="0" applyNumberFormat="1" applyFont="1" applyFill="1" applyBorder="1" applyAlignment="1">
      <alignment horizontal="left" vertical="top"/>
    </xf>
    <xf numFmtId="0" fontId="9" fillId="0" borderId="0" xfId="0" quotePrefix="1" applyFont="1" applyFill="1" applyBorder="1" applyAlignment="1">
      <alignment horizontal="right" vertical="top"/>
    </xf>
    <xf numFmtId="0" fontId="9" fillId="0" borderId="0" xfId="0" applyFont="1" applyFill="1" applyBorder="1" applyAlignment="1">
      <alignment horizontal="left" vertical="top" wrapText="1"/>
    </xf>
    <xf numFmtId="49" fontId="0" fillId="0" borderId="0" xfId="0" applyNumberFormat="1"/>
    <xf numFmtId="43" fontId="0" fillId="0" borderId="0" xfId="1" applyFont="1"/>
    <xf numFmtId="0" fontId="1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43" fontId="1" fillId="0" borderId="3" xfId="1" applyFont="1" applyBorder="1" applyAlignment="1">
      <alignment horizontal="center"/>
    </xf>
    <xf numFmtId="165" fontId="0" fillId="0" borderId="0" xfId="1" applyNumberFormat="1" applyFont="1"/>
    <xf numFmtId="43" fontId="0" fillId="0" borderId="0" xfId="0" applyNumberFormat="1"/>
    <xf numFmtId="165" fontId="0" fillId="0" borderId="2" xfId="1" applyNumberFormat="1" applyFont="1" applyBorder="1"/>
    <xf numFmtId="43" fontId="0" fillId="0" borderId="2" xfId="1" applyFont="1" applyBorder="1"/>
    <xf numFmtId="165" fontId="0" fillId="0" borderId="4" xfId="1" applyNumberFormat="1" applyFont="1" applyBorder="1"/>
    <xf numFmtId="43" fontId="0" fillId="0" borderId="4" xfId="1" applyFont="1" applyBorder="1"/>
    <xf numFmtId="0" fontId="11" fillId="0" borderId="0" xfId="0" applyFont="1" applyAlignment="1">
      <alignment horizontal="right"/>
    </xf>
    <xf numFmtId="43" fontId="7" fillId="0" borderId="0" xfId="1" applyFont="1" applyFill="1"/>
    <xf numFmtId="37" fontId="9" fillId="2" borderId="5" xfId="0" applyNumberFormat="1" applyFont="1" applyFill="1" applyBorder="1" applyAlignment="1">
      <alignment horizontal="right" vertical="top" wrapText="1"/>
    </xf>
    <xf numFmtId="37" fontId="9" fillId="2" borderId="5" xfId="0" applyNumberFormat="1" applyFont="1" applyFill="1" applyBorder="1" applyAlignment="1">
      <alignment horizontal="right"/>
    </xf>
    <xf numFmtId="37" fontId="9" fillId="3" borderId="5" xfId="0" applyNumberFormat="1" applyFont="1" applyFill="1" applyBorder="1" applyAlignment="1">
      <alignment horizontal="center" vertical="top" wrapText="1"/>
    </xf>
    <xf numFmtId="37" fontId="9" fillId="0" borderId="0" xfId="0" applyNumberFormat="1" applyFont="1" applyFill="1" applyAlignment="1">
      <alignment horizontal="center"/>
    </xf>
    <xf numFmtId="37" fontId="9" fillId="4" borderId="5" xfId="0" applyNumberFormat="1" applyFont="1" applyFill="1" applyBorder="1" applyAlignment="1">
      <alignment horizontal="center" vertical="top" wrapText="1"/>
    </xf>
    <xf numFmtId="37" fontId="9" fillId="5" borderId="5" xfId="0" applyNumberFormat="1" applyFont="1" applyFill="1" applyBorder="1" applyAlignment="1">
      <alignment horizontal="right" vertical="top" wrapText="1"/>
    </xf>
    <xf numFmtId="37" fontId="9" fillId="5" borderId="5" xfId="0" applyNumberFormat="1" applyFont="1" applyFill="1" applyBorder="1" applyAlignment="1">
      <alignment horizontal="center" vertical="top" wrapText="1"/>
    </xf>
    <xf numFmtId="37" fontId="9" fillId="5" borderId="5" xfId="0" applyNumberFormat="1" applyFont="1" applyFill="1" applyBorder="1"/>
    <xf numFmtId="37" fontId="9" fillId="0" borderId="0" xfId="0" applyNumberFormat="1" applyFont="1" applyFill="1" applyBorder="1" applyAlignment="1">
      <alignment horizontal="center" wrapText="1"/>
    </xf>
    <xf numFmtId="37" fontId="9" fillId="4" borderId="5" xfId="0" applyNumberFormat="1" applyFont="1" applyFill="1" applyBorder="1"/>
    <xf numFmtId="37" fontId="9" fillId="5" borderId="6" xfId="0" applyNumberFormat="1" applyFont="1" applyFill="1" applyBorder="1" applyAlignment="1">
      <alignment horizontal="center" vertical="top" wrapText="1"/>
    </xf>
    <xf numFmtId="37" fontId="9" fillId="3" borderId="5" xfId="0" applyNumberFormat="1" applyFont="1" applyFill="1" applyBorder="1" applyAlignment="1">
      <alignment horizontal="right" vertical="top" wrapText="1"/>
    </xf>
    <xf numFmtId="37" fontId="9" fillId="3" borderId="5" xfId="0" applyNumberFormat="1" applyFont="1" applyFill="1" applyBorder="1" applyAlignment="1">
      <alignment horizontal="right"/>
    </xf>
    <xf numFmtId="37" fontId="9" fillId="4" borderId="5" xfId="0" applyNumberFormat="1" applyFont="1" applyFill="1" applyBorder="1" applyAlignment="1">
      <alignment horizontal="right" vertical="top" wrapText="1"/>
    </xf>
    <xf numFmtId="37" fontId="9" fillId="4" borderId="5" xfId="0" applyNumberFormat="1" applyFont="1" applyFill="1" applyBorder="1" applyAlignment="1">
      <alignment horizontal="right"/>
    </xf>
    <xf numFmtId="37" fontId="9" fillId="5" borderId="5" xfId="0" applyNumberFormat="1" applyFont="1" applyFill="1" applyBorder="1" applyAlignment="1">
      <alignment horizontal="right"/>
    </xf>
    <xf numFmtId="3" fontId="9" fillId="3" borderId="6" xfId="0" applyNumberFormat="1" applyFont="1" applyFill="1" applyBorder="1" applyAlignment="1">
      <alignment horizontal="center" vertical="top" wrapText="1"/>
    </xf>
    <xf numFmtId="37" fontId="9" fillId="3" borderId="6" xfId="0" applyNumberFormat="1" applyFont="1" applyFill="1" applyBorder="1" applyAlignment="1">
      <alignment horizontal="center" vertical="top" wrapText="1"/>
    </xf>
    <xf numFmtId="165" fontId="3" fillId="0" borderId="0" xfId="1" applyNumberFormat="1" applyFont="1" applyFill="1" applyBorder="1" applyAlignment="1">
      <alignment vertical="top"/>
    </xf>
    <xf numFmtId="37" fontId="9" fillId="0" borderId="0" xfId="0" applyNumberFormat="1" applyFont="1" applyAlignment="1">
      <alignment horizontal="right"/>
    </xf>
    <xf numFmtId="37" fontId="9" fillId="0" borderId="5" xfId="0" applyNumberFormat="1" applyFont="1" applyFill="1" applyBorder="1" applyAlignment="1">
      <alignment horizontal="center" vertical="top"/>
    </xf>
    <xf numFmtId="37" fontId="9" fillId="0" borderId="5" xfId="0" applyNumberFormat="1" applyFont="1" applyFill="1" applyBorder="1" applyAlignment="1">
      <alignment horizontal="right" vertical="top"/>
    </xf>
    <xf numFmtId="37" fontId="9" fillId="0" borderId="5" xfId="0" applyNumberFormat="1" applyFont="1" applyFill="1" applyBorder="1" applyAlignment="1">
      <alignment horizontal="center" vertical="top" wrapText="1"/>
    </xf>
    <xf numFmtId="37" fontId="9" fillId="2" borderId="5" xfId="0" applyNumberFormat="1" applyFont="1" applyFill="1" applyBorder="1" applyAlignment="1">
      <alignment horizontal="center" vertical="top" wrapText="1"/>
    </xf>
    <xf numFmtId="37" fontId="9" fillId="0" borderId="0" xfId="0" applyNumberFormat="1" applyFont="1" applyFill="1"/>
    <xf numFmtId="37" fontId="9" fillId="0" borderId="0" xfId="0" applyNumberFormat="1" applyFont="1" applyFill="1" applyBorder="1" applyAlignment="1">
      <alignment vertical="top" readingOrder="1"/>
    </xf>
    <xf numFmtId="37" fontId="9" fillId="0" borderId="0" xfId="0" quotePrefix="1" applyNumberFormat="1" applyFont="1" applyAlignment="1">
      <alignment horizontal="right"/>
    </xf>
    <xf numFmtId="37" fontId="9" fillId="0" borderId="0" xfId="0" quotePrefix="1" applyNumberFormat="1" applyFont="1"/>
    <xf numFmtId="37" fontId="10" fillId="0" borderId="0" xfId="0" applyNumberFormat="1" applyFont="1" applyFill="1" applyBorder="1" applyAlignment="1" applyProtection="1">
      <alignment vertical="center" wrapText="1"/>
    </xf>
    <xf numFmtId="42" fontId="3" fillId="0" borderId="4" xfId="0" applyNumberFormat="1" applyFont="1" applyFill="1" applyBorder="1"/>
    <xf numFmtId="8" fontId="0" fillId="0" borderId="0" xfId="0" applyNumberFormat="1"/>
    <xf numFmtId="0" fontId="0" fillId="6" borderId="0" xfId="0" applyFill="1"/>
    <xf numFmtId="0" fontId="0" fillId="6" borderId="0" xfId="0" applyFill="1" applyAlignment="1">
      <alignment horizontal="center"/>
    </xf>
    <xf numFmtId="8" fontId="0" fillId="6" borderId="0" xfId="0" applyNumberFormat="1" applyFill="1"/>
    <xf numFmtId="0" fontId="9" fillId="0" borderId="0" xfId="0" applyFont="1" applyAlignment="1">
      <alignment horizontal="center"/>
    </xf>
    <xf numFmtId="37" fontId="9" fillId="0" borderId="0" xfId="0" applyNumberFormat="1" applyFont="1" applyAlignment="1">
      <alignment horizontal="center"/>
    </xf>
    <xf numFmtId="39" fontId="9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 vertical="top" wrapText="1"/>
    </xf>
    <xf numFmtId="2" fontId="9" fillId="0" borderId="0" xfId="0" quotePrefix="1" applyNumberFormat="1" applyFont="1"/>
    <xf numFmtId="0" fontId="1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37" fontId="9" fillId="2" borderId="3" xfId="0" applyNumberFormat="1" applyFont="1" applyFill="1" applyBorder="1" applyAlignment="1">
      <alignment horizontal="center"/>
    </xf>
    <xf numFmtId="37" fontId="9" fillId="3" borderId="3" xfId="0" applyNumberFormat="1" applyFont="1" applyFill="1" applyBorder="1" applyAlignment="1">
      <alignment horizontal="center"/>
    </xf>
    <xf numFmtId="37" fontId="9" fillId="4" borderId="3" xfId="0" applyNumberFormat="1" applyFont="1" applyFill="1" applyBorder="1" applyAlignment="1">
      <alignment horizontal="center"/>
    </xf>
    <xf numFmtId="37" fontId="9" fillId="5" borderId="3" xfId="0" applyNumberFormat="1" applyFont="1" applyFill="1" applyBorder="1" applyAlignment="1">
      <alignment horizontal="center"/>
    </xf>
    <xf numFmtId="3" fontId="9" fillId="2" borderId="3" xfId="0" applyNumberFormat="1" applyFont="1" applyFill="1" applyBorder="1" applyAlignment="1">
      <alignment horizontal="center"/>
    </xf>
    <xf numFmtId="3" fontId="9" fillId="3" borderId="3" xfId="0" applyNumberFormat="1" applyFont="1" applyFill="1" applyBorder="1" applyAlignment="1">
      <alignment horizontal="center"/>
    </xf>
    <xf numFmtId="3" fontId="9" fillId="4" borderId="3" xfId="0" applyNumberFormat="1" applyFont="1" applyFill="1" applyBorder="1" applyAlignment="1">
      <alignment horizontal="center"/>
    </xf>
    <xf numFmtId="3" fontId="9" fillId="5" borderId="3" xfId="0" applyNumberFormat="1" applyFont="1" applyFill="1" applyBorder="1" applyAlignment="1">
      <alignment horizontal="center"/>
    </xf>
  </cellXfs>
  <cellStyles count="6">
    <cellStyle name="Comma" xfId="1" builtinId="3"/>
    <cellStyle name="Currency" xfId="2" builtinId="4"/>
    <cellStyle name="Normal" xfId="0" builtinId="0"/>
    <cellStyle name="Normal 13" xfId="5"/>
    <cellStyle name="Normal 7" xfId="4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Budget\Budget%20Dev\Copy%20of%20CS%20083%20Strong%20Communities%20-%20Measure%20M%20Proform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okeefe\Downloads\280%20repo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cking"/>
      <sheetName val="Auditor Report 16-17 &amp; 17-18"/>
      <sheetName val="083-Quarterly"/>
      <sheetName val="Current Working"/>
      <sheetName val="exp"/>
      <sheetName val="rev"/>
      <sheetName val="Balance Sheet"/>
      <sheetName val="Chart1"/>
      <sheetName val="FY 18-19 Proposed Budget"/>
      <sheetName val="FY 17-18 Adopted Budget"/>
      <sheetName val="FY17-18 Exp Entry Report 62717"/>
      <sheetName val="Measure M Staff Requests 17-18"/>
      <sheetName val="Measure M Rec Ops Requests"/>
      <sheetName val="Sheet1"/>
      <sheetName val="Measure M Lib Ops Requests"/>
    </sheetNames>
    <sheetDataSet>
      <sheetData sheetId="0"/>
      <sheetData sheetId="1"/>
      <sheetData sheetId="2"/>
      <sheetData sheetId="3">
        <row r="61">
          <cell r="H61">
            <v>2391589.8199999998</v>
          </cell>
        </row>
      </sheetData>
      <sheetData sheetId="4"/>
      <sheetData sheetId="5"/>
      <sheetData sheetId="6">
        <row r="11">
          <cell r="F11">
            <v>0</v>
          </cell>
        </row>
        <row r="20">
          <cell r="F20">
            <v>0</v>
          </cell>
        </row>
        <row r="21">
          <cell r="F21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ptBudgetaryBudgetCrossOrganiza"/>
    </sheetNames>
    <sheetDataSet>
      <sheetData sheetId="0">
        <row r="1">
          <cell r="A1" t="str">
            <v>Org1Description</v>
          </cell>
          <cell r="B1" t="str">
            <v>textbox5</v>
          </cell>
          <cell r="C1" t="str">
            <v>textbox11</v>
          </cell>
          <cell r="D1" t="str">
            <v>textbox18</v>
          </cell>
          <cell r="E1" t="str">
            <v>textbox22</v>
          </cell>
          <cell r="F1" t="str">
            <v>EncumbrancesYTD</v>
          </cell>
          <cell r="G1" t="str">
            <v>textbox23</v>
          </cell>
          <cell r="H1" t="str">
            <v>textbox30</v>
          </cell>
          <cell r="I1" t="str">
            <v>textbox90</v>
          </cell>
          <cell r="J1" t="str">
            <v>textbox24</v>
          </cell>
          <cell r="K1" t="str">
            <v>textbox129</v>
          </cell>
        </row>
        <row r="2">
          <cell r="A2" t="str">
            <v xml:space="preserve">280.00.00.900-4560.02 </v>
          </cell>
          <cell r="B2">
            <v>0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 t="str">
            <v>+++</v>
          </cell>
          <cell r="J2">
            <v>0</v>
          </cell>
          <cell r="K2" t="str">
            <v>4560.02 - Charges for Services-Parks LMD</v>
          </cell>
        </row>
        <row r="3">
          <cell r="A3" t="str">
            <v xml:space="preserve">280.20.28.801-4560.02 </v>
          </cell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 t="str">
            <v>+++</v>
          </cell>
          <cell r="J3">
            <v>0</v>
          </cell>
          <cell r="K3" t="str">
            <v>4560.02 - Charges for Services-Parks LMD</v>
          </cell>
        </row>
        <row r="4">
          <cell r="A4" t="str">
            <v xml:space="preserve">280.20.28.802-4560.02 </v>
          </cell>
          <cell r="B4">
            <v>26955</v>
          </cell>
          <cell r="C4">
            <v>0</v>
          </cell>
          <cell r="D4">
            <v>26955</v>
          </cell>
          <cell r="E4">
            <v>26955</v>
          </cell>
          <cell r="F4">
            <v>0</v>
          </cell>
          <cell r="G4">
            <v>26955</v>
          </cell>
          <cell r="H4">
            <v>0</v>
          </cell>
          <cell r="I4">
            <v>1</v>
          </cell>
          <cell r="J4">
            <v>24982.240000000002</v>
          </cell>
          <cell r="K4" t="str">
            <v>4560.02 - Charges for Services-Parks LMD</v>
          </cell>
        </row>
        <row r="5">
          <cell r="A5" t="str">
            <v xml:space="preserve">280.20.28.803-4560.02 </v>
          </cell>
          <cell r="B5">
            <v>28185</v>
          </cell>
          <cell r="C5">
            <v>0</v>
          </cell>
          <cell r="D5">
            <v>28185</v>
          </cell>
          <cell r="E5">
            <v>28181.759999999998</v>
          </cell>
          <cell r="F5">
            <v>0</v>
          </cell>
          <cell r="G5">
            <v>28181.759999999998</v>
          </cell>
          <cell r="H5">
            <v>3.24</v>
          </cell>
          <cell r="I5">
            <v>1</v>
          </cell>
          <cell r="J5">
            <v>27361.759999999998</v>
          </cell>
          <cell r="K5" t="str">
            <v>4560.02 - Charges for Services-Parks LMD</v>
          </cell>
        </row>
        <row r="6">
          <cell r="A6" t="str">
            <v xml:space="preserve">280.20.28.804-4560.02 </v>
          </cell>
          <cell r="B6">
            <v>17470</v>
          </cell>
          <cell r="C6">
            <v>0</v>
          </cell>
          <cell r="D6">
            <v>17470</v>
          </cell>
          <cell r="E6">
            <v>17472</v>
          </cell>
          <cell r="F6">
            <v>0</v>
          </cell>
          <cell r="G6">
            <v>17472</v>
          </cell>
          <cell r="H6">
            <v>-2</v>
          </cell>
          <cell r="I6">
            <v>1</v>
          </cell>
          <cell r="J6">
            <v>15771.84</v>
          </cell>
          <cell r="K6" t="str">
            <v>4560.02 - Charges for Services-Parks LMD</v>
          </cell>
        </row>
        <row r="7">
          <cell r="A7" t="str">
            <v xml:space="preserve">280.20.28.805-4560.02 </v>
          </cell>
          <cell r="B7">
            <v>25230</v>
          </cell>
          <cell r="C7">
            <v>0</v>
          </cell>
          <cell r="D7">
            <v>25230</v>
          </cell>
          <cell r="E7">
            <v>25232</v>
          </cell>
          <cell r="F7">
            <v>0</v>
          </cell>
          <cell r="G7">
            <v>25232</v>
          </cell>
          <cell r="H7">
            <v>-2</v>
          </cell>
          <cell r="I7">
            <v>1</v>
          </cell>
          <cell r="J7">
            <v>18297.080000000002</v>
          </cell>
          <cell r="K7" t="str">
            <v>4560.02 - Charges for Services-Parks LMD</v>
          </cell>
        </row>
        <row r="8">
          <cell r="A8" t="str">
            <v xml:space="preserve">280.20.28.806-4560.02 </v>
          </cell>
          <cell r="B8">
            <v>14940</v>
          </cell>
          <cell r="C8">
            <v>0</v>
          </cell>
          <cell r="D8">
            <v>14940</v>
          </cell>
          <cell r="E8">
            <v>14940</v>
          </cell>
          <cell r="F8">
            <v>0</v>
          </cell>
          <cell r="G8">
            <v>14940</v>
          </cell>
          <cell r="H8">
            <v>0</v>
          </cell>
          <cell r="I8">
            <v>1</v>
          </cell>
          <cell r="J8">
            <v>12600</v>
          </cell>
          <cell r="K8" t="str">
            <v>4560.02 - Charges for Services-Parks LMD</v>
          </cell>
        </row>
        <row r="9">
          <cell r="A9" t="str">
            <v xml:space="preserve">280.20.28.807-4560.02 </v>
          </cell>
          <cell r="B9">
            <v>8975</v>
          </cell>
          <cell r="C9">
            <v>0</v>
          </cell>
          <cell r="D9">
            <v>8975</v>
          </cell>
          <cell r="E9">
            <v>8970.56</v>
          </cell>
          <cell r="F9">
            <v>0</v>
          </cell>
          <cell r="G9">
            <v>8970.56</v>
          </cell>
          <cell r="H9">
            <v>4.4400000000000004</v>
          </cell>
          <cell r="I9">
            <v>1</v>
          </cell>
          <cell r="J9">
            <v>7656.8</v>
          </cell>
          <cell r="K9" t="str">
            <v>4560.02 - Charges for Services-Parks LMD</v>
          </cell>
        </row>
        <row r="10">
          <cell r="A10" t="str">
            <v xml:space="preserve">280.20.28.808-4560.02 </v>
          </cell>
          <cell r="B10">
            <v>24700</v>
          </cell>
          <cell r="C10">
            <v>0</v>
          </cell>
          <cell r="D10">
            <v>24700</v>
          </cell>
          <cell r="E10">
            <v>24700</v>
          </cell>
          <cell r="F10">
            <v>0</v>
          </cell>
          <cell r="G10">
            <v>24700</v>
          </cell>
          <cell r="H10">
            <v>0</v>
          </cell>
          <cell r="I10">
            <v>1</v>
          </cell>
          <cell r="J10">
            <v>16060.27</v>
          </cell>
          <cell r="K10" t="str">
            <v>4560.02 - Charges for Services-Parks LMD</v>
          </cell>
        </row>
        <row r="11">
          <cell r="A11" t="str">
            <v xml:space="preserve">280.20.28.809-4560.02 </v>
          </cell>
          <cell r="B11">
            <v>55955</v>
          </cell>
          <cell r="C11">
            <v>0</v>
          </cell>
          <cell r="D11">
            <v>55955</v>
          </cell>
          <cell r="E11">
            <v>55957.2</v>
          </cell>
          <cell r="F11">
            <v>0</v>
          </cell>
          <cell r="G11">
            <v>55957.2</v>
          </cell>
          <cell r="H11">
            <v>-2.2000000000000002</v>
          </cell>
          <cell r="I11">
            <v>1</v>
          </cell>
          <cell r="J11">
            <v>53125</v>
          </cell>
          <cell r="K11" t="str">
            <v>4560.02 - Charges for Services-Parks LMD</v>
          </cell>
        </row>
        <row r="12">
          <cell r="A12" t="str">
            <v xml:space="preserve">280.20.28.810-4560.02 </v>
          </cell>
          <cell r="B12">
            <v>23755</v>
          </cell>
          <cell r="C12">
            <v>0</v>
          </cell>
          <cell r="D12">
            <v>23755</v>
          </cell>
          <cell r="E12">
            <v>23755.67</v>
          </cell>
          <cell r="F12">
            <v>0</v>
          </cell>
          <cell r="G12">
            <v>23755.67</v>
          </cell>
          <cell r="H12">
            <v>-0.67</v>
          </cell>
          <cell r="I12">
            <v>1</v>
          </cell>
          <cell r="J12">
            <v>20880.16</v>
          </cell>
          <cell r="K12" t="str">
            <v>4560.02 - Charges for Services-Parks LMD</v>
          </cell>
        </row>
        <row r="13">
          <cell r="A13" t="str">
            <v xml:space="preserve">280.20.28.811-4560.02 </v>
          </cell>
          <cell r="B13">
            <v>20130</v>
          </cell>
          <cell r="C13">
            <v>0</v>
          </cell>
          <cell r="D13">
            <v>20130</v>
          </cell>
          <cell r="E13">
            <v>20127.560000000001</v>
          </cell>
          <cell r="F13">
            <v>0</v>
          </cell>
          <cell r="G13">
            <v>20127.560000000001</v>
          </cell>
          <cell r="H13">
            <v>2.44</v>
          </cell>
          <cell r="I13">
            <v>1</v>
          </cell>
          <cell r="J13">
            <v>15232.92</v>
          </cell>
          <cell r="K13" t="str">
            <v>4560.02 - Charges for Services-Parks LMD</v>
          </cell>
        </row>
        <row r="14">
          <cell r="A14" t="str">
            <v xml:space="preserve">280.20.28.812-4560.02 </v>
          </cell>
          <cell r="B14">
            <v>16255</v>
          </cell>
          <cell r="C14">
            <v>0</v>
          </cell>
          <cell r="D14">
            <v>16255</v>
          </cell>
          <cell r="E14">
            <v>16254</v>
          </cell>
          <cell r="F14">
            <v>0</v>
          </cell>
          <cell r="G14">
            <v>16254</v>
          </cell>
          <cell r="H14">
            <v>1</v>
          </cell>
          <cell r="I14">
            <v>1</v>
          </cell>
          <cell r="J14">
            <v>12399.48</v>
          </cell>
          <cell r="K14" t="str">
            <v>4560.02 - Charges for Services-Parks LMD</v>
          </cell>
        </row>
        <row r="15">
          <cell r="A15" t="str">
            <v xml:space="preserve">280.20.28.813-4560.02 </v>
          </cell>
          <cell r="B15">
            <v>10350</v>
          </cell>
          <cell r="C15">
            <v>0</v>
          </cell>
          <cell r="D15">
            <v>10350</v>
          </cell>
          <cell r="E15">
            <v>10350</v>
          </cell>
          <cell r="F15">
            <v>0</v>
          </cell>
          <cell r="G15">
            <v>10350</v>
          </cell>
          <cell r="H15">
            <v>0</v>
          </cell>
          <cell r="I15">
            <v>1</v>
          </cell>
          <cell r="J15">
            <v>9646.2099999999991</v>
          </cell>
          <cell r="K15" t="str">
            <v>4560.02 - Charges for Services-Parks LMD</v>
          </cell>
        </row>
        <row r="16">
          <cell r="A16" t="str">
            <v xml:space="preserve">280.20.28.814-4560.02 </v>
          </cell>
          <cell r="B16">
            <v>52210</v>
          </cell>
          <cell r="C16">
            <v>0</v>
          </cell>
          <cell r="D16">
            <v>52210</v>
          </cell>
          <cell r="E16">
            <v>52212.3</v>
          </cell>
          <cell r="F16">
            <v>0</v>
          </cell>
          <cell r="G16">
            <v>52212.3</v>
          </cell>
          <cell r="H16">
            <v>-2.2999999999999998</v>
          </cell>
          <cell r="I16">
            <v>1</v>
          </cell>
          <cell r="J16">
            <v>50689.7</v>
          </cell>
          <cell r="K16" t="str">
            <v>4560.02 - Charges for Services-Parks LMD</v>
          </cell>
        </row>
        <row r="17">
          <cell r="A17" t="str">
            <v xml:space="preserve">280.20.28.815-4560.02 </v>
          </cell>
          <cell r="B17">
            <v>16125</v>
          </cell>
          <cell r="C17">
            <v>0</v>
          </cell>
          <cell r="D17">
            <v>16125</v>
          </cell>
          <cell r="E17">
            <v>16121</v>
          </cell>
          <cell r="F17">
            <v>0</v>
          </cell>
          <cell r="G17">
            <v>16121</v>
          </cell>
          <cell r="H17">
            <v>4</v>
          </cell>
          <cell r="I17">
            <v>1</v>
          </cell>
          <cell r="J17">
            <v>15686.52</v>
          </cell>
          <cell r="K17" t="str">
            <v>4560.02 - Charges for Services-Parks LMD</v>
          </cell>
        </row>
        <row r="18">
          <cell r="A18" t="str">
            <v xml:space="preserve">280.20.28.816-4560.02 </v>
          </cell>
          <cell r="B18">
            <v>49385</v>
          </cell>
          <cell r="C18">
            <v>0</v>
          </cell>
          <cell r="D18">
            <v>49385</v>
          </cell>
          <cell r="E18">
            <v>30319.66</v>
          </cell>
          <cell r="F18">
            <v>0</v>
          </cell>
          <cell r="G18">
            <v>30319.66</v>
          </cell>
          <cell r="H18">
            <v>19065.34</v>
          </cell>
          <cell r="I18">
            <v>0.61</v>
          </cell>
          <cell r="J18">
            <v>18213.310000000001</v>
          </cell>
          <cell r="K18" t="str">
            <v>4560.02 - Charges for Services-Parks LMD</v>
          </cell>
        </row>
        <row r="19">
          <cell r="A19" t="str">
            <v xml:space="preserve">280.20.28.817-4560.02 </v>
          </cell>
          <cell r="B19">
            <v>55335</v>
          </cell>
          <cell r="C19">
            <v>0</v>
          </cell>
          <cell r="D19">
            <v>55335</v>
          </cell>
          <cell r="E19">
            <v>55335</v>
          </cell>
          <cell r="F19">
            <v>0</v>
          </cell>
          <cell r="G19">
            <v>55335</v>
          </cell>
          <cell r="H19">
            <v>0</v>
          </cell>
          <cell r="I19">
            <v>1</v>
          </cell>
          <cell r="J19">
            <v>50570.239999999998</v>
          </cell>
          <cell r="K19" t="str">
            <v>4560.02 - Charges for Services-Parks LMD</v>
          </cell>
        </row>
        <row r="20">
          <cell r="A20" t="str">
            <v xml:space="preserve">280.20.28.818-4560.02 </v>
          </cell>
          <cell r="B20">
            <v>82535</v>
          </cell>
          <cell r="C20">
            <v>0</v>
          </cell>
          <cell r="D20">
            <v>82535</v>
          </cell>
          <cell r="E20">
            <v>82532.960000000006</v>
          </cell>
          <cell r="F20">
            <v>0</v>
          </cell>
          <cell r="G20">
            <v>82532.960000000006</v>
          </cell>
          <cell r="H20">
            <v>2.04</v>
          </cell>
          <cell r="I20">
            <v>1</v>
          </cell>
          <cell r="J20">
            <v>63540</v>
          </cell>
          <cell r="K20" t="str">
            <v>4560.02 - Charges for Services-Parks LMD</v>
          </cell>
        </row>
        <row r="21">
          <cell r="A21" t="str">
            <v xml:space="preserve">280.20.28.819-4560.02 </v>
          </cell>
          <cell r="B21">
            <v>68230</v>
          </cell>
          <cell r="C21">
            <v>0</v>
          </cell>
          <cell r="D21">
            <v>68230</v>
          </cell>
          <cell r="E21">
            <v>68225.22</v>
          </cell>
          <cell r="F21">
            <v>0</v>
          </cell>
          <cell r="G21">
            <v>68225.22</v>
          </cell>
          <cell r="H21">
            <v>4.78</v>
          </cell>
          <cell r="I21">
            <v>1</v>
          </cell>
          <cell r="J21">
            <v>64225.98</v>
          </cell>
          <cell r="K21" t="str">
            <v>4560.02 - Charges for Services-Parks LMD</v>
          </cell>
        </row>
        <row r="22">
          <cell r="A22" t="str">
            <v xml:space="preserve">280.20.28.820-4560.02 </v>
          </cell>
          <cell r="B22">
            <v>65835</v>
          </cell>
          <cell r="C22">
            <v>0</v>
          </cell>
          <cell r="D22">
            <v>65835</v>
          </cell>
          <cell r="E22">
            <v>65833.02</v>
          </cell>
          <cell r="F22">
            <v>0</v>
          </cell>
          <cell r="G22">
            <v>65833.02</v>
          </cell>
          <cell r="H22">
            <v>1.98</v>
          </cell>
          <cell r="I22">
            <v>1</v>
          </cell>
          <cell r="J22">
            <v>62158.54</v>
          </cell>
          <cell r="K22" t="str">
            <v>4560.02 - Charges for Services-Parks LMD</v>
          </cell>
        </row>
        <row r="23">
          <cell r="A23" t="str">
            <v xml:space="preserve">280.20.28.821-4560.02 </v>
          </cell>
          <cell r="B23">
            <v>15960</v>
          </cell>
          <cell r="C23">
            <v>0</v>
          </cell>
          <cell r="D23">
            <v>15960</v>
          </cell>
          <cell r="E23">
            <v>15952.02</v>
          </cell>
          <cell r="F23">
            <v>0</v>
          </cell>
          <cell r="G23">
            <v>15952.02</v>
          </cell>
          <cell r="H23">
            <v>7.98</v>
          </cell>
          <cell r="I23">
            <v>1</v>
          </cell>
          <cell r="J23">
            <v>62188.14</v>
          </cell>
          <cell r="K23" t="str">
            <v>4560.02 - Charges for Services-Parks LMD</v>
          </cell>
        </row>
        <row r="24">
          <cell r="A24" t="str">
            <v xml:space="preserve">280.20.28.822-4560.02 </v>
          </cell>
          <cell r="B24">
            <v>79800</v>
          </cell>
          <cell r="C24">
            <v>0</v>
          </cell>
          <cell r="D24">
            <v>79800</v>
          </cell>
          <cell r="E24">
            <v>79792.02</v>
          </cell>
          <cell r="F24">
            <v>0</v>
          </cell>
          <cell r="G24">
            <v>79792.02</v>
          </cell>
          <cell r="H24">
            <v>7.98</v>
          </cell>
          <cell r="I24">
            <v>1</v>
          </cell>
          <cell r="J24">
            <v>17595.900000000001</v>
          </cell>
          <cell r="K24" t="str">
            <v>4560.02 - Charges for Services-Parks LMD</v>
          </cell>
        </row>
        <row r="25">
          <cell r="A25" t="str">
            <v xml:space="preserve">280.20.28.823-4560.02 </v>
          </cell>
          <cell r="B25">
            <v>153000</v>
          </cell>
          <cell r="C25">
            <v>0</v>
          </cell>
          <cell r="D25">
            <v>153000</v>
          </cell>
          <cell r="E25">
            <v>153000</v>
          </cell>
          <cell r="F25">
            <v>0</v>
          </cell>
          <cell r="G25">
            <v>153000</v>
          </cell>
          <cell r="H25">
            <v>0</v>
          </cell>
          <cell r="I25">
            <v>1</v>
          </cell>
          <cell r="J25">
            <v>174794.6</v>
          </cell>
          <cell r="K25" t="str">
            <v>4560.02 - Charges for Services-Parks LMD</v>
          </cell>
        </row>
        <row r="26">
          <cell r="A26" t="str">
            <v xml:space="preserve">280.20.28.824-4560.02 </v>
          </cell>
          <cell r="B26">
            <v>11005</v>
          </cell>
          <cell r="C26">
            <v>0</v>
          </cell>
          <cell r="D26">
            <v>11005</v>
          </cell>
          <cell r="E26">
            <v>11006.24</v>
          </cell>
          <cell r="F26">
            <v>0</v>
          </cell>
          <cell r="G26">
            <v>11006.24</v>
          </cell>
          <cell r="H26">
            <v>-1.24</v>
          </cell>
          <cell r="I26">
            <v>1</v>
          </cell>
          <cell r="J26">
            <v>8050</v>
          </cell>
          <cell r="K26" t="str">
            <v>4560.02 - Charges for Services-Parks LMD</v>
          </cell>
        </row>
        <row r="27">
          <cell r="A27" t="str">
            <v xml:space="preserve">280.20.28.825-4560.02 </v>
          </cell>
          <cell r="B27">
            <v>53095</v>
          </cell>
          <cell r="C27">
            <v>0</v>
          </cell>
          <cell r="D27">
            <v>53095</v>
          </cell>
          <cell r="E27">
            <v>53057.11</v>
          </cell>
          <cell r="F27">
            <v>0</v>
          </cell>
          <cell r="G27">
            <v>53057.11</v>
          </cell>
          <cell r="H27">
            <v>37.89</v>
          </cell>
          <cell r="I27">
            <v>1</v>
          </cell>
          <cell r="J27">
            <v>20865.400000000001</v>
          </cell>
          <cell r="K27" t="str">
            <v>4560.02 - Charges for Services-Parks LMD</v>
          </cell>
        </row>
        <row r="28">
          <cell r="A28" t="str">
            <v xml:space="preserve">280.20.28.826-4560.02 </v>
          </cell>
          <cell r="B28">
            <v>138510</v>
          </cell>
          <cell r="C28">
            <v>0</v>
          </cell>
          <cell r="D28">
            <v>138510</v>
          </cell>
          <cell r="E28">
            <v>138510</v>
          </cell>
          <cell r="F28">
            <v>0</v>
          </cell>
          <cell r="G28">
            <v>138510</v>
          </cell>
          <cell r="H28">
            <v>0</v>
          </cell>
          <cell r="I28">
            <v>1</v>
          </cell>
          <cell r="J28">
            <v>115035.12</v>
          </cell>
          <cell r="K28" t="str">
            <v>4560.02 - Charges for Services-Parks LMD</v>
          </cell>
        </row>
        <row r="29">
          <cell r="A29" t="str">
            <v xml:space="preserve">280.20.28.827-4560.02 </v>
          </cell>
          <cell r="B29">
            <v>14430</v>
          </cell>
          <cell r="C29">
            <v>0</v>
          </cell>
          <cell r="D29">
            <v>14430</v>
          </cell>
          <cell r="E29">
            <v>14432</v>
          </cell>
          <cell r="F29">
            <v>0</v>
          </cell>
          <cell r="G29">
            <v>14432</v>
          </cell>
          <cell r="H29">
            <v>-2</v>
          </cell>
          <cell r="I29">
            <v>1</v>
          </cell>
          <cell r="J29">
            <v>10614.56</v>
          </cell>
          <cell r="K29" t="str">
            <v>4560.02 - Charges for Services-Parks LMD</v>
          </cell>
        </row>
        <row r="30">
          <cell r="A30" t="str">
            <v xml:space="preserve">280.20.28.828-4560.02 </v>
          </cell>
          <cell r="B30">
            <v>6915</v>
          </cell>
          <cell r="C30">
            <v>0</v>
          </cell>
          <cell r="D30">
            <v>6915</v>
          </cell>
          <cell r="E30">
            <v>6916</v>
          </cell>
          <cell r="F30">
            <v>0</v>
          </cell>
          <cell r="G30">
            <v>6916</v>
          </cell>
          <cell r="H30">
            <v>-1</v>
          </cell>
          <cell r="I30">
            <v>1</v>
          </cell>
          <cell r="J30">
            <v>7001.89</v>
          </cell>
          <cell r="K30" t="str">
            <v>4560.02 - Charges for Services-Parks LMD</v>
          </cell>
        </row>
        <row r="31">
          <cell r="A31" t="str">
            <v xml:space="preserve">280.20.28.829-4560.02 </v>
          </cell>
          <cell r="B31">
            <v>14815</v>
          </cell>
          <cell r="C31">
            <v>0</v>
          </cell>
          <cell r="D31">
            <v>14815</v>
          </cell>
          <cell r="E31">
            <v>14809.36</v>
          </cell>
          <cell r="F31">
            <v>0</v>
          </cell>
          <cell r="G31">
            <v>14809.36</v>
          </cell>
          <cell r="H31">
            <v>5.64</v>
          </cell>
          <cell r="I31">
            <v>1</v>
          </cell>
          <cell r="J31">
            <v>13500</v>
          </cell>
          <cell r="K31" t="str">
            <v>4560.02 - Charges for Services-Parks LMD</v>
          </cell>
        </row>
        <row r="32">
          <cell r="A32" t="str">
            <v xml:space="preserve">280.20.28.831-4560.02 </v>
          </cell>
          <cell r="B32">
            <v>15065</v>
          </cell>
          <cell r="C32">
            <v>0</v>
          </cell>
          <cell r="D32">
            <v>15065</v>
          </cell>
          <cell r="E32">
            <v>15064.07</v>
          </cell>
          <cell r="F32">
            <v>0</v>
          </cell>
          <cell r="G32">
            <v>15064.07</v>
          </cell>
          <cell r="H32">
            <v>0.93</v>
          </cell>
          <cell r="I32">
            <v>1</v>
          </cell>
          <cell r="J32">
            <v>14624.54</v>
          </cell>
          <cell r="K32" t="str">
            <v>4560.02 - Charges for Services-Parks LMD</v>
          </cell>
        </row>
        <row r="33">
          <cell r="A33" t="str">
            <v xml:space="preserve">280.20.28.832-4560.02 </v>
          </cell>
          <cell r="B33">
            <v>21400</v>
          </cell>
          <cell r="C33">
            <v>0</v>
          </cell>
          <cell r="D33">
            <v>21400</v>
          </cell>
          <cell r="E33">
            <v>21397.97</v>
          </cell>
          <cell r="F33">
            <v>0</v>
          </cell>
          <cell r="G33">
            <v>21397.97</v>
          </cell>
          <cell r="H33">
            <v>2.0299999999999998</v>
          </cell>
          <cell r="I33">
            <v>1</v>
          </cell>
          <cell r="J33">
            <v>7384.3</v>
          </cell>
          <cell r="K33" t="str">
            <v>4560.02 - Charges for Services-Parks LMD</v>
          </cell>
        </row>
        <row r="34">
          <cell r="A34" t="str">
            <v xml:space="preserve">280.20.28.833-4560.02 </v>
          </cell>
          <cell r="B34">
            <v>22765</v>
          </cell>
          <cell r="C34">
            <v>0</v>
          </cell>
          <cell r="D34">
            <v>22765</v>
          </cell>
          <cell r="E34">
            <v>22759.15</v>
          </cell>
          <cell r="F34">
            <v>0</v>
          </cell>
          <cell r="G34">
            <v>22759.15</v>
          </cell>
          <cell r="H34">
            <v>5.85</v>
          </cell>
          <cell r="I34">
            <v>1</v>
          </cell>
          <cell r="J34">
            <v>15922.88</v>
          </cell>
          <cell r="K34" t="str">
            <v>4560.02 - Charges for Services-Parks LMD</v>
          </cell>
        </row>
        <row r="35">
          <cell r="A35" t="str">
            <v xml:space="preserve">280.20.28.834-4560.02 </v>
          </cell>
          <cell r="B35">
            <v>1730</v>
          </cell>
          <cell r="C35">
            <v>0</v>
          </cell>
          <cell r="D35">
            <v>1730</v>
          </cell>
          <cell r="E35">
            <v>1726.62</v>
          </cell>
          <cell r="F35">
            <v>0</v>
          </cell>
          <cell r="G35">
            <v>1726.62</v>
          </cell>
          <cell r="H35">
            <v>3.38</v>
          </cell>
          <cell r="I35">
            <v>1</v>
          </cell>
          <cell r="J35">
            <v>1555.2</v>
          </cell>
          <cell r="K35" t="str">
            <v>4560.02 - Charges for Services-Parks LMD</v>
          </cell>
        </row>
        <row r="36">
          <cell r="A36" t="str">
            <v xml:space="preserve">280.20.28.835-4560.02 </v>
          </cell>
          <cell r="B36">
            <v>16855</v>
          </cell>
          <cell r="C36">
            <v>0</v>
          </cell>
          <cell r="D36">
            <v>16855</v>
          </cell>
          <cell r="E36">
            <v>16849.2</v>
          </cell>
          <cell r="F36">
            <v>0</v>
          </cell>
          <cell r="G36">
            <v>16849.2</v>
          </cell>
          <cell r="H36">
            <v>5.8</v>
          </cell>
          <cell r="I36">
            <v>1</v>
          </cell>
          <cell r="J36">
            <v>11978.08</v>
          </cell>
          <cell r="K36" t="str">
            <v>4560.02 - Charges for Services-Parks LMD</v>
          </cell>
        </row>
        <row r="37">
          <cell r="A37" t="str">
            <v xml:space="preserve">280.20.28.836-4560.02 </v>
          </cell>
          <cell r="B37">
            <v>14060</v>
          </cell>
          <cell r="C37">
            <v>0</v>
          </cell>
          <cell r="D37">
            <v>14060</v>
          </cell>
          <cell r="E37">
            <v>14060</v>
          </cell>
          <cell r="F37">
            <v>0</v>
          </cell>
          <cell r="G37">
            <v>14060</v>
          </cell>
          <cell r="H37">
            <v>0</v>
          </cell>
          <cell r="I37">
            <v>1</v>
          </cell>
          <cell r="J37">
            <v>11983.34</v>
          </cell>
          <cell r="K37" t="str">
            <v>4560.02 - Charges for Services-Parks LMD</v>
          </cell>
        </row>
        <row r="38">
          <cell r="A38" t="str">
            <v xml:space="preserve">280.20.28.837-4560.02 </v>
          </cell>
          <cell r="B38">
            <v>3470</v>
          </cell>
          <cell r="C38">
            <v>0</v>
          </cell>
          <cell r="D38">
            <v>3470</v>
          </cell>
          <cell r="E38">
            <v>3460.44</v>
          </cell>
          <cell r="F38">
            <v>0</v>
          </cell>
          <cell r="G38">
            <v>3460.44</v>
          </cell>
          <cell r="H38">
            <v>9.56</v>
          </cell>
          <cell r="I38">
            <v>1</v>
          </cell>
          <cell r="J38">
            <v>8721</v>
          </cell>
          <cell r="K38" t="str">
            <v>4560.02 - Charges for Services-Parks LMD</v>
          </cell>
        </row>
        <row r="39">
          <cell r="A39" t="str">
            <v xml:space="preserve">280.20.28.826-4560.03 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 t="str">
            <v>+++</v>
          </cell>
          <cell r="J39">
            <v>0</v>
          </cell>
          <cell r="K39" t="str">
            <v>4560.03 - Charges for Services-Parks LMD Refunds</v>
          </cell>
        </row>
        <row r="40">
          <cell r="A40" t="str">
            <v xml:space="preserve">280.00.00.900-4700.01 </v>
          </cell>
          <cell r="B40">
            <v>0</v>
          </cell>
          <cell r="C40">
            <v>0</v>
          </cell>
          <cell r="D40">
            <v>0</v>
          </cell>
          <cell r="E40">
            <v>237.57</v>
          </cell>
          <cell r="F40">
            <v>0</v>
          </cell>
          <cell r="G40">
            <v>1658.91</v>
          </cell>
          <cell r="H40">
            <v>-1658.91</v>
          </cell>
          <cell r="I40" t="str">
            <v>+++</v>
          </cell>
          <cell r="J40">
            <v>1244.22</v>
          </cell>
          <cell r="K40" t="str">
            <v>4700.01 - Investment Earnings Interest on Investments</v>
          </cell>
        </row>
        <row r="41">
          <cell r="A41" t="str">
            <v xml:space="preserve">280.00.00.900-4700.21 </v>
          </cell>
          <cell r="B41">
            <v>0</v>
          </cell>
          <cell r="C41">
            <v>0</v>
          </cell>
          <cell r="D41">
            <v>0</v>
          </cell>
          <cell r="E41">
            <v>-5.74</v>
          </cell>
          <cell r="F41">
            <v>0</v>
          </cell>
          <cell r="G41">
            <v>-65.040000000000006</v>
          </cell>
          <cell r="H41">
            <v>65.040000000000006</v>
          </cell>
          <cell r="I41" t="str">
            <v>+++</v>
          </cell>
          <cell r="J41">
            <v>-55.19</v>
          </cell>
          <cell r="K41" t="str">
            <v>4700.21 - Investment Earnings Unallocated Investment Expense</v>
          </cell>
        </row>
        <row r="42">
          <cell r="A42" t="str">
            <v xml:space="preserve">280.20.28.818-4850.04 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 t="str">
            <v>+++</v>
          </cell>
          <cell r="J42">
            <v>0</v>
          </cell>
          <cell r="K42" t="str">
            <v>4850.04 - Other Revenue Rental of Property</v>
          </cell>
        </row>
        <row r="43">
          <cell r="A43" t="str">
            <v xml:space="preserve">280.20.28.820-4850.04 </v>
          </cell>
          <cell r="B43">
            <v>0</v>
          </cell>
          <cell r="C43">
            <v>0</v>
          </cell>
          <cell r="D43">
            <v>0</v>
          </cell>
          <cell r="E43">
            <v>10</v>
          </cell>
          <cell r="F43">
            <v>0</v>
          </cell>
          <cell r="G43">
            <v>10</v>
          </cell>
          <cell r="H43">
            <v>-10</v>
          </cell>
          <cell r="I43" t="str">
            <v>+++</v>
          </cell>
          <cell r="J43">
            <v>0</v>
          </cell>
          <cell r="K43" t="str">
            <v>4850.04 - Other Revenue Rental of Property</v>
          </cell>
        </row>
        <row r="44">
          <cell r="A44" t="str">
            <v xml:space="preserve">280.20.28.823-4850.04 </v>
          </cell>
          <cell r="B44">
            <v>0</v>
          </cell>
          <cell r="C44">
            <v>0</v>
          </cell>
          <cell r="D44">
            <v>0</v>
          </cell>
          <cell r="E44">
            <v>21</v>
          </cell>
          <cell r="F44">
            <v>0</v>
          </cell>
          <cell r="G44">
            <v>31</v>
          </cell>
          <cell r="H44">
            <v>-31</v>
          </cell>
          <cell r="I44" t="str">
            <v>+++</v>
          </cell>
          <cell r="J44">
            <v>10</v>
          </cell>
          <cell r="K44" t="str">
            <v>4850.04 - Other Revenue Rental of Property</v>
          </cell>
        </row>
        <row r="45">
          <cell r="A45" t="str">
            <v xml:space="preserve">280.20.28.826-4850.04 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-326.5</v>
          </cell>
          <cell r="H45">
            <v>326.5</v>
          </cell>
          <cell r="I45" t="str">
            <v>+++</v>
          </cell>
          <cell r="J45">
            <v>70.400000000000006</v>
          </cell>
          <cell r="K45" t="str">
            <v>4850.04 - Other Revenue Rental of Property</v>
          </cell>
        </row>
        <row r="46">
          <cell r="A46" t="str">
            <v xml:space="preserve">280.00.00.900-5000.01 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 t="str">
            <v>+++</v>
          </cell>
          <cell r="J46">
            <v>0</v>
          </cell>
          <cell r="K46" t="str">
            <v>5000.01 - Salaries Regular</v>
          </cell>
        </row>
        <row r="47">
          <cell r="A47" t="str">
            <v xml:space="preserve">280.00.00.966-5000.01 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 t="str">
            <v>+++</v>
          </cell>
          <cell r="J47">
            <v>0</v>
          </cell>
          <cell r="K47" t="str">
            <v>5000.01 - Salaries Regular</v>
          </cell>
        </row>
        <row r="48">
          <cell r="A48" t="str">
            <v xml:space="preserve">280.00.00.900-5000.02 </v>
          </cell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 t="str">
            <v>+++</v>
          </cell>
          <cell r="J48">
            <v>0</v>
          </cell>
          <cell r="K48" t="str">
            <v>5000.02 - Salaries Part Time</v>
          </cell>
        </row>
        <row r="49">
          <cell r="A49" t="str">
            <v xml:space="preserve">280.00.00.966-5000.02 </v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 t="str">
            <v>+++</v>
          </cell>
          <cell r="J49">
            <v>0</v>
          </cell>
          <cell r="K49" t="str">
            <v>5000.02 - Salaries Part Time</v>
          </cell>
        </row>
        <row r="50">
          <cell r="A50" t="str">
            <v xml:space="preserve">280.00.00.900-5000.03 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 t="str">
            <v>+++</v>
          </cell>
          <cell r="J50">
            <v>0</v>
          </cell>
          <cell r="K50" t="str">
            <v>5000.03 - Salaries Overtime</v>
          </cell>
        </row>
        <row r="51">
          <cell r="A51" t="str">
            <v xml:space="preserve">280.00.00.966-5000.03 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 t="str">
            <v>+++</v>
          </cell>
          <cell r="J51">
            <v>0</v>
          </cell>
          <cell r="K51" t="str">
            <v>5000.03 - Salaries Overtime</v>
          </cell>
        </row>
        <row r="52">
          <cell r="A52" t="str">
            <v xml:space="preserve">280.00.00.900-5000.04 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 t="str">
            <v>+++</v>
          </cell>
          <cell r="J52">
            <v>0</v>
          </cell>
          <cell r="K52" t="str">
            <v>5000.04 - Salaries Holiday Pay</v>
          </cell>
        </row>
        <row r="53">
          <cell r="A53" t="str">
            <v xml:space="preserve">280.00.00.966-5000.04 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 t="str">
            <v>+++</v>
          </cell>
          <cell r="J53">
            <v>0</v>
          </cell>
          <cell r="K53" t="str">
            <v>5000.04 - Salaries Holiday Pay</v>
          </cell>
        </row>
        <row r="54">
          <cell r="A54" t="str">
            <v xml:space="preserve">280.00.00.900-5000.05 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 t="str">
            <v>+++</v>
          </cell>
          <cell r="J54">
            <v>0</v>
          </cell>
          <cell r="K54" t="str">
            <v>5000.05 - Salaries Duty Pay</v>
          </cell>
        </row>
        <row r="55">
          <cell r="A55" t="str">
            <v xml:space="preserve">280.00.00.966-5000.05 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 t="str">
            <v>+++</v>
          </cell>
          <cell r="J55">
            <v>0</v>
          </cell>
          <cell r="K55" t="str">
            <v>5000.05 - Salaries Duty Pay</v>
          </cell>
        </row>
        <row r="56">
          <cell r="A56" t="str">
            <v xml:space="preserve">280.00.00.900-5000.06 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 t="str">
            <v>+++</v>
          </cell>
          <cell r="J56">
            <v>0</v>
          </cell>
          <cell r="K56" t="str">
            <v>5000.06 - Salaries Out of Class</v>
          </cell>
        </row>
        <row r="57">
          <cell r="A57" t="str">
            <v xml:space="preserve">280.00.00.966-5000.06 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 t="str">
            <v>+++</v>
          </cell>
          <cell r="J57">
            <v>0</v>
          </cell>
          <cell r="K57" t="str">
            <v>5000.06 - Salaries Out of Class</v>
          </cell>
        </row>
        <row r="58">
          <cell r="A58" t="str">
            <v xml:space="preserve">280.00.00.900-5000.07 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 t="str">
            <v>+++</v>
          </cell>
          <cell r="J58">
            <v>0</v>
          </cell>
          <cell r="K58" t="str">
            <v>5000.07 - Salaries Admin Leave Pay</v>
          </cell>
        </row>
        <row r="59">
          <cell r="A59" t="str">
            <v xml:space="preserve">280.00.00.966-5000.07 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 t="str">
            <v>+++</v>
          </cell>
          <cell r="J59">
            <v>0</v>
          </cell>
          <cell r="K59" t="str">
            <v>5000.07 - Salaries Admin Leave Pay</v>
          </cell>
        </row>
        <row r="60">
          <cell r="A60" t="str">
            <v xml:space="preserve">280.00.00.900-5000.08 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 t="str">
            <v>+++</v>
          </cell>
          <cell r="J60">
            <v>0</v>
          </cell>
          <cell r="K60" t="str">
            <v>5000.08 - Salaries Longevity Pay</v>
          </cell>
        </row>
        <row r="61">
          <cell r="A61" t="str">
            <v xml:space="preserve">280.00.00.966-5000.08 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 t="str">
            <v>+++</v>
          </cell>
          <cell r="J61">
            <v>0</v>
          </cell>
          <cell r="K61" t="str">
            <v>5000.08 - Salaries Longevity Pay</v>
          </cell>
        </row>
        <row r="62">
          <cell r="A62" t="str">
            <v xml:space="preserve">280.00.00.900-5000.09 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 t="str">
            <v>+++</v>
          </cell>
          <cell r="J62">
            <v>0</v>
          </cell>
          <cell r="K62" t="str">
            <v>5000.09 - Salaries Mutual Aid Overtime</v>
          </cell>
        </row>
        <row r="63">
          <cell r="A63" t="str">
            <v xml:space="preserve">280.00.00.966-5000.09 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 t="str">
            <v>+++</v>
          </cell>
          <cell r="J63">
            <v>0</v>
          </cell>
          <cell r="K63" t="str">
            <v>5000.09 - Salaries Mutual Aid Overtime</v>
          </cell>
        </row>
        <row r="64">
          <cell r="A64" t="str">
            <v xml:space="preserve">280.00.00.900-5000.10 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 t="str">
            <v>+++</v>
          </cell>
          <cell r="J64">
            <v>0</v>
          </cell>
          <cell r="K64" t="str">
            <v>5000.10 - Salaries Furloughs</v>
          </cell>
        </row>
        <row r="65">
          <cell r="A65" t="str">
            <v xml:space="preserve">280.00.00.966-5000.10 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 t="str">
            <v>+++</v>
          </cell>
          <cell r="J65">
            <v>0</v>
          </cell>
          <cell r="K65" t="str">
            <v>5000.10 - Salaries Furloughs</v>
          </cell>
        </row>
        <row r="66">
          <cell r="A66" t="str">
            <v xml:space="preserve">280.00.00.900-5000.11 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 t="str">
            <v>+++</v>
          </cell>
          <cell r="J66">
            <v>0</v>
          </cell>
          <cell r="K66" t="str">
            <v>5000.11 - Salaries Worker's Comp</v>
          </cell>
        </row>
        <row r="67">
          <cell r="A67" t="str">
            <v xml:space="preserve">280.00.00.966-5000.11 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 t="str">
            <v>+++</v>
          </cell>
          <cell r="J67">
            <v>0</v>
          </cell>
          <cell r="K67" t="str">
            <v>5000.11 - Salaries Worker's Comp</v>
          </cell>
        </row>
        <row r="68">
          <cell r="A68" t="str">
            <v xml:space="preserve">280.00.00.900-5000.12 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 t="str">
            <v>+++</v>
          </cell>
          <cell r="J68">
            <v>0</v>
          </cell>
          <cell r="K68" t="str">
            <v>5000.12 - Salaries Compensated Absences</v>
          </cell>
        </row>
        <row r="69">
          <cell r="A69" t="str">
            <v xml:space="preserve">280.00.00.966-5000.12 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 t="str">
            <v>+++</v>
          </cell>
          <cell r="J69">
            <v>0</v>
          </cell>
          <cell r="K69" t="str">
            <v>5000.12 - Salaries Compensated Absences</v>
          </cell>
        </row>
        <row r="70">
          <cell r="A70" t="str">
            <v xml:space="preserve">280.00.00.900-5000.13 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 t="str">
            <v>+++</v>
          </cell>
          <cell r="J70">
            <v>0</v>
          </cell>
          <cell r="K70" t="str">
            <v>5000.13 - Salaries Emergency Operations</v>
          </cell>
        </row>
        <row r="71">
          <cell r="A71" t="str">
            <v xml:space="preserve">280.00.00.966-5000.13 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 t="str">
            <v>+++</v>
          </cell>
          <cell r="J71">
            <v>0</v>
          </cell>
          <cell r="K71" t="str">
            <v>5000.13 - Salaries Emergency Operations</v>
          </cell>
        </row>
        <row r="72">
          <cell r="A72" t="str">
            <v xml:space="preserve">280.00.00.900-5000.14 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 t="str">
            <v>+++</v>
          </cell>
          <cell r="J72">
            <v>0</v>
          </cell>
          <cell r="K72" t="str">
            <v>5000.14 - Salaries Emergency Operations Overtime</v>
          </cell>
        </row>
        <row r="73">
          <cell r="A73" t="str">
            <v xml:space="preserve">280.00.00.966-5000.14 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 t="str">
            <v>+++</v>
          </cell>
          <cell r="J73">
            <v>0</v>
          </cell>
          <cell r="K73" t="str">
            <v>5000.14 - Salaries Emergency Operations Overtime</v>
          </cell>
        </row>
        <row r="74">
          <cell r="A74" t="str">
            <v xml:space="preserve">280.00.00.900-5000.99 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 t="str">
            <v>+++</v>
          </cell>
          <cell r="J74">
            <v>0</v>
          </cell>
          <cell r="K74" t="str">
            <v>5000.99 - Salaries New Personnel Requests</v>
          </cell>
        </row>
        <row r="75">
          <cell r="A75" t="str">
            <v xml:space="preserve">280.00.00.966-5000.99 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 t="str">
            <v>+++</v>
          </cell>
          <cell r="J75">
            <v>0</v>
          </cell>
          <cell r="K75" t="str">
            <v>5000.99 - Salaries New Personnel Requests</v>
          </cell>
        </row>
        <row r="76">
          <cell r="A76" t="str">
            <v xml:space="preserve">280.00.00.900-5100.00 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 t="str">
            <v>+++</v>
          </cell>
          <cell r="J76">
            <v>0</v>
          </cell>
          <cell r="K76" t="str">
            <v>5100.00 - Benefits PERS Pool Liability</v>
          </cell>
        </row>
        <row r="77">
          <cell r="A77" t="str">
            <v xml:space="preserve">280.00.00.966-5100.00 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 t="str">
            <v>+++</v>
          </cell>
          <cell r="J77">
            <v>0</v>
          </cell>
          <cell r="K77" t="str">
            <v>5100.00 - Benefits PERS Pool Liability</v>
          </cell>
        </row>
        <row r="78">
          <cell r="A78" t="str">
            <v xml:space="preserve">280.00.00.900-5100.01 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 t="str">
            <v>+++</v>
          </cell>
          <cell r="J78">
            <v>0</v>
          </cell>
          <cell r="K78" t="str">
            <v>5100.01 - Benefits Retirement</v>
          </cell>
        </row>
        <row r="79">
          <cell r="A79" t="str">
            <v xml:space="preserve">280.00.00.966-5100.01 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 t="str">
            <v>+++</v>
          </cell>
          <cell r="J79">
            <v>0</v>
          </cell>
          <cell r="K79" t="str">
            <v>5100.01 - Benefits Retirement</v>
          </cell>
        </row>
        <row r="80">
          <cell r="A80" t="str">
            <v xml:space="preserve">280.00.00.900-5100.02 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 t="str">
            <v>+++</v>
          </cell>
          <cell r="J80">
            <v>0</v>
          </cell>
          <cell r="K80" t="str">
            <v>5100.02 - Benefits Health Insurance</v>
          </cell>
        </row>
        <row r="81">
          <cell r="A81" t="str">
            <v xml:space="preserve">280.00.00.966-5100.02 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 t="str">
            <v>+++</v>
          </cell>
          <cell r="J81">
            <v>0</v>
          </cell>
          <cell r="K81" t="str">
            <v>5100.02 - Benefits Health Insurance</v>
          </cell>
        </row>
        <row r="82">
          <cell r="A82" t="str">
            <v xml:space="preserve">280.00.00.900-5100.03 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 t="str">
            <v>+++</v>
          </cell>
          <cell r="J82">
            <v>0</v>
          </cell>
          <cell r="K82" t="str">
            <v>5100.03 - Benefits Dental Insurance</v>
          </cell>
        </row>
        <row r="83">
          <cell r="A83" t="str">
            <v xml:space="preserve">280.00.00.966-5100.03 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 t="str">
            <v>+++</v>
          </cell>
          <cell r="J83">
            <v>0</v>
          </cell>
          <cell r="K83" t="str">
            <v>5100.03 - Benefits Dental Insurance</v>
          </cell>
        </row>
        <row r="84">
          <cell r="A84" t="str">
            <v xml:space="preserve">280.00.00.900-5100.04 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 t="str">
            <v>+++</v>
          </cell>
          <cell r="J84">
            <v>0</v>
          </cell>
          <cell r="K84" t="str">
            <v>5100.04 - Benefits Vision Insurance</v>
          </cell>
        </row>
        <row r="85">
          <cell r="A85" t="str">
            <v xml:space="preserve">280.00.00.966-5100.04 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 t="str">
            <v>+++</v>
          </cell>
          <cell r="J85">
            <v>0</v>
          </cell>
          <cell r="K85" t="str">
            <v>5100.04 - Benefits Vision Insurance</v>
          </cell>
        </row>
        <row r="86">
          <cell r="A86" t="str">
            <v xml:space="preserve">280.00.00.900-5100.05 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 t="str">
            <v>+++</v>
          </cell>
          <cell r="J86">
            <v>0</v>
          </cell>
          <cell r="K86" t="str">
            <v>5100.05 - Benefits Life Insurance</v>
          </cell>
        </row>
        <row r="87">
          <cell r="A87" t="str">
            <v xml:space="preserve">280.00.00.966-5100.05 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 t="str">
            <v>+++</v>
          </cell>
          <cell r="J87">
            <v>0</v>
          </cell>
          <cell r="K87" t="str">
            <v>5100.05 - Benefits Life Insurance</v>
          </cell>
        </row>
        <row r="88">
          <cell r="A88" t="str">
            <v xml:space="preserve">280.00.00.900-5100.06 </v>
          </cell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 t="str">
            <v>+++</v>
          </cell>
          <cell r="J88">
            <v>0</v>
          </cell>
          <cell r="K88" t="str">
            <v>5100.06 - Benefits Worker's Comp</v>
          </cell>
        </row>
        <row r="89">
          <cell r="A89" t="str">
            <v xml:space="preserve">280.00.00.966-5100.06 </v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 t="str">
            <v>+++</v>
          </cell>
          <cell r="J89">
            <v>0</v>
          </cell>
          <cell r="K89" t="str">
            <v>5100.06 - Benefits Worker's Comp</v>
          </cell>
        </row>
        <row r="90">
          <cell r="A90" t="str">
            <v xml:space="preserve">280.00.00.900-5100.07 </v>
          </cell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 t="str">
            <v>+++</v>
          </cell>
          <cell r="J90">
            <v>0</v>
          </cell>
          <cell r="K90" t="str">
            <v>5100.07 - Benefits Long Term Disability</v>
          </cell>
        </row>
        <row r="91">
          <cell r="A91" t="str">
            <v xml:space="preserve">280.00.00.966-5100.07 </v>
          </cell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 t="str">
            <v>+++</v>
          </cell>
          <cell r="J91">
            <v>0</v>
          </cell>
          <cell r="K91" t="str">
            <v>5100.07 - Benefits Long Term Disability</v>
          </cell>
        </row>
        <row r="92">
          <cell r="A92" t="str">
            <v xml:space="preserve">280.00.00.900-5100.08 </v>
          </cell>
          <cell r="B92">
            <v>0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 t="str">
            <v>+++</v>
          </cell>
          <cell r="J92">
            <v>0</v>
          </cell>
          <cell r="K92" t="str">
            <v>5100.08 - Benefits Deferred Compensation</v>
          </cell>
        </row>
        <row r="93">
          <cell r="A93" t="str">
            <v xml:space="preserve">280.00.00.966-5100.08 </v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 t="str">
            <v>+++</v>
          </cell>
          <cell r="J93">
            <v>0</v>
          </cell>
          <cell r="K93" t="str">
            <v>5100.08 - Benefits Deferred Compensation</v>
          </cell>
        </row>
        <row r="94">
          <cell r="A94" t="str">
            <v xml:space="preserve">280.00.00.900-5100.09 </v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 t="str">
            <v>+++</v>
          </cell>
          <cell r="J94">
            <v>0</v>
          </cell>
          <cell r="K94" t="str">
            <v>5100.09 - Benefits Unemployment Insurance</v>
          </cell>
        </row>
        <row r="95">
          <cell r="A95" t="str">
            <v xml:space="preserve">280.00.00.966-5100.09 </v>
          </cell>
          <cell r="B95">
            <v>0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 t="str">
            <v>+++</v>
          </cell>
          <cell r="J95">
            <v>0</v>
          </cell>
          <cell r="K95" t="str">
            <v>5100.09 - Benefits Unemployment Insurance</v>
          </cell>
        </row>
        <row r="96">
          <cell r="A96" t="str">
            <v xml:space="preserve">280.00.00.900-5100.10 </v>
          </cell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 t="str">
            <v>+++</v>
          </cell>
          <cell r="J96">
            <v>0</v>
          </cell>
          <cell r="K96" t="str">
            <v>5100.10 - Benefits Uniform Allowance</v>
          </cell>
        </row>
        <row r="97">
          <cell r="A97" t="str">
            <v xml:space="preserve">280.00.00.966-5100.10 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 t="str">
            <v>+++</v>
          </cell>
          <cell r="J97">
            <v>0</v>
          </cell>
          <cell r="K97" t="str">
            <v>5100.10 - Benefits Uniform Allowance</v>
          </cell>
        </row>
        <row r="98">
          <cell r="A98" t="str">
            <v xml:space="preserve">280.00.00.900-5100.11 </v>
          </cell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 t="str">
            <v>+++</v>
          </cell>
          <cell r="J98">
            <v>0</v>
          </cell>
          <cell r="K98" t="str">
            <v>5100.11 - Benefits Medicare</v>
          </cell>
        </row>
        <row r="99">
          <cell r="A99" t="str">
            <v xml:space="preserve">280.00.00.966-5100.11 </v>
          </cell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 t="str">
            <v>+++</v>
          </cell>
          <cell r="J99">
            <v>0</v>
          </cell>
          <cell r="K99" t="str">
            <v>5100.11 - Benefits Medicare</v>
          </cell>
        </row>
        <row r="100">
          <cell r="A100" t="str">
            <v xml:space="preserve">280.00.00.900-5100.12 </v>
          </cell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 t="str">
            <v>+++</v>
          </cell>
          <cell r="J100">
            <v>0</v>
          </cell>
          <cell r="K100" t="str">
            <v>5100.12 - Benefits Annual Physical Exam</v>
          </cell>
        </row>
        <row r="101">
          <cell r="A101" t="str">
            <v xml:space="preserve">280.00.00.966-5100.12 </v>
          </cell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 t="str">
            <v>+++</v>
          </cell>
          <cell r="J101">
            <v>0</v>
          </cell>
          <cell r="K101" t="str">
            <v>5100.12 - Benefits Annual Physical Exam</v>
          </cell>
        </row>
        <row r="102">
          <cell r="A102" t="str">
            <v xml:space="preserve">280.00.00.900-5100.13 </v>
          </cell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 t="str">
            <v>+++</v>
          </cell>
          <cell r="J102">
            <v>0</v>
          </cell>
          <cell r="K102" t="str">
            <v>5100.13 - Benefits Employee Assistance Program</v>
          </cell>
        </row>
        <row r="103">
          <cell r="A103" t="str">
            <v xml:space="preserve">280.00.00.966-5100.13 </v>
          </cell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 t="str">
            <v>+++</v>
          </cell>
          <cell r="J103">
            <v>0</v>
          </cell>
          <cell r="K103" t="str">
            <v>5100.13 - Benefits Employee Assistance Program</v>
          </cell>
        </row>
        <row r="104">
          <cell r="A104" t="str">
            <v xml:space="preserve">280.00.00.900-5100.14 </v>
          </cell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 t="str">
            <v>+++</v>
          </cell>
          <cell r="J104">
            <v>0</v>
          </cell>
          <cell r="K104" t="str">
            <v>5100.14 - Benefits PPE</v>
          </cell>
        </row>
        <row r="105">
          <cell r="A105" t="str">
            <v xml:space="preserve">280.00.00.966-5100.14 </v>
          </cell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 t="str">
            <v>+++</v>
          </cell>
          <cell r="J105">
            <v>0</v>
          </cell>
          <cell r="K105" t="str">
            <v>5100.14 - Benefits PPE</v>
          </cell>
        </row>
        <row r="106">
          <cell r="A106" t="str">
            <v xml:space="preserve">280.00.00.900-5100.15 </v>
          </cell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 t="str">
            <v>+++</v>
          </cell>
          <cell r="J106">
            <v>0</v>
          </cell>
          <cell r="K106" t="str">
            <v>5100.15 - Benefits Cell Phone Allowance</v>
          </cell>
        </row>
        <row r="107">
          <cell r="A107" t="str">
            <v xml:space="preserve">280.00.00.966-5100.15 </v>
          </cell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 t="str">
            <v>+++</v>
          </cell>
          <cell r="J107">
            <v>0</v>
          </cell>
          <cell r="K107" t="str">
            <v>5100.15 - Benefits Cell Phone Allowance</v>
          </cell>
        </row>
        <row r="108">
          <cell r="A108" t="str">
            <v xml:space="preserve">280.00.00.900-5100.16 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 t="str">
            <v>+++</v>
          </cell>
          <cell r="J108">
            <v>0</v>
          </cell>
          <cell r="K108" t="str">
            <v>5100.16 - Benefits 1959 Survivor Retirement</v>
          </cell>
        </row>
        <row r="109">
          <cell r="A109" t="str">
            <v xml:space="preserve">280.00.00.966-5100.16 </v>
          </cell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 t="str">
            <v>+++</v>
          </cell>
          <cell r="J109">
            <v>0</v>
          </cell>
          <cell r="K109" t="str">
            <v>5100.16 - Benefits 1959 Survivor Retirement</v>
          </cell>
        </row>
        <row r="110">
          <cell r="A110" t="str">
            <v xml:space="preserve">280.00.00.900-5100.17 </v>
          </cell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 t="str">
            <v>+++</v>
          </cell>
          <cell r="J110">
            <v>0</v>
          </cell>
          <cell r="K110" t="str">
            <v xml:space="preserve">5100.17 - Benefits Other Post Employment Benefits </v>
          </cell>
        </row>
        <row r="111">
          <cell r="A111" t="str">
            <v xml:space="preserve">280.00.00.966-5100.17 </v>
          </cell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 t="str">
            <v>+++</v>
          </cell>
          <cell r="J111">
            <v>0</v>
          </cell>
          <cell r="K111" t="str">
            <v xml:space="preserve">5100.17 - Benefits Other Post Employment Benefits </v>
          </cell>
        </row>
        <row r="112">
          <cell r="A112" t="str">
            <v xml:space="preserve">280.00.00.900-5100.98 </v>
          </cell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 t="str">
            <v>+++</v>
          </cell>
          <cell r="J112">
            <v>0</v>
          </cell>
          <cell r="K112" t="str">
            <v>5100.98 - Benefits GASB 75 Expense</v>
          </cell>
        </row>
        <row r="113">
          <cell r="A113" t="str">
            <v xml:space="preserve">280.00.00.966-5100.98 </v>
          </cell>
          <cell r="B113">
            <v>0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 t="str">
            <v>+++</v>
          </cell>
          <cell r="J113">
            <v>0</v>
          </cell>
          <cell r="K113" t="str">
            <v>5100.98 - Benefits GASB 75 Expense</v>
          </cell>
        </row>
        <row r="114">
          <cell r="A114" t="str">
            <v xml:space="preserve">280.00.00.900-5100.99 </v>
          </cell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 t="str">
            <v>+++</v>
          </cell>
          <cell r="J114">
            <v>0</v>
          </cell>
          <cell r="K114" t="str">
            <v>5100.99 - Benefits Pension Expense</v>
          </cell>
        </row>
        <row r="115">
          <cell r="A115" t="str">
            <v xml:space="preserve">280.00.00.966-5100.99 </v>
          </cell>
          <cell r="B115">
            <v>0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 t="str">
            <v>+++</v>
          </cell>
          <cell r="J115">
            <v>0</v>
          </cell>
          <cell r="K115" t="str">
            <v>5100.99 - Benefits Pension Expense</v>
          </cell>
        </row>
        <row r="116">
          <cell r="A116" t="str">
            <v xml:space="preserve">280.00.00.966-6000.01 </v>
          </cell>
          <cell r="B116">
            <v>0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 t="str">
            <v>+++</v>
          </cell>
          <cell r="J116">
            <v>0</v>
          </cell>
          <cell r="K116" t="str">
            <v>6000.01 - Professional Services General</v>
          </cell>
        </row>
        <row r="117">
          <cell r="A117" t="str">
            <v xml:space="preserve">280.20.28.801-6000.01 </v>
          </cell>
          <cell r="B117">
            <v>0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 t="str">
            <v>+++</v>
          </cell>
          <cell r="J117">
            <v>0</v>
          </cell>
          <cell r="K117" t="str">
            <v>6000.01 - Professional Services General</v>
          </cell>
        </row>
        <row r="118">
          <cell r="A118" t="str">
            <v xml:space="preserve">280.20.28.805-6000.01 </v>
          </cell>
          <cell r="B118">
            <v>0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 t="str">
            <v>+++</v>
          </cell>
          <cell r="J118">
            <v>0</v>
          </cell>
          <cell r="K118" t="str">
            <v>6000.01 - Professional Services General</v>
          </cell>
        </row>
        <row r="119">
          <cell r="A119" t="str">
            <v xml:space="preserve">280.20.28.814-6000.01 </v>
          </cell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170.91</v>
          </cell>
          <cell r="H119">
            <v>-170.91</v>
          </cell>
          <cell r="I119" t="str">
            <v>+++</v>
          </cell>
          <cell r="J119">
            <v>0</v>
          </cell>
          <cell r="K119" t="str">
            <v>6000.01 - Professional Services General</v>
          </cell>
        </row>
        <row r="120">
          <cell r="A120" t="str">
            <v xml:space="preserve">280.20.28.802-6000.10 </v>
          </cell>
          <cell r="B120">
            <v>3850</v>
          </cell>
          <cell r="C120">
            <v>0</v>
          </cell>
          <cell r="D120">
            <v>3850</v>
          </cell>
          <cell r="E120">
            <v>0</v>
          </cell>
          <cell r="F120">
            <v>0</v>
          </cell>
          <cell r="G120">
            <v>3527.04</v>
          </cell>
          <cell r="H120">
            <v>322.95999999999998</v>
          </cell>
          <cell r="I120">
            <v>0.92</v>
          </cell>
          <cell r="J120">
            <v>3446.74</v>
          </cell>
          <cell r="K120" t="str">
            <v>6000.10 - Professional Services Consultant</v>
          </cell>
        </row>
        <row r="121">
          <cell r="A121" t="str">
            <v xml:space="preserve">280.20.28.803-6000.10 </v>
          </cell>
          <cell r="B121">
            <v>500</v>
          </cell>
          <cell r="C121">
            <v>0</v>
          </cell>
          <cell r="D121">
            <v>500</v>
          </cell>
          <cell r="E121">
            <v>0</v>
          </cell>
          <cell r="F121">
            <v>0</v>
          </cell>
          <cell r="G121">
            <v>482.82</v>
          </cell>
          <cell r="H121">
            <v>17.18</v>
          </cell>
          <cell r="I121">
            <v>0.97</v>
          </cell>
          <cell r="J121">
            <v>476.02</v>
          </cell>
          <cell r="K121" t="str">
            <v>6000.10 - Professional Services Consultant</v>
          </cell>
        </row>
        <row r="122">
          <cell r="A122" t="str">
            <v xml:space="preserve">280.20.28.804-6000.10 </v>
          </cell>
          <cell r="B122">
            <v>1000</v>
          </cell>
          <cell r="C122">
            <v>0</v>
          </cell>
          <cell r="D122">
            <v>1000</v>
          </cell>
          <cell r="E122">
            <v>0</v>
          </cell>
          <cell r="F122">
            <v>0</v>
          </cell>
          <cell r="G122">
            <v>989.28</v>
          </cell>
          <cell r="H122">
            <v>10.72</v>
          </cell>
          <cell r="I122">
            <v>0.99</v>
          </cell>
          <cell r="J122">
            <v>970.66</v>
          </cell>
          <cell r="K122" t="str">
            <v>6000.10 - Professional Services Consultant</v>
          </cell>
        </row>
        <row r="123">
          <cell r="A123" t="str">
            <v xml:space="preserve">280.20.28.805-6000.10 </v>
          </cell>
          <cell r="B123">
            <v>1860</v>
          </cell>
          <cell r="C123">
            <v>0</v>
          </cell>
          <cell r="D123">
            <v>1860</v>
          </cell>
          <cell r="E123">
            <v>0</v>
          </cell>
          <cell r="F123">
            <v>0</v>
          </cell>
          <cell r="G123">
            <v>1790.06</v>
          </cell>
          <cell r="H123">
            <v>69.94</v>
          </cell>
          <cell r="I123">
            <v>0.96</v>
          </cell>
          <cell r="J123">
            <v>1752.43</v>
          </cell>
          <cell r="K123" t="str">
            <v>6000.10 - Professional Services Consultant</v>
          </cell>
        </row>
        <row r="124">
          <cell r="A124" t="str">
            <v xml:space="preserve">280.20.28.806-6000.10 </v>
          </cell>
          <cell r="B124">
            <v>1100</v>
          </cell>
          <cell r="C124">
            <v>0</v>
          </cell>
          <cell r="D124">
            <v>1100</v>
          </cell>
          <cell r="E124">
            <v>0</v>
          </cell>
          <cell r="F124">
            <v>0</v>
          </cell>
          <cell r="G124">
            <v>1059.8900000000001</v>
          </cell>
          <cell r="H124">
            <v>40.11</v>
          </cell>
          <cell r="I124">
            <v>0.96</v>
          </cell>
          <cell r="J124">
            <v>1039.1300000000001</v>
          </cell>
          <cell r="K124" t="str">
            <v>6000.10 - Professional Services Consultant</v>
          </cell>
        </row>
        <row r="125">
          <cell r="A125" t="str">
            <v xml:space="preserve">280.20.28.807-6000.10 </v>
          </cell>
          <cell r="B125">
            <v>1600</v>
          </cell>
          <cell r="C125">
            <v>0</v>
          </cell>
          <cell r="D125">
            <v>1600</v>
          </cell>
          <cell r="E125">
            <v>0</v>
          </cell>
          <cell r="F125">
            <v>0</v>
          </cell>
          <cell r="G125">
            <v>1601.63</v>
          </cell>
          <cell r="H125">
            <v>-1.63</v>
          </cell>
          <cell r="I125">
            <v>1</v>
          </cell>
          <cell r="J125">
            <v>1567.98</v>
          </cell>
          <cell r="K125" t="str">
            <v>6000.10 - Professional Services Consultant</v>
          </cell>
        </row>
        <row r="126">
          <cell r="A126" t="str">
            <v xml:space="preserve">280.20.28.808-6000.10 </v>
          </cell>
          <cell r="B126">
            <v>1200</v>
          </cell>
          <cell r="C126">
            <v>0</v>
          </cell>
          <cell r="D126">
            <v>1200</v>
          </cell>
          <cell r="E126">
            <v>0</v>
          </cell>
          <cell r="F126">
            <v>0</v>
          </cell>
          <cell r="G126">
            <v>1129.82</v>
          </cell>
          <cell r="H126">
            <v>70.180000000000007</v>
          </cell>
          <cell r="I126">
            <v>0.94</v>
          </cell>
          <cell r="J126">
            <v>1096.96</v>
          </cell>
          <cell r="K126" t="str">
            <v>6000.10 - Professional Services Consultant</v>
          </cell>
        </row>
        <row r="127">
          <cell r="A127" t="str">
            <v xml:space="preserve">280.20.28.809-6000.10 </v>
          </cell>
          <cell r="B127">
            <v>525</v>
          </cell>
          <cell r="C127">
            <v>0</v>
          </cell>
          <cell r="D127">
            <v>525</v>
          </cell>
          <cell r="E127">
            <v>0</v>
          </cell>
          <cell r="F127">
            <v>0</v>
          </cell>
          <cell r="G127">
            <v>701.24</v>
          </cell>
          <cell r="H127">
            <v>-176.24</v>
          </cell>
          <cell r="I127">
            <v>1.34</v>
          </cell>
          <cell r="J127">
            <v>493.14</v>
          </cell>
          <cell r="K127" t="str">
            <v>6000.10 - Professional Services Consultant</v>
          </cell>
        </row>
        <row r="128">
          <cell r="A128" t="str">
            <v xml:space="preserve">280.20.28.810-6000.10 </v>
          </cell>
          <cell r="B128">
            <v>635</v>
          </cell>
          <cell r="C128">
            <v>0</v>
          </cell>
          <cell r="D128">
            <v>635</v>
          </cell>
          <cell r="E128">
            <v>0</v>
          </cell>
          <cell r="F128">
            <v>0</v>
          </cell>
          <cell r="G128">
            <v>606.51</v>
          </cell>
          <cell r="H128">
            <v>28.49</v>
          </cell>
          <cell r="I128">
            <v>0.96</v>
          </cell>
          <cell r="J128">
            <v>597.03</v>
          </cell>
          <cell r="K128" t="str">
            <v>6000.10 - Professional Services Consultant</v>
          </cell>
        </row>
        <row r="129">
          <cell r="A129" t="str">
            <v xml:space="preserve">280.20.28.811-6000.10 </v>
          </cell>
          <cell r="B129">
            <v>750</v>
          </cell>
          <cell r="C129">
            <v>0</v>
          </cell>
          <cell r="D129">
            <v>750</v>
          </cell>
          <cell r="E129">
            <v>0</v>
          </cell>
          <cell r="F129">
            <v>0</v>
          </cell>
          <cell r="G129">
            <v>718.37</v>
          </cell>
          <cell r="H129">
            <v>31.63</v>
          </cell>
          <cell r="I129">
            <v>0.96</v>
          </cell>
          <cell r="J129">
            <v>706.22</v>
          </cell>
          <cell r="K129" t="str">
            <v>6000.10 - Professional Services Consultant</v>
          </cell>
        </row>
        <row r="130">
          <cell r="A130" t="str">
            <v xml:space="preserve">280.20.28.812-6000.10 </v>
          </cell>
          <cell r="B130">
            <v>1500</v>
          </cell>
          <cell r="C130">
            <v>0</v>
          </cell>
          <cell r="D130">
            <v>1500</v>
          </cell>
          <cell r="E130">
            <v>0</v>
          </cell>
          <cell r="F130">
            <v>0</v>
          </cell>
          <cell r="G130">
            <v>1519.21</v>
          </cell>
          <cell r="H130">
            <v>-19.21</v>
          </cell>
          <cell r="I130">
            <v>1.01</v>
          </cell>
          <cell r="J130">
            <v>1487.69</v>
          </cell>
          <cell r="K130" t="str">
            <v>6000.10 - Professional Services Consultant</v>
          </cell>
        </row>
        <row r="131">
          <cell r="A131" t="str">
            <v xml:space="preserve">280.20.28.813-6000.10 </v>
          </cell>
          <cell r="B131">
            <v>425</v>
          </cell>
          <cell r="C131">
            <v>0</v>
          </cell>
          <cell r="D131">
            <v>425</v>
          </cell>
          <cell r="E131">
            <v>0</v>
          </cell>
          <cell r="F131">
            <v>0</v>
          </cell>
          <cell r="G131">
            <v>406.27</v>
          </cell>
          <cell r="H131">
            <v>18.73</v>
          </cell>
          <cell r="I131">
            <v>0.96</v>
          </cell>
          <cell r="J131">
            <v>401.07</v>
          </cell>
          <cell r="K131" t="str">
            <v>6000.10 - Professional Services Consultant</v>
          </cell>
        </row>
        <row r="132">
          <cell r="A132" t="str">
            <v xml:space="preserve">280.20.28.814-6000.10 </v>
          </cell>
          <cell r="B132">
            <v>800</v>
          </cell>
          <cell r="C132">
            <v>0</v>
          </cell>
          <cell r="D132">
            <v>800</v>
          </cell>
          <cell r="E132">
            <v>0</v>
          </cell>
          <cell r="F132">
            <v>0</v>
          </cell>
          <cell r="G132">
            <v>506.24</v>
          </cell>
          <cell r="H132">
            <v>293.76</v>
          </cell>
          <cell r="I132">
            <v>0.63</v>
          </cell>
          <cell r="J132">
            <v>665.5</v>
          </cell>
          <cell r="K132" t="str">
            <v>6000.10 - Professional Services Consultant</v>
          </cell>
        </row>
        <row r="133">
          <cell r="A133" t="str">
            <v xml:space="preserve">280.20.28.815-6000.10 </v>
          </cell>
          <cell r="B133">
            <v>1400</v>
          </cell>
          <cell r="C133">
            <v>0</v>
          </cell>
          <cell r="D133">
            <v>1400</v>
          </cell>
          <cell r="E133">
            <v>0</v>
          </cell>
          <cell r="F133">
            <v>0</v>
          </cell>
          <cell r="G133">
            <v>1442.63</v>
          </cell>
          <cell r="H133">
            <v>-42.63</v>
          </cell>
          <cell r="I133">
            <v>1.03</v>
          </cell>
          <cell r="J133">
            <v>1412.75</v>
          </cell>
          <cell r="K133" t="str">
            <v>6000.10 - Professional Services Consultant</v>
          </cell>
        </row>
        <row r="134">
          <cell r="A134" t="str">
            <v xml:space="preserve">280.20.28.816-6000.10 </v>
          </cell>
          <cell r="B134">
            <v>420</v>
          </cell>
          <cell r="C134">
            <v>0</v>
          </cell>
          <cell r="D134">
            <v>420</v>
          </cell>
          <cell r="E134">
            <v>0</v>
          </cell>
          <cell r="F134">
            <v>0</v>
          </cell>
          <cell r="G134">
            <v>429.85</v>
          </cell>
          <cell r="H134">
            <v>-9.85</v>
          </cell>
          <cell r="I134">
            <v>1.02</v>
          </cell>
          <cell r="J134">
            <v>424.66</v>
          </cell>
          <cell r="K134" t="str">
            <v>6000.10 - Professional Services Consultant</v>
          </cell>
        </row>
        <row r="135">
          <cell r="A135" t="str">
            <v xml:space="preserve">280.20.28.817-6000.10 </v>
          </cell>
          <cell r="B135">
            <v>730</v>
          </cell>
          <cell r="C135">
            <v>0</v>
          </cell>
          <cell r="D135">
            <v>730</v>
          </cell>
          <cell r="E135">
            <v>0</v>
          </cell>
          <cell r="F135">
            <v>0</v>
          </cell>
          <cell r="G135">
            <v>700.73</v>
          </cell>
          <cell r="H135">
            <v>29.27</v>
          </cell>
          <cell r="I135">
            <v>0.96</v>
          </cell>
          <cell r="J135">
            <v>689.08</v>
          </cell>
          <cell r="K135" t="str">
            <v>6000.10 - Professional Services Consultant</v>
          </cell>
        </row>
        <row r="136">
          <cell r="A136" t="str">
            <v xml:space="preserve">280.20.28.818-6000.10 </v>
          </cell>
          <cell r="B136">
            <v>900</v>
          </cell>
          <cell r="C136">
            <v>0</v>
          </cell>
          <cell r="D136">
            <v>900</v>
          </cell>
          <cell r="E136">
            <v>0</v>
          </cell>
          <cell r="F136">
            <v>0</v>
          </cell>
          <cell r="G136">
            <v>1438.46</v>
          </cell>
          <cell r="H136">
            <v>-538.46</v>
          </cell>
          <cell r="I136">
            <v>1.6</v>
          </cell>
          <cell r="J136">
            <v>878.57</v>
          </cell>
          <cell r="K136" t="str">
            <v>6000.10 - Professional Services Consultant</v>
          </cell>
        </row>
        <row r="137">
          <cell r="A137" t="str">
            <v xml:space="preserve">280.20.28.819-6000.10 </v>
          </cell>
          <cell r="B137">
            <v>1150</v>
          </cell>
          <cell r="C137">
            <v>0</v>
          </cell>
          <cell r="D137">
            <v>1150</v>
          </cell>
          <cell r="E137">
            <v>0</v>
          </cell>
          <cell r="F137">
            <v>0</v>
          </cell>
          <cell r="G137">
            <v>1112.8599999999999</v>
          </cell>
          <cell r="H137">
            <v>37.14</v>
          </cell>
          <cell r="I137">
            <v>0.97</v>
          </cell>
          <cell r="J137">
            <v>1090.48</v>
          </cell>
          <cell r="K137" t="str">
            <v>6000.10 - Professional Services Consultant</v>
          </cell>
        </row>
        <row r="138">
          <cell r="A138" t="str">
            <v xml:space="preserve">280.20.28.820-6000.10 </v>
          </cell>
          <cell r="B138">
            <v>575</v>
          </cell>
          <cell r="C138">
            <v>0</v>
          </cell>
          <cell r="D138">
            <v>575</v>
          </cell>
          <cell r="E138">
            <v>0</v>
          </cell>
          <cell r="F138">
            <v>0</v>
          </cell>
          <cell r="G138">
            <v>582.9</v>
          </cell>
          <cell r="H138">
            <v>-7.9</v>
          </cell>
          <cell r="I138">
            <v>1.01</v>
          </cell>
          <cell r="J138">
            <v>573.41999999999996</v>
          </cell>
          <cell r="K138" t="str">
            <v>6000.10 - Professional Services Consultant</v>
          </cell>
        </row>
        <row r="139">
          <cell r="A139" t="str">
            <v xml:space="preserve">280.20.28.821-6000.10 </v>
          </cell>
          <cell r="B139">
            <v>2350</v>
          </cell>
          <cell r="C139">
            <v>0</v>
          </cell>
          <cell r="D139">
            <v>2350</v>
          </cell>
          <cell r="E139">
            <v>0</v>
          </cell>
          <cell r="F139">
            <v>0</v>
          </cell>
          <cell r="G139">
            <v>2349.4699999999998</v>
          </cell>
          <cell r="H139">
            <v>0.53</v>
          </cell>
          <cell r="I139">
            <v>1</v>
          </cell>
          <cell r="J139">
            <v>2298.12</v>
          </cell>
          <cell r="K139" t="str">
            <v>6000.10 - Professional Services Consultant</v>
          </cell>
        </row>
        <row r="140">
          <cell r="A140" t="str">
            <v xml:space="preserve">280.20.28.822-6000.10 </v>
          </cell>
          <cell r="B140">
            <v>2400</v>
          </cell>
          <cell r="C140">
            <v>0</v>
          </cell>
          <cell r="D140">
            <v>2400</v>
          </cell>
          <cell r="E140">
            <v>0</v>
          </cell>
          <cell r="F140">
            <v>0</v>
          </cell>
          <cell r="G140">
            <v>2349.4699999999998</v>
          </cell>
          <cell r="H140">
            <v>50.53</v>
          </cell>
          <cell r="I140">
            <v>0.98</v>
          </cell>
          <cell r="J140">
            <v>2298.12</v>
          </cell>
          <cell r="K140" t="str">
            <v>6000.10 - Professional Services Consultant</v>
          </cell>
        </row>
        <row r="141">
          <cell r="A141" t="str">
            <v xml:space="preserve">280.20.28.823-6000.10 </v>
          </cell>
          <cell r="B141">
            <v>3210</v>
          </cell>
          <cell r="C141">
            <v>0</v>
          </cell>
          <cell r="D141">
            <v>3210</v>
          </cell>
          <cell r="E141">
            <v>0</v>
          </cell>
          <cell r="F141">
            <v>0</v>
          </cell>
          <cell r="G141">
            <v>3003.01</v>
          </cell>
          <cell r="H141">
            <v>206.99</v>
          </cell>
          <cell r="I141">
            <v>0.94</v>
          </cell>
          <cell r="J141">
            <v>2935.01</v>
          </cell>
          <cell r="K141" t="str">
            <v>6000.10 - Professional Services Consultant</v>
          </cell>
        </row>
        <row r="142">
          <cell r="A142" t="str">
            <v xml:space="preserve">280.20.28.824-6000.10 </v>
          </cell>
          <cell r="B142">
            <v>100</v>
          </cell>
          <cell r="C142">
            <v>0</v>
          </cell>
          <cell r="D142">
            <v>100</v>
          </cell>
          <cell r="E142">
            <v>0</v>
          </cell>
          <cell r="F142">
            <v>0</v>
          </cell>
          <cell r="G142">
            <v>82.41</v>
          </cell>
          <cell r="H142">
            <v>17.59</v>
          </cell>
          <cell r="I142">
            <v>0.82</v>
          </cell>
          <cell r="J142">
            <v>85.27</v>
          </cell>
          <cell r="K142" t="str">
            <v>6000.10 - Professional Services Consultant</v>
          </cell>
        </row>
        <row r="143">
          <cell r="A143" t="str">
            <v xml:space="preserve">280.20.28.825-6000.10 </v>
          </cell>
          <cell r="B143">
            <v>5200</v>
          </cell>
          <cell r="C143">
            <v>0</v>
          </cell>
          <cell r="D143">
            <v>5200</v>
          </cell>
          <cell r="E143">
            <v>0</v>
          </cell>
          <cell r="F143">
            <v>0</v>
          </cell>
          <cell r="G143">
            <v>5220.22</v>
          </cell>
          <cell r="H143">
            <v>-20.22</v>
          </cell>
          <cell r="I143">
            <v>1</v>
          </cell>
          <cell r="J143">
            <v>5128.0200000000004</v>
          </cell>
          <cell r="K143" t="str">
            <v>6000.10 - Professional Services Consultant</v>
          </cell>
        </row>
        <row r="144">
          <cell r="A144" t="str">
            <v xml:space="preserve">280.20.28.826-6000.10 </v>
          </cell>
          <cell r="B144">
            <v>3100</v>
          </cell>
          <cell r="C144">
            <v>0</v>
          </cell>
          <cell r="D144">
            <v>3100</v>
          </cell>
          <cell r="E144">
            <v>0</v>
          </cell>
          <cell r="F144">
            <v>0</v>
          </cell>
          <cell r="G144">
            <v>3020.65</v>
          </cell>
          <cell r="H144">
            <v>79.349999999999994</v>
          </cell>
          <cell r="I144">
            <v>0.97</v>
          </cell>
          <cell r="J144">
            <v>3137.84</v>
          </cell>
          <cell r="K144" t="str">
            <v>6000.10 - Professional Services Consultant</v>
          </cell>
        </row>
        <row r="145">
          <cell r="A145" t="str">
            <v xml:space="preserve">280.20.28.827-6000.10 </v>
          </cell>
          <cell r="B145">
            <v>500</v>
          </cell>
          <cell r="C145">
            <v>0</v>
          </cell>
          <cell r="D145">
            <v>500</v>
          </cell>
          <cell r="E145">
            <v>0</v>
          </cell>
          <cell r="F145">
            <v>0</v>
          </cell>
          <cell r="G145">
            <v>518.16</v>
          </cell>
          <cell r="H145">
            <v>-18.16</v>
          </cell>
          <cell r="I145">
            <v>1.04</v>
          </cell>
          <cell r="J145">
            <v>510.28</v>
          </cell>
          <cell r="K145" t="str">
            <v>6000.10 - Professional Services Consultant</v>
          </cell>
        </row>
        <row r="146">
          <cell r="A146" t="str">
            <v xml:space="preserve">280.20.28.828-6000.10 </v>
          </cell>
          <cell r="B146">
            <v>250</v>
          </cell>
          <cell r="C146">
            <v>0</v>
          </cell>
          <cell r="D146">
            <v>250</v>
          </cell>
          <cell r="E146">
            <v>0</v>
          </cell>
          <cell r="F146">
            <v>0</v>
          </cell>
          <cell r="G146">
            <v>223.78</v>
          </cell>
          <cell r="H146">
            <v>26.22</v>
          </cell>
          <cell r="I146">
            <v>0.9</v>
          </cell>
          <cell r="J146">
            <v>223.39</v>
          </cell>
          <cell r="K146" t="str">
            <v>6000.10 - Professional Services Consultant</v>
          </cell>
        </row>
        <row r="147">
          <cell r="A147" t="str">
            <v xml:space="preserve">280.20.28.829-6000.10 </v>
          </cell>
          <cell r="B147">
            <v>500</v>
          </cell>
          <cell r="C147">
            <v>0</v>
          </cell>
          <cell r="D147">
            <v>500</v>
          </cell>
          <cell r="E147">
            <v>0</v>
          </cell>
          <cell r="F147">
            <v>0</v>
          </cell>
          <cell r="G147">
            <v>635.96</v>
          </cell>
          <cell r="H147">
            <v>-135.96</v>
          </cell>
          <cell r="I147">
            <v>1.27</v>
          </cell>
          <cell r="J147">
            <v>625.95000000000005</v>
          </cell>
          <cell r="K147" t="str">
            <v>6000.10 - Professional Services Consultant</v>
          </cell>
        </row>
        <row r="148">
          <cell r="A148" t="str">
            <v xml:space="preserve">280.20.28.831-6000.10 </v>
          </cell>
          <cell r="B148">
            <v>300</v>
          </cell>
          <cell r="C148">
            <v>0</v>
          </cell>
          <cell r="D148">
            <v>300</v>
          </cell>
          <cell r="E148">
            <v>0</v>
          </cell>
          <cell r="F148">
            <v>0</v>
          </cell>
          <cell r="G148">
            <v>288.52</v>
          </cell>
          <cell r="H148">
            <v>11.48</v>
          </cell>
          <cell r="I148">
            <v>0.96</v>
          </cell>
          <cell r="J148">
            <v>286.55</v>
          </cell>
          <cell r="K148" t="str">
            <v>6000.10 - Professional Services Consultant</v>
          </cell>
        </row>
        <row r="149">
          <cell r="A149" t="str">
            <v xml:space="preserve">280.20.28.832-6000.10 </v>
          </cell>
          <cell r="B149">
            <v>785</v>
          </cell>
          <cell r="C149">
            <v>0</v>
          </cell>
          <cell r="D149">
            <v>785</v>
          </cell>
          <cell r="E149">
            <v>0</v>
          </cell>
          <cell r="F149">
            <v>0</v>
          </cell>
          <cell r="G149">
            <v>775.26</v>
          </cell>
          <cell r="H149">
            <v>9.74</v>
          </cell>
          <cell r="I149">
            <v>0.99</v>
          </cell>
          <cell r="J149">
            <v>752.25</v>
          </cell>
          <cell r="K149" t="str">
            <v>6000.10 - Professional Services Consultant</v>
          </cell>
        </row>
        <row r="150">
          <cell r="A150" t="str">
            <v xml:space="preserve">280.20.28.833-6000.10 </v>
          </cell>
          <cell r="B150">
            <v>1550</v>
          </cell>
          <cell r="C150">
            <v>0</v>
          </cell>
          <cell r="D150">
            <v>1550</v>
          </cell>
          <cell r="E150">
            <v>0</v>
          </cell>
          <cell r="F150">
            <v>0</v>
          </cell>
          <cell r="G150">
            <v>1601.63</v>
          </cell>
          <cell r="H150">
            <v>-51.63</v>
          </cell>
          <cell r="I150">
            <v>1.03</v>
          </cell>
          <cell r="J150">
            <v>1567.98</v>
          </cell>
          <cell r="K150" t="str">
            <v>6000.10 - Professional Services Consultant</v>
          </cell>
        </row>
        <row r="151">
          <cell r="A151" t="str">
            <v xml:space="preserve">280.20.28.834-6000.10 </v>
          </cell>
          <cell r="B151">
            <v>150</v>
          </cell>
          <cell r="C151">
            <v>0</v>
          </cell>
          <cell r="D151">
            <v>150</v>
          </cell>
          <cell r="E151">
            <v>0</v>
          </cell>
          <cell r="F151">
            <v>0</v>
          </cell>
          <cell r="G151">
            <v>141.32</v>
          </cell>
          <cell r="H151">
            <v>8.68</v>
          </cell>
          <cell r="I151">
            <v>0.94</v>
          </cell>
          <cell r="J151">
            <v>143.11000000000001</v>
          </cell>
          <cell r="K151" t="str">
            <v>6000.10 - Professional Services Consultant</v>
          </cell>
        </row>
        <row r="152">
          <cell r="A152" t="str">
            <v xml:space="preserve">280.20.28.835-6000.10 </v>
          </cell>
          <cell r="B152">
            <v>1000</v>
          </cell>
          <cell r="C152">
            <v>0</v>
          </cell>
          <cell r="D152">
            <v>1000</v>
          </cell>
          <cell r="E152">
            <v>0</v>
          </cell>
          <cell r="F152">
            <v>0</v>
          </cell>
          <cell r="G152">
            <v>1012.75</v>
          </cell>
          <cell r="H152">
            <v>-12.75</v>
          </cell>
          <cell r="I152">
            <v>1.01</v>
          </cell>
          <cell r="J152">
            <v>993.09</v>
          </cell>
          <cell r="K152" t="str">
            <v>6000.10 - Professional Services Consultant</v>
          </cell>
        </row>
        <row r="153">
          <cell r="A153" t="str">
            <v xml:space="preserve">280.20.28.836-6000.10 </v>
          </cell>
          <cell r="B153">
            <v>1150</v>
          </cell>
          <cell r="C153">
            <v>0</v>
          </cell>
          <cell r="D153">
            <v>1150</v>
          </cell>
          <cell r="E153">
            <v>0</v>
          </cell>
          <cell r="F153">
            <v>0</v>
          </cell>
          <cell r="G153">
            <v>1124.6600000000001</v>
          </cell>
          <cell r="H153">
            <v>25.34</v>
          </cell>
          <cell r="I153">
            <v>0.98</v>
          </cell>
          <cell r="J153">
            <v>1102.28</v>
          </cell>
          <cell r="K153" t="str">
            <v>6000.10 - Professional Services Consultant</v>
          </cell>
        </row>
        <row r="154">
          <cell r="A154" t="str">
            <v xml:space="preserve">280.20.28.837-6000.10 </v>
          </cell>
          <cell r="B154">
            <v>620</v>
          </cell>
          <cell r="C154">
            <v>0</v>
          </cell>
          <cell r="D154">
            <v>620</v>
          </cell>
          <cell r="E154">
            <v>0</v>
          </cell>
          <cell r="F154">
            <v>0</v>
          </cell>
          <cell r="G154">
            <v>600.57000000000005</v>
          </cell>
          <cell r="H154">
            <v>19.43</v>
          </cell>
          <cell r="I154">
            <v>0.97</v>
          </cell>
          <cell r="J154">
            <v>590.54</v>
          </cell>
          <cell r="K154" t="str">
            <v>6000.10 - Professional Services Consultant</v>
          </cell>
        </row>
        <row r="155">
          <cell r="A155" t="str">
            <v xml:space="preserve">280.20.28.802-6000.11 </v>
          </cell>
          <cell r="B155">
            <v>275</v>
          </cell>
          <cell r="C155">
            <v>0</v>
          </cell>
          <cell r="D155">
            <v>275</v>
          </cell>
          <cell r="E155">
            <v>269.55</v>
          </cell>
          <cell r="F155">
            <v>0</v>
          </cell>
          <cell r="G155">
            <v>269.55</v>
          </cell>
          <cell r="H155">
            <v>5.45</v>
          </cell>
          <cell r="I155">
            <v>0.98</v>
          </cell>
          <cell r="J155">
            <v>248.34</v>
          </cell>
          <cell r="K155" t="str">
            <v>6000.11 - Professional Services County Admin Fee</v>
          </cell>
        </row>
        <row r="156">
          <cell r="A156" t="str">
            <v xml:space="preserve">280.20.28.803-6000.11 </v>
          </cell>
          <cell r="B156">
            <v>245</v>
          </cell>
          <cell r="C156">
            <v>0</v>
          </cell>
          <cell r="D156">
            <v>245</v>
          </cell>
          <cell r="E156">
            <v>246</v>
          </cell>
          <cell r="F156">
            <v>0</v>
          </cell>
          <cell r="G156">
            <v>246</v>
          </cell>
          <cell r="H156">
            <v>-1</v>
          </cell>
          <cell r="I156">
            <v>1</v>
          </cell>
          <cell r="J156">
            <v>246</v>
          </cell>
          <cell r="K156" t="str">
            <v>6000.11 - Professional Services County Admin Fee</v>
          </cell>
        </row>
        <row r="157">
          <cell r="A157" t="str">
            <v xml:space="preserve">280.20.28.804-6000.11 </v>
          </cell>
          <cell r="B157">
            <v>175</v>
          </cell>
          <cell r="C157">
            <v>0</v>
          </cell>
          <cell r="D157">
            <v>175</v>
          </cell>
          <cell r="E157">
            <v>174.72</v>
          </cell>
          <cell r="F157">
            <v>0</v>
          </cell>
          <cell r="G157">
            <v>174.72</v>
          </cell>
          <cell r="H157">
            <v>0.28000000000000003</v>
          </cell>
          <cell r="I157">
            <v>1</v>
          </cell>
          <cell r="J157">
            <v>157.72</v>
          </cell>
          <cell r="K157" t="str">
            <v>6000.11 - Professional Services County Admin Fee</v>
          </cell>
        </row>
        <row r="158">
          <cell r="A158" t="str">
            <v xml:space="preserve">280.20.28.805-6000.11 </v>
          </cell>
          <cell r="B158">
            <v>170</v>
          </cell>
          <cell r="C158">
            <v>0</v>
          </cell>
          <cell r="D158">
            <v>170</v>
          </cell>
          <cell r="E158">
            <v>252.32</v>
          </cell>
          <cell r="F158">
            <v>0</v>
          </cell>
          <cell r="G158">
            <v>252.32</v>
          </cell>
          <cell r="H158">
            <v>-82.32</v>
          </cell>
          <cell r="I158">
            <v>1.48</v>
          </cell>
          <cell r="J158">
            <v>182.46</v>
          </cell>
          <cell r="K158" t="str">
            <v>6000.11 - Professional Services County Admin Fee</v>
          </cell>
        </row>
        <row r="159">
          <cell r="A159" t="str">
            <v xml:space="preserve">280.20.28.806-6000.11 </v>
          </cell>
          <cell r="B159">
            <v>125</v>
          </cell>
          <cell r="C159">
            <v>0</v>
          </cell>
          <cell r="D159">
            <v>125</v>
          </cell>
          <cell r="E159">
            <v>149.4</v>
          </cell>
          <cell r="F159">
            <v>0</v>
          </cell>
          <cell r="G159">
            <v>149.4</v>
          </cell>
          <cell r="H159">
            <v>-24.4</v>
          </cell>
          <cell r="I159">
            <v>1.2</v>
          </cell>
          <cell r="J159">
            <v>126</v>
          </cell>
          <cell r="K159" t="str">
            <v>6000.11 - Professional Services County Admin Fee</v>
          </cell>
        </row>
        <row r="160">
          <cell r="A160" t="str">
            <v xml:space="preserve">280.20.28.807-6000.11 </v>
          </cell>
          <cell r="B160">
            <v>120</v>
          </cell>
          <cell r="C160">
            <v>0</v>
          </cell>
          <cell r="D160">
            <v>120</v>
          </cell>
          <cell r="E160">
            <v>89.71</v>
          </cell>
          <cell r="F160">
            <v>0</v>
          </cell>
          <cell r="G160">
            <v>89.71</v>
          </cell>
          <cell r="H160">
            <v>30.29</v>
          </cell>
          <cell r="I160">
            <v>0.75</v>
          </cell>
          <cell r="J160">
            <v>76.209999999999994</v>
          </cell>
          <cell r="K160" t="str">
            <v>6000.11 - Professional Services County Admin Fee</v>
          </cell>
        </row>
        <row r="161">
          <cell r="A161" t="str">
            <v xml:space="preserve">280.20.28.808-6000.11 </v>
          </cell>
          <cell r="B161">
            <v>475</v>
          </cell>
          <cell r="C161">
            <v>0</v>
          </cell>
          <cell r="D161">
            <v>475</v>
          </cell>
          <cell r="E161">
            <v>246.98</v>
          </cell>
          <cell r="F161">
            <v>0</v>
          </cell>
          <cell r="G161">
            <v>246.98</v>
          </cell>
          <cell r="H161">
            <v>228.02</v>
          </cell>
          <cell r="I161">
            <v>0.52</v>
          </cell>
          <cell r="J161">
            <v>160.24</v>
          </cell>
          <cell r="K161" t="str">
            <v>6000.11 - Professional Services County Admin Fee</v>
          </cell>
        </row>
        <row r="162">
          <cell r="A162" t="str">
            <v xml:space="preserve">280.20.28.809-6000.11 </v>
          </cell>
          <cell r="B162">
            <v>255</v>
          </cell>
          <cell r="C162">
            <v>0</v>
          </cell>
          <cell r="D162">
            <v>255</v>
          </cell>
          <cell r="E162">
            <v>255</v>
          </cell>
          <cell r="F162">
            <v>0</v>
          </cell>
          <cell r="G162">
            <v>255</v>
          </cell>
          <cell r="H162">
            <v>0</v>
          </cell>
          <cell r="I162">
            <v>1</v>
          </cell>
          <cell r="J162">
            <v>255</v>
          </cell>
          <cell r="K162" t="str">
            <v>6000.11 - Professional Services County Admin Fee</v>
          </cell>
        </row>
        <row r="163">
          <cell r="A163" t="str">
            <v xml:space="preserve">280.20.28.810-6000.11 </v>
          </cell>
          <cell r="B163">
            <v>175</v>
          </cell>
          <cell r="C163">
            <v>0</v>
          </cell>
          <cell r="D163">
            <v>175</v>
          </cell>
          <cell r="E163">
            <v>237.56</v>
          </cell>
          <cell r="F163">
            <v>0</v>
          </cell>
          <cell r="G163">
            <v>237.56</v>
          </cell>
          <cell r="H163">
            <v>-62.56</v>
          </cell>
          <cell r="I163">
            <v>1.36</v>
          </cell>
          <cell r="J163">
            <v>208.8</v>
          </cell>
          <cell r="K163" t="str">
            <v>6000.11 - Professional Services County Admin Fee</v>
          </cell>
        </row>
        <row r="164">
          <cell r="A164" t="str">
            <v xml:space="preserve">280.20.28.811-6000.11 </v>
          </cell>
          <cell r="B164">
            <v>170</v>
          </cell>
          <cell r="C164">
            <v>0</v>
          </cell>
          <cell r="D164">
            <v>170</v>
          </cell>
          <cell r="E164">
            <v>201.28</v>
          </cell>
          <cell r="F164">
            <v>0</v>
          </cell>
          <cell r="G164">
            <v>201.28</v>
          </cell>
          <cell r="H164">
            <v>-31.28</v>
          </cell>
          <cell r="I164">
            <v>1.18</v>
          </cell>
          <cell r="J164">
            <v>152.33000000000001</v>
          </cell>
          <cell r="K164" t="str">
            <v>6000.11 - Professional Services County Admin Fee</v>
          </cell>
        </row>
        <row r="165">
          <cell r="A165" t="str">
            <v xml:space="preserve">280.20.28.812-6000.11 </v>
          </cell>
          <cell r="B165">
            <v>110</v>
          </cell>
          <cell r="C165">
            <v>0</v>
          </cell>
          <cell r="D165">
            <v>110</v>
          </cell>
          <cell r="E165">
            <v>162.54</v>
          </cell>
          <cell r="F165">
            <v>0</v>
          </cell>
          <cell r="G165">
            <v>162.54</v>
          </cell>
          <cell r="H165">
            <v>-52.54</v>
          </cell>
          <cell r="I165">
            <v>1.48</v>
          </cell>
          <cell r="J165">
            <v>123.99</v>
          </cell>
          <cell r="K165" t="str">
            <v>6000.11 - Professional Services County Admin Fee</v>
          </cell>
        </row>
        <row r="166">
          <cell r="A166" t="str">
            <v xml:space="preserve">280.20.28.813-6000.11 </v>
          </cell>
          <cell r="B166">
            <v>100</v>
          </cell>
          <cell r="C166">
            <v>0</v>
          </cell>
          <cell r="D166">
            <v>100</v>
          </cell>
          <cell r="E166">
            <v>103.5</v>
          </cell>
          <cell r="F166">
            <v>0</v>
          </cell>
          <cell r="G166">
            <v>103.5</v>
          </cell>
          <cell r="H166">
            <v>-3.5</v>
          </cell>
          <cell r="I166">
            <v>1.04</v>
          </cell>
          <cell r="J166">
            <v>96.46</v>
          </cell>
          <cell r="K166" t="str">
            <v>6000.11 - Professional Services County Admin Fee</v>
          </cell>
        </row>
        <row r="167">
          <cell r="A167" t="str">
            <v xml:space="preserve">280.20.28.814-6000.11 </v>
          </cell>
          <cell r="B167">
            <v>345</v>
          </cell>
          <cell r="C167">
            <v>0</v>
          </cell>
          <cell r="D167">
            <v>345</v>
          </cell>
          <cell r="E167">
            <v>345</v>
          </cell>
          <cell r="F167">
            <v>0</v>
          </cell>
          <cell r="G167">
            <v>345</v>
          </cell>
          <cell r="H167">
            <v>0</v>
          </cell>
          <cell r="I167">
            <v>1</v>
          </cell>
          <cell r="J167">
            <v>345</v>
          </cell>
          <cell r="K167" t="str">
            <v>6000.11 - Professional Services County Admin Fee</v>
          </cell>
        </row>
        <row r="168">
          <cell r="A168" t="str">
            <v xml:space="preserve">280.20.28.815-6000.11 </v>
          </cell>
          <cell r="B168">
            <v>150</v>
          </cell>
          <cell r="C168">
            <v>0</v>
          </cell>
          <cell r="D168">
            <v>150</v>
          </cell>
          <cell r="E168">
            <v>161.21</v>
          </cell>
          <cell r="F168">
            <v>0</v>
          </cell>
          <cell r="G168">
            <v>161.21</v>
          </cell>
          <cell r="H168">
            <v>-11.21</v>
          </cell>
          <cell r="I168">
            <v>1.07</v>
          </cell>
          <cell r="J168">
            <v>156.56</v>
          </cell>
          <cell r="K168" t="str">
            <v>6000.11 - Professional Services County Admin Fee</v>
          </cell>
        </row>
        <row r="169">
          <cell r="A169" t="str">
            <v xml:space="preserve">280.20.28.816-6000.11 </v>
          </cell>
          <cell r="B169">
            <v>125</v>
          </cell>
          <cell r="C169">
            <v>0</v>
          </cell>
          <cell r="D169">
            <v>125</v>
          </cell>
          <cell r="E169">
            <v>216</v>
          </cell>
          <cell r="F169">
            <v>0</v>
          </cell>
          <cell r="G169">
            <v>216</v>
          </cell>
          <cell r="H169">
            <v>-91</v>
          </cell>
          <cell r="I169">
            <v>1.73</v>
          </cell>
          <cell r="J169">
            <v>182.13</v>
          </cell>
          <cell r="K169" t="str">
            <v>6000.11 - Professional Services County Admin Fee</v>
          </cell>
        </row>
        <row r="170">
          <cell r="A170" t="str">
            <v xml:space="preserve">280.20.28.817-6000.11 </v>
          </cell>
          <cell r="B170">
            <v>360</v>
          </cell>
          <cell r="C170">
            <v>0</v>
          </cell>
          <cell r="D170">
            <v>360</v>
          </cell>
          <cell r="E170">
            <v>357</v>
          </cell>
          <cell r="F170">
            <v>0</v>
          </cell>
          <cell r="G170">
            <v>357</v>
          </cell>
          <cell r="H170">
            <v>3</v>
          </cell>
          <cell r="I170">
            <v>0.99</v>
          </cell>
          <cell r="J170">
            <v>357</v>
          </cell>
          <cell r="K170" t="str">
            <v>6000.11 - Professional Services County Admin Fee</v>
          </cell>
        </row>
        <row r="171">
          <cell r="A171" t="str">
            <v xml:space="preserve">280.20.28.818-6000.11 </v>
          </cell>
          <cell r="B171">
            <v>455</v>
          </cell>
          <cell r="C171">
            <v>0</v>
          </cell>
          <cell r="D171">
            <v>455</v>
          </cell>
          <cell r="E171">
            <v>456</v>
          </cell>
          <cell r="F171">
            <v>0</v>
          </cell>
          <cell r="G171">
            <v>456</v>
          </cell>
          <cell r="H171">
            <v>-1</v>
          </cell>
          <cell r="I171">
            <v>1</v>
          </cell>
          <cell r="J171">
            <v>456</v>
          </cell>
          <cell r="K171" t="str">
            <v>6000.11 - Professional Services County Admin Fee</v>
          </cell>
        </row>
        <row r="172">
          <cell r="A172" t="str">
            <v xml:space="preserve">280.20.28.819-6000.11 </v>
          </cell>
          <cell r="B172">
            <v>600</v>
          </cell>
          <cell r="C172">
            <v>0</v>
          </cell>
          <cell r="D172">
            <v>600</v>
          </cell>
          <cell r="E172">
            <v>567</v>
          </cell>
          <cell r="F172">
            <v>0</v>
          </cell>
          <cell r="G172">
            <v>567</v>
          </cell>
          <cell r="H172">
            <v>33</v>
          </cell>
          <cell r="I172">
            <v>0.95</v>
          </cell>
          <cell r="J172">
            <v>567</v>
          </cell>
          <cell r="K172" t="str">
            <v>6000.11 - Professional Services County Admin Fee</v>
          </cell>
        </row>
        <row r="173">
          <cell r="A173" t="str">
            <v xml:space="preserve">280.20.28.820-6000.11 </v>
          </cell>
          <cell r="B173">
            <v>300</v>
          </cell>
          <cell r="C173">
            <v>0</v>
          </cell>
          <cell r="D173">
            <v>300</v>
          </cell>
          <cell r="E173">
            <v>297</v>
          </cell>
          <cell r="F173">
            <v>0</v>
          </cell>
          <cell r="G173">
            <v>297</v>
          </cell>
          <cell r="H173">
            <v>3</v>
          </cell>
          <cell r="I173">
            <v>0.99</v>
          </cell>
          <cell r="J173">
            <v>297</v>
          </cell>
          <cell r="K173" t="str">
            <v>6000.11 - Professional Services County Admin Fee</v>
          </cell>
        </row>
        <row r="174">
          <cell r="A174" t="str">
            <v xml:space="preserve">280.20.28.821-6000.11 </v>
          </cell>
          <cell r="B174">
            <v>530</v>
          </cell>
          <cell r="C174">
            <v>0</v>
          </cell>
          <cell r="D174">
            <v>530</v>
          </cell>
          <cell r="E174">
            <v>159.52000000000001</v>
          </cell>
          <cell r="F174">
            <v>0</v>
          </cell>
          <cell r="G174">
            <v>159.52000000000001</v>
          </cell>
          <cell r="H174">
            <v>370.48</v>
          </cell>
          <cell r="I174">
            <v>0.3</v>
          </cell>
          <cell r="J174">
            <v>621.88</v>
          </cell>
          <cell r="K174" t="str">
            <v>6000.11 - Professional Services County Admin Fee</v>
          </cell>
        </row>
        <row r="175">
          <cell r="A175" t="str">
            <v xml:space="preserve">280.20.28.822-6000.11 </v>
          </cell>
          <cell r="B175">
            <v>275</v>
          </cell>
          <cell r="C175">
            <v>0</v>
          </cell>
          <cell r="D175">
            <v>275</v>
          </cell>
          <cell r="E175">
            <v>797.92</v>
          </cell>
          <cell r="F175">
            <v>0</v>
          </cell>
          <cell r="G175">
            <v>797.92</v>
          </cell>
          <cell r="H175">
            <v>-522.91999999999996</v>
          </cell>
          <cell r="I175">
            <v>2.9</v>
          </cell>
          <cell r="J175">
            <v>175.96</v>
          </cell>
          <cell r="K175" t="str">
            <v>6000.11 - Professional Services County Admin Fee</v>
          </cell>
        </row>
        <row r="176">
          <cell r="A176" t="str">
            <v xml:space="preserve">280.20.28.823-6000.11 </v>
          </cell>
          <cell r="B176">
            <v>950</v>
          </cell>
          <cell r="C176">
            <v>0</v>
          </cell>
          <cell r="D176">
            <v>950</v>
          </cell>
          <cell r="E176">
            <v>1530</v>
          </cell>
          <cell r="F176">
            <v>0</v>
          </cell>
          <cell r="G176">
            <v>1530</v>
          </cell>
          <cell r="H176">
            <v>-580</v>
          </cell>
          <cell r="I176">
            <v>1.61</v>
          </cell>
          <cell r="J176">
            <v>1530</v>
          </cell>
          <cell r="K176" t="str">
            <v>6000.11 - Professional Services County Admin Fee</v>
          </cell>
        </row>
        <row r="177">
          <cell r="A177" t="str">
            <v xml:space="preserve">280.20.28.824-6000.11 </v>
          </cell>
          <cell r="B177">
            <v>40</v>
          </cell>
          <cell r="C177">
            <v>0</v>
          </cell>
          <cell r="D177">
            <v>40</v>
          </cell>
          <cell r="E177">
            <v>186.32</v>
          </cell>
          <cell r="F177">
            <v>0</v>
          </cell>
          <cell r="G177">
            <v>186.32</v>
          </cell>
          <cell r="H177">
            <v>-146.32</v>
          </cell>
          <cell r="I177">
            <v>4.66</v>
          </cell>
          <cell r="J177">
            <v>42</v>
          </cell>
          <cell r="K177" t="str">
            <v>6000.11 - Professional Services County Admin Fee</v>
          </cell>
        </row>
        <row r="178">
          <cell r="A178" t="str">
            <v xml:space="preserve">280.20.28.825-6000.11 </v>
          </cell>
          <cell r="B178">
            <v>440</v>
          </cell>
          <cell r="C178">
            <v>0</v>
          </cell>
          <cell r="D178">
            <v>440</v>
          </cell>
          <cell r="E178">
            <v>1385.1</v>
          </cell>
          <cell r="F178">
            <v>0</v>
          </cell>
          <cell r="G178">
            <v>1385.1</v>
          </cell>
          <cell r="H178">
            <v>-945.1</v>
          </cell>
          <cell r="I178">
            <v>3.15</v>
          </cell>
          <cell r="J178">
            <v>208.48</v>
          </cell>
          <cell r="K178" t="str">
            <v>6000.11 - Professional Services County Admin Fee</v>
          </cell>
        </row>
        <row r="179">
          <cell r="A179" t="str">
            <v xml:space="preserve">280.20.28.826-6000.11 </v>
          </cell>
          <cell r="B179">
            <v>1540</v>
          </cell>
          <cell r="C179">
            <v>0</v>
          </cell>
          <cell r="D179">
            <v>1540</v>
          </cell>
          <cell r="E179">
            <v>530.76</v>
          </cell>
          <cell r="F179">
            <v>0</v>
          </cell>
          <cell r="G179">
            <v>530.76</v>
          </cell>
          <cell r="H179">
            <v>1009.24</v>
          </cell>
          <cell r="I179">
            <v>0.34</v>
          </cell>
          <cell r="J179">
            <v>1150.3499999999999</v>
          </cell>
          <cell r="K179" t="str">
            <v>6000.11 - Professional Services County Admin Fee</v>
          </cell>
        </row>
        <row r="180">
          <cell r="A180" t="str">
            <v xml:space="preserve">280.20.28.827-6000.11 </v>
          </cell>
          <cell r="B180">
            <v>140</v>
          </cell>
          <cell r="C180">
            <v>0</v>
          </cell>
          <cell r="D180">
            <v>140</v>
          </cell>
          <cell r="E180">
            <v>0</v>
          </cell>
          <cell r="F180">
            <v>0</v>
          </cell>
          <cell r="G180">
            <v>0</v>
          </cell>
          <cell r="H180">
            <v>140</v>
          </cell>
          <cell r="I180">
            <v>0</v>
          </cell>
          <cell r="J180">
            <v>106.15</v>
          </cell>
          <cell r="K180" t="str">
            <v>6000.11 - Professional Services County Admin Fee</v>
          </cell>
        </row>
        <row r="181">
          <cell r="A181" t="str">
            <v xml:space="preserve">280.20.28.828-6000.11 </v>
          </cell>
          <cell r="B181">
            <v>65</v>
          </cell>
          <cell r="C181">
            <v>0</v>
          </cell>
          <cell r="D181">
            <v>65</v>
          </cell>
          <cell r="E181">
            <v>69.16</v>
          </cell>
          <cell r="F181">
            <v>0</v>
          </cell>
          <cell r="G181">
            <v>69.16</v>
          </cell>
          <cell r="H181">
            <v>-4.16</v>
          </cell>
          <cell r="I181">
            <v>1.06</v>
          </cell>
          <cell r="J181">
            <v>70.02</v>
          </cell>
          <cell r="K181" t="str">
            <v>6000.11 - Professional Services County Admin Fee</v>
          </cell>
        </row>
        <row r="182">
          <cell r="A182" t="str">
            <v xml:space="preserve">280.20.28.829-6000.11 </v>
          </cell>
          <cell r="B182">
            <v>135</v>
          </cell>
          <cell r="C182">
            <v>0</v>
          </cell>
          <cell r="D182">
            <v>135</v>
          </cell>
          <cell r="E182">
            <v>148.09</v>
          </cell>
          <cell r="F182">
            <v>0</v>
          </cell>
          <cell r="G182">
            <v>148.09</v>
          </cell>
          <cell r="H182">
            <v>-13.09</v>
          </cell>
          <cell r="I182">
            <v>1.1000000000000001</v>
          </cell>
          <cell r="J182">
            <v>135</v>
          </cell>
          <cell r="K182" t="str">
            <v>6000.11 - Professional Services County Admin Fee</v>
          </cell>
        </row>
        <row r="183">
          <cell r="A183" t="str">
            <v xml:space="preserve">280.20.28.831-6000.11 </v>
          </cell>
          <cell r="B183">
            <v>140</v>
          </cell>
          <cell r="C183">
            <v>0</v>
          </cell>
          <cell r="D183">
            <v>140</v>
          </cell>
          <cell r="E183">
            <v>150.63999999999999</v>
          </cell>
          <cell r="F183">
            <v>0</v>
          </cell>
          <cell r="G183">
            <v>150.63999999999999</v>
          </cell>
          <cell r="H183">
            <v>-10.64</v>
          </cell>
          <cell r="I183">
            <v>1.08</v>
          </cell>
          <cell r="J183">
            <v>146.25</v>
          </cell>
          <cell r="K183" t="str">
            <v>6000.11 - Professional Services County Admin Fee</v>
          </cell>
        </row>
        <row r="184">
          <cell r="A184" t="str">
            <v xml:space="preserve">280.20.28.832-6000.11 </v>
          </cell>
          <cell r="B184">
            <v>250</v>
          </cell>
          <cell r="C184">
            <v>0</v>
          </cell>
          <cell r="D184">
            <v>250</v>
          </cell>
          <cell r="E184">
            <v>214</v>
          </cell>
          <cell r="F184">
            <v>0</v>
          </cell>
          <cell r="G184">
            <v>214</v>
          </cell>
          <cell r="H184">
            <v>36</v>
          </cell>
          <cell r="I184">
            <v>0.86</v>
          </cell>
          <cell r="J184">
            <v>73.84</v>
          </cell>
          <cell r="K184" t="str">
            <v>6000.11 - Professional Services County Admin Fee</v>
          </cell>
        </row>
        <row r="185">
          <cell r="A185" t="str">
            <v xml:space="preserve">280.20.28.833-6000.11 </v>
          </cell>
          <cell r="B185">
            <v>225</v>
          </cell>
          <cell r="C185">
            <v>0</v>
          </cell>
          <cell r="D185">
            <v>225</v>
          </cell>
          <cell r="E185">
            <v>226.75</v>
          </cell>
          <cell r="F185">
            <v>0</v>
          </cell>
          <cell r="G185">
            <v>226.75</v>
          </cell>
          <cell r="H185">
            <v>-1.75</v>
          </cell>
          <cell r="I185">
            <v>1.01</v>
          </cell>
          <cell r="J185">
            <v>159.22999999999999</v>
          </cell>
          <cell r="K185" t="str">
            <v>6000.11 - Professional Services County Admin Fee</v>
          </cell>
        </row>
        <row r="186">
          <cell r="A186" t="str">
            <v xml:space="preserve">280.20.28.834-6000.11 </v>
          </cell>
          <cell r="B186">
            <v>20</v>
          </cell>
          <cell r="C186">
            <v>0</v>
          </cell>
          <cell r="D186">
            <v>20</v>
          </cell>
          <cell r="E186">
            <v>17.27</v>
          </cell>
          <cell r="F186">
            <v>0</v>
          </cell>
          <cell r="G186">
            <v>17.27</v>
          </cell>
          <cell r="H186">
            <v>2.73</v>
          </cell>
          <cell r="I186">
            <v>0.86</v>
          </cell>
          <cell r="J186">
            <v>15.55</v>
          </cell>
          <cell r="K186" t="str">
            <v>6000.11 - Professional Services County Admin Fee</v>
          </cell>
        </row>
        <row r="187">
          <cell r="A187" t="str">
            <v xml:space="preserve">280.20.28.835-6000.11 </v>
          </cell>
          <cell r="B187">
            <v>150</v>
          </cell>
          <cell r="C187">
            <v>0</v>
          </cell>
          <cell r="D187">
            <v>150</v>
          </cell>
          <cell r="E187">
            <v>168.49</v>
          </cell>
          <cell r="F187">
            <v>0</v>
          </cell>
          <cell r="G187">
            <v>168.49</v>
          </cell>
          <cell r="H187">
            <v>-18.489999999999998</v>
          </cell>
          <cell r="I187">
            <v>1.1200000000000001</v>
          </cell>
          <cell r="J187">
            <v>119.78</v>
          </cell>
          <cell r="K187" t="str">
            <v>6000.11 - Professional Services County Admin Fee</v>
          </cell>
        </row>
        <row r="188">
          <cell r="A188" t="str">
            <v xml:space="preserve">280.20.28.836-6000.11 </v>
          </cell>
          <cell r="B188">
            <v>105</v>
          </cell>
          <cell r="C188">
            <v>0</v>
          </cell>
          <cell r="D188">
            <v>105</v>
          </cell>
          <cell r="E188">
            <v>140.6</v>
          </cell>
          <cell r="F188">
            <v>0</v>
          </cell>
          <cell r="G188">
            <v>140.6</v>
          </cell>
          <cell r="H188">
            <v>-35.6</v>
          </cell>
          <cell r="I188">
            <v>1.34</v>
          </cell>
          <cell r="J188">
            <v>119.84</v>
          </cell>
          <cell r="K188" t="str">
            <v>6000.11 - Professional Services County Admin Fee</v>
          </cell>
        </row>
        <row r="189">
          <cell r="A189" t="str">
            <v xml:space="preserve">280.20.28.837-6000.11 </v>
          </cell>
          <cell r="B189">
            <v>35</v>
          </cell>
          <cell r="C189">
            <v>0</v>
          </cell>
          <cell r="D189">
            <v>35</v>
          </cell>
          <cell r="E189">
            <v>33.869999999999997</v>
          </cell>
          <cell r="F189">
            <v>0</v>
          </cell>
          <cell r="G189">
            <v>33.869999999999997</v>
          </cell>
          <cell r="H189">
            <v>1.1299999999999999</v>
          </cell>
          <cell r="I189">
            <v>0.97</v>
          </cell>
          <cell r="J189">
            <v>87.21</v>
          </cell>
          <cell r="K189" t="str">
            <v>6000.11 - Professional Services County Admin Fee</v>
          </cell>
        </row>
        <row r="190">
          <cell r="A190" t="str">
            <v xml:space="preserve">280.20.28.802-6100.01 </v>
          </cell>
          <cell r="B190">
            <v>270</v>
          </cell>
          <cell r="C190">
            <v>0</v>
          </cell>
          <cell r="D190">
            <v>270</v>
          </cell>
          <cell r="E190">
            <v>135</v>
          </cell>
          <cell r="F190">
            <v>0</v>
          </cell>
          <cell r="G190">
            <v>270</v>
          </cell>
          <cell r="H190">
            <v>0</v>
          </cell>
          <cell r="I190">
            <v>1</v>
          </cell>
          <cell r="J190">
            <v>270</v>
          </cell>
          <cell r="K190" t="str">
            <v>6100.01 - Utilities Electric</v>
          </cell>
        </row>
        <row r="191">
          <cell r="A191" t="str">
            <v xml:space="preserve">280.20.28.803-6100.01 </v>
          </cell>
          <cell r="B191">
            <v>0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 t="str">
            <v>+++</v>
          </cell>
          <cell r="J191">
            <v>0</v>
          </cell>
          <cell r="K191" t="str">
            <v>6100.01 - Utilities Electric</v>
          </cell>
        </row>
        <row r="192">
          <cell r="A192" t="str">
            <v xml:space="preserve">280.20.28.804-6100.01 </v>
          </cell>
          <cell r="B192">
            <v>70</v>
          </cell>
          <cell r="C192">
            <v>0</v>
          </cell>
          <cell r="D192">
            <v>70</v>
          </cell>
          <cell r="E192">
            <v>35</v>
          </cell>
          <cell r="F192">
            <v>0</v>
          </cell>
          <cell r="G192">
            <v>70</v>
          </cell>
          <cell r="H192">
            <v>0</v>
          </cell>
          <cell r="I192">
            <v>1</v>
          </cell>
          <cell r="J192">
            <v>70</v>
          </cell>
          <cell r="K192" t="str">
            <v>6100.01 - Utilities Electric</v>
          </cell>
        </row>
        <row r="193">
          <cell r="A193" t="str">
            <v xml:space="preserve">280.20.28.805-6100.01 </v>
          </cell>
          <cell r="B193">
            <v>125</v>
          </cell>
          <cell r="C193">
            <v>0</v>
          </cell>
          <cell r="D193">
            <v>125</v>
          </cell>
          <cell r="E193">
            <v>10.29</v>
          </cell>
          <cell r="F193">
            <v>0</v>
          </cell>
          <cell r="G193">
            <v>109.89</v>
          </cell>
          <cell r="H193">
            <v>15.11</v>
          </cell>
          <cell r="I193">
            <v>0.88</v>
          </cell>
          <cell r="J193">
            <v>108.68</v>
          </cell>
          <cell r="K193" t="str">
            <v>6100.01 - Utilities Electric</v>
          </cell>
        </row>
        <row r="194">
          <cell r="A194" t="str">
            <v xml:space="preserve">280.20.28.806-6100.01 </v>
          </cell>
          <cell r="B194">
            <v>150</v>
          </cell>
          <cell r="C194">
            <v>0</v>
          </cell>
          <cell r="D194">
            <v>150</v>
          </cell>
          <cell r="E194">
            <v>11.25</v>
          </cell>
          <cell r="F194">
            <v>0</v>
          </cell>
          <cell r="G194">
            <v>119.4</v>
          </cell>
          <cell r="H194">
            <v>30.6</v>
          </cell>
          <cell r="I194">
            <v>0.8</v>
          </cell>
          <cell r="J194">
            <v>113.71</v>
          </cell>
          <cell r="K194" t="str">
            <v>6100.01 - Utilities Electric</v>
          </cell>
        </row>
        <row r="195">
          <cell r="A195" t="str">
            <v xml:space="preserve">280.20.28.807-6100.01 </v>
          </cell>
          <cell r="B195">
            <v>135</v>
          </cell>
          <cell r="C195">
            <v>0</v>
          </cell>
          <cell r="D195">
            <v>135</v>
          </cell>
          <cell r="E195">
            <v>11.32</v>
          </cell>
          <cell r="F195">
            <v>0</v>
          </cell>
          <cell r="G195">
            <v>120.79</v>
          </cell>
          <cell r="H195">
            <v>14.21</v>
          </cell>
          <cell r="I195">
            <v>0.89</v>
          </cell>
          <cell r="J195">
            <v>119.59</v>
          </cell>
          <cell r="K195" t="str">
            <v>6100.01 - Utilities Electric</v>
          </cell>
        </row>
        <row r="196">
          <cell r="A196" t="str">
            <v xml:space="preserve">280.20.28.808-6100.01 </v>
          </cell>
          <cell r="B196">
            <v>150</v>
          </cell>
          <cell r="C196">
            <v>0</v>
          </cell>
          <cell r="D196">
            <v>150</v>
          </cell>
          <cell r="E196">
            <v>11.31</v>
          </cell>
          <cell r="F196">
            <v>0</v>
          </cell>
          <cell r="G196">
            <v>109.24</v>
          </cell>
          <cell r="H196">
            <v>40.76</v>
          </cell>
          <cell r="I196">
            <v>0.73</v>
          </cell>
          <cell r="J196">
            <v>120.66</v>
          </cell>
          <cell r="K196" t="str">
            <v>6100.01 - Utilities Electric</v>
          </cell>
        </row>
        <row r="197">
          <cell r="A197" t="str">
            <v xml:space="preserve">280.20.28.809-6100.01 </v>
          </cell>
          <cell r="B197">
            <v>1600</v>
          </cell>
          <cell r="C197">
            <v>0</v>
          </cell>
          <cell r="D197">
            <v>1600</v>
          </cell>
          <cell r="E197">
            <v>219.43</v>
          </cell>
          <cell r="F197">
            <v>0</v>
          </cell>
          <cell r="G197">
            <v>1532.28</v>
          </cell>
          <cell r="H197">
            <v>67.72</v>
          </cell>
          <cell r="I197">
            <v>0.96</v>
          </cell>
          <cell r="J197">
            <v>1667.92</v>
          </cell>
          <cell r="K197" t="str">
            <v>6100.01 - Utilities Electric</v>
          </cell>
        </row>
        <row r="198">
          <cell r="A198" t="str">
            <v xml:space="preserve">280.20.28.810-6100.01 </v>
          </cell>
          <cell r="B198">
            <v>300</v>
          </cell>
          <cell r="C198">
            <v>0</v>
          </cell>
          <cell r="D198">
            <v>300</v>
          </cell>
          <cell r="E198">
            <v>27.99</v>
          </cell>
          <cell r="F198">
            <v>0</v>
          </cell>
          <cell r="G198">
            <v>327.82</v>
          </cell>
          <cell r="H198">
            <v>-27.82</v>
          </cell>
          <cell r="I198">
            <v>1.0900000000000001</v>
          </cell>
          <cell r="J198">
            <v>313.39</v>
          </cell>
          <cell r="K198" t="str">
            <v>6100.01 - Utilities Electric</v>
          </cell>
        </row>
        <row r="199">
          <cell r="A199" t="str">
            <v xml:space="preserve">280.20.28.811-6100.01 </v>
          </cell>
          <cell r="B199">
            <v>130</v>
          </cell>
          <cell r="C199">
            <v>0</v>
          </cell>
          <cell r="D199">
            <v>130</v>
          </cell>
          <cell r="E199">
            <v>10.34</v>
          </cell>
          <cell r="F199">
            <v>0</v>
          </cell>
          <cell r="G199">
            <v>110.39</v>
          </cell>
          <cell r="H199">
            <v>19.61</v>
          </cell>
          <cell r="I199">
            <v>0.85</v>
          </cell>
          <cell r="J199">
            <v>108.72</v>
          </cell>
          <cell r="K199" t="str">
            <v>6100.01 - Utilities Electric</v>
          </cell>
        </row>
        <row r="200">
          <cell r="A200" t="str">
            <v xml:space="preserve">280.20.28.812-6100.01 </v>
          </cell>
          <cell r="B200">
            <v>4000</v>
          </cell>
          <cell r="C200">
            <v>0</v>
          </cell>
          <cell r="D200">
            <v>4000</v>
          </cell>
          <cell r="E200">
            <v>2282.23</v>
          </cell>
          <cell r="F200">
            <v>0</v>
          </cell>
          <cell r="G200">
            <v>4292.07</v>
          </cell>
          <cell r="H200">
            <v>-292.07</v>
          </cell>
          <cell r="I200">
            <v>1.07</v>
          </cell>
          <cell r="J200">
            <v>4434.83</v>
          </cell>
          <cell r="K200" t="str">
            <v>6100.01 - Utilities Electric</v>
          </cell>
        </row>
        <row r="201">
          <cell r="A201" t="str">
            <v xml:space="preserve">280.20.28.813-6100.01 </v>
          </cell>
          <cell r="B201">
            <v>125</v>
          </cell>
          <cell r="C201">
            <v>0</v>
          </cell>
          <cell r="D201">
            <v>125</v>
          </cell>
          <cell r="E201">
            <v>10.23</v>
          </cell>
          <cell r="F201">
            <v>0</v>
          </cell>
          <cell r="G201">
            <v>109.71</v>
          </cell>
          <cell r="H201">
            <v>15.29</v>
          </cell>
          <cell r="I201">
            <v>0.88</v>
          </cell>
          <cell r="J201">
            <v>108.2</v>
          </cell>
          <cell r="K201" t="str">
            <v>6100.01 - Utilities Electric</v>
          </cell>
        </row>
        <row r="202">
          <cell r="A202" t="str">
            <v xml:space="preserve">280.20.28.814-6100.01 </v>
          </cell>
          <cell r="B202">
            <v>125</v>
          </cell>
          <cell r="C202">
            <v>0</v>
          </cell>
          <cell r="D202">
            <v>125</v>
          </cell>
          <cell r="E202">
            <v>10.199999999999999</v>
          </cell>
          <cell r="F202">
            <v>0</v>
          </cell>
          <cell r="G202">
            <v>109.3</v>
          </cell>
          <cell r="H202">
            <v>15.7</v>
          </cell>
          <cell r="I202">
            <v>0.87</v>
          </cell>
          <cell r="J202">
            <v>107.74</v>
          </cell>
          <cell r="K202" t="str">
            <v>6100.01 - Utilities Electric</v>
          </cell>
        </row>
        <row r="203">
          <cell r="A203" t="str">
            <v xml:space="preserve">280.20.28.815-6100.01 </v>
          </cell>
          <cell r="B203">
            <v>375</v>
          </cell>
          <cell r="C203">
            <v>0</v>
          </cell>
          <cell r="D203">
            <v>375</v>
          </cell>
          <cell r="E203">
            <v>30.69</v>
          </cell>
          <cell r="F203">
            <v>0</v>
          </cell>
          <cell r="G203">
            <v>328.07</v>
          </cell>
          <cell r="H203">
            <v>46.93</v>
          </cell>
          <cell r="I203">
            <v>0.87</v>
          </cell>
          <cell r="J203">
            <v>329.14</v>
          </cell>
          <cell r="K203" t="str">
            <v>6100.01 - Utilities Electric</v>
          </cell>
        </row>
        <row r="204">
          <cell r="A204" t="str">
            <v xml:space="preserve">280.20.28.816-6100.01 </v>
          </cell>
          <cell r="B204">
            <v>400</v>
          </cell>
          <cell r="C204">
            <v>0</v>
          </cell>
          <cell r="D204">
            <v>400</v>
          </cell>
          <cell r="E204">
            <v>25.46</v>
          </cell>
          <cell r="F204">
            <v>0</v>
          </cell>
          <cell r="G204">
            <v>252.81</v>
          </cell>
          <cell r="H204">
            <v>147.19</v>
          </cell>
          <cell r="I204">
            <v>0.63</v>
          </cell>
          <cell r="J204">
            <v>224.69</v>
          </cell>
          <cell r="K204" t="str">
            <v>6100.01 - Utilities Electric</v>
          </cell>
        </row>
        <row r="205">
          <cell r="A205" t="str">
            <v xml:space="preserve">280.20.28.817-6100.01 </v>
          </cell>
          <cell r="B205">
            <v>300</v>
          </cell>
          <cell r="C205">
            <v>0</v>
          </cell>
          <cell r="D205">
            <v>300</v>
          </cell>
          <cell r="E205">
            <v>24.23</v>
          </cell>
          <cell r="F205">
            <v>0</v>
          </cell>
          <cell r="G205">
            <v>253.26</v>
          </cell>
          <cell r="H205">
            <v>46.74</v>
          </cell>
          <cell r="I205">
            <v>0.84</v>
          </cell>
          <cell r="J205">
            <v>251.75</v>
          </cell>
          <cell r="K205" t="str">
            <v>6100.01 - Utilities Electric</v>
          </cell>
        </row>
        <row r="206">
          <cell r="A206" t="str">
            <v xml:space="preserve">280.20.28.818-6100.01 </v>
          </cell>
          <cell r="B206">
            <v>3400</v>
          </cell>
          <cell r="C206">
            <v>0</v>
          </cell>
          <cell r="D206">
            <v>3400</v>
          </cell>
          <cell r="E206">
            <v>468.28</v>
          </cell>
          <cell r="F206">
            <v>0</v>
          </cell>
          <cell r="G206">
            <v>2565.2199999999998</v>
          </cell>
          <cell r="H206">
            <v>834.78</v>
          </cell>
          <cell r="I206">
            <v>0.75</v>
          </cell>
          <cell r="J206">
            <v>3033.49</v>
          </cell>
          <cell r="K206" t="str">
            <v>6100.01 - Utilities Electric</v>
          </cell>
        </row>
        <row r="207">
          <cell r="A207" t="str">
            <v xml:space="preserve">280.20.28.819-6100.01 </v>
          </cell>
          <cell r="B207">
            <v>325</v>
          </cell>
          <cell r="C207">
            <v>0</v>
          </cell>
          <cell r="D207">
            <v>325</v>
          </cell>
          <cell r="E207">
            <v>26.27</v>
          </cell>
          <cell r="F207">
            <v>0</v>
          </cell>
          <cell r="G207">
            <v>270.97000000000003</v>
          </cell>
          <cell r="H207">
            <v>54.03</v>
          </cell>
          <cell r="I207">
            <v>0.83</v>
          </cell>
          <cell r="J207">
            <v>270.69</v>
          </cell>
          <cell r="K207" t="str">
            <v>6100.01 - Utilities Electric</v>
          </cell>
        </row>
        <row r="208">
          <cell r="A208" t="str">
            <v xml:space="preserve">280.20.28.820-6100.01 </v>
          </cell>
          <cell r="B208">
            <v>1975</v>
          </cell>
          <cell r="C208">
            <v>0</v>
          </cell>
          <cell r="D208">
            <v>1975</v>
          </cell>
          <cell r="E208">
            <v>256.88</v>
          </cell>
          <cell r="F208">
            <v>0</v>
          </cell>
          <cell r="G208">
            <v>1835.72</v>
          </cell>
          <cell r="H208">
            <v>139.28</v>
          </cell>
          <cell r="I208">
            <v>0.93</v>
          </cell>
          <cell r="J208">
            <v>1813.01</v>
          </cell>
          <cell r="K208" t="str">
            <v>6100.01 - Utilities Electric</v>
          </cell>
        </row>
        <row r="209">
          <cell r="A209" t="str">
            <v xml:space="preserve">280.20.28.821-6100.01 </v>
          </cell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 t="str">
            <v>+++</v>
          </cell>
          <cell r="J209">
            <v>0</v>
          </cell>
          <cell r="K209" t="str">
            <v>6100.01 - Utilities Electric</v>
          </cell>
        </row>
        <row r="210">
          <cell r="A210" t="str">
            <v xml:space="preserve">280.20.28.822-6100.01 </v>
          </cell>
          <cell r="B210">
            <v>425</v>
          </cell>
          <cell r="C210">
            <v>0</v>
          </cell>
          <cell r="D210">
            <v>425</v>
          </cell>
          <cell r="E210">
            <v>27.15</v>
          </cell>
          <cell r="F210">
            <v>0</v>
          </cell>
          <cell r="G210">
            <v>282.85000000000002</v>
          </cell>
          <cell r="H210">
            <v>142.15</v>
          </cell>
          <cell r="I210">
            <v>0.67</v>
          </cell>
          <cell r="J210">
            <v>355.89</v>
          </cell>
          <cell r="K210" t="str">
            <v>6100.01 - Utilities Electric</v>
          </cell>
        </row>
        <row r="211">
          <cell r="A211" t="str">
            <v xml:space="preserve">280.20.28.823-6100.01 </v>
          </cell>
          <cell r="B211">
            <v>2480</v>
          </cell>
          <cell r="C211">
            <v>0</v>
          </cell>
          <cell r="D211">
            <v>2480</v>
          </cell>
          <cell r="E211">
            <v>377.68</v>
          </cell>
          <cell r="F211">
            <v>0</v>
          </cell>
          <cell r="G211">
            <v>3363.33</v>
          </cell>
          <cell r="H211">
            <v>-883.33</v>
          </cell>
          <cell r="I211">
            <v>1.36</v>
          </cell>
          <cell r="J211">
            <v>2272.5100000000002</v>
          </cell>
          <cell r="K211" t="str">
            <v>6100.01 - Utilities Electric</v>
          </cell>
        </row>
        <row r="212">
          <cell r="A212" t="str">
            <v xml:space="preserve">280.20.28.824-6100.01 </v>
          </cell>
          <cell r="B212">
            <v>125</v>
          </cell>
          <cell r="C212">
            <v>0</v>
          </cell>
          <cell r="D212">
            <v>125</v>
          </cell>
          <cell r="E212">
            <v>10.74</v>
          </cell>
          <cell r="F212">
            <v>0</v>
          </cell>
          <cell r="G212">
            <v>122.81</v>
          </cell>
          <cell r="H212">
            <v>2.19</v>
          </cell>
          <cell r="I212">
            <v>0.98</v>
          </cell>
          <cell r="J212">
            <v>109.94</v>
          </cell>
          <cell r="K212" t="str">
            <v>6100.01 - Utilities Electric</v>
          </cell>
        </row>
        <row r="213">
          <cell r="A213" t="str">
            <v xml:space="preserve">280.20.28.825-6100.01 </v>
          </cell>
          <cell r="B213">
            <v>450</v>
          </cell>
          <cell r="C213">
            <v>0</v>
          </cell>
          <cell r="D213">
            <v>450</v>
          </cell>
          <cell r="E213">
            <v>39.01</v>
          </cell>
          <cell r="F213">
            <v>0</v>
          </cell>
          <cell r="G213">
            <v>334.81</v>
          </cell>
          <cell r="H213">
            <v>115.19</v>
          </cell>
          <cell r="I213">
            <v>0.74</v>
          </cell>
          <cell r="J213">
            <v>367.32</v>
          </cell>
          <cell r="K213" t="str">
            <v>6100.01 - Utilities Electric</v>
          </cell>
        </row>
        <row r="214">
          <cell r="A214" t="str">
            <v xml:space="preserve">280.20.28.826-6100.01 </v>
          </cell>
          <cell r="B214">
            <v>5500</v>
          </cell>
          <cell r="C214">
            <v>0</v>
          </cell>
          <cell r="D214">
            <v>5500</v>
          </cell>
          <cell r="E214">
            <v>1060.31</v>
          </cell>
          <cell r="F214">
            <v>0</v>
          </cell>
          <cell r="G214">
            <v>6855.43</v>
          </cell>
          <cell r="H214">
            <v>-1355.43</v>
          </cell>
          <cell r="I214">
            <v>1.25</v>
          </cell>
          <cell r="J214">
            <v>5443.08</v>
          </cell>
          <cell r="K214" t="str">
            <v>6100.01 - Utilities Electric</v>
          </cell>
        </row>
        <row r="215">
          <cell r="A215" t="str">
            <v xml:space="preserve">280.20.28.827-6100.01 </v>
          </cell>
          <cell r="B215">
            <v>130</v>
          </cell>
          <cell r="C215">
            <v>0</v>
          </cell>
          <cell r="D215">
            <v>130</v>
          </cell>
          <cell r="E215">
            <v>65</v>
          </cell>
          <cell r="F215">
            <v>0</v>
          </cell>
          <cell r="G215">
            <v>130</v>
          </cell>
          <cell r="H215">
            <v>0</v>
          </cell>
          <cell r="I215">
            <v>1</v>
          </cell>
          <cell r="J215">
            <v>130</v>
          </cell>
          <cell r="K215" t="str">
            <v>6100.01 - Utilities Electric</v>
          </cell>
        </row>
        <row r="216">
          <cell r="A216" t="str">
            <v xml:space="preserve">280.20.28.828-6100.01 </v>
          </cell>
          <cell r="B216">
            <v>130</v>
          </cell>
          <cell r="C216">
            <v>0</v>
          </cell>
          <cell r="D216">
            <v>130</v>
          </cell>
          <cell r="E216">
            <v>65</v>
          </cell>
          <cell r="F216">
            <v>0</v>
          </cell>
          <cell r="G216">
            <v>130</v>
          </cell>
          <cell r="H216">
            <v>0</v>
          </cell>
          <cell r="I216">
            <v>1</v>
          </cell>
          <cell r="J216">
            <v>130</v>
          </cell>
          <cell r="K216" t="str">
            <v>6100.01 - Utilities Electric</v>
          </cell>
        </row>
        <row r="217">
          <cell r="A217" t="str">
            <v xml:space="preserve">280.20.28.829-6100.01 </v>
          </cell>
          <cell r="B217">
            <v>0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 t="str">
            <v>+++</v>
          </cell>
          <cell r="J217">
            <v>0</v>
          </cell>
          <cell r="K217" t="str">
            <v>6100.01 - Utilities Electric</v>
          </cell>
        </row>
        <row r="218">
          <cell r="A218" t="str">
            <v xml:space="preserve">280.20.28.831-6100.01 </v>
          </cell>
          <cell r="B218">
            <v>135</v>
          </cell>
          <cell r="C218">
            <v>0</v>
          </cell>
          <cell r="D218">
            <v>135</v>
          </cell>
          <cell r="E218">
            <v>11.23</v>
          </cell>
          <cell r="F218">
            <v>0</v>
          </cell>
          <cell r="G218">
            <v>119.61</v>
          </cell>
          <cell r="H218">
            <v>15.39</v>
          </cell>
          <cell r="I218">
            <v>0.89</v>
          </cell>
          <cell r="J218">
            <v>120.57</v>
          </cell>
          <cell r="K218" t="str">
            <v>6100.01 - Utilities Electric</v>
          </cell>
        </row>
        <row r="219">
          <cell r="A219" t="str">
            <v xml:space="preserve">280.20.28.832-6100.01 </v>
          </cell>
          <cell r="B219">
            <v>0</v>
          </cell>
          <cell r="C219">
            <v>0</v>
          </cell>
          <cell r="D219">
            <v>0</v>
          </cell>
          <cell r="E219">
            <v>10.89</v>
          </cell>
          <cell r="F219">
            <v>0</v>
          </cell>
          <cell r="G219">
            <v>104.42</v>
          </cell>
          <cell r="H219">
            <v>-104.42</v>
          </cell>
          <cell r="I219" t="str">
            <v>+++</v>
          </cell>
          <cell r="J219">
            <v>105.04</v>
          </cell>
          <cell r="K219" t="str">
            <v>6100.01 - Utilities Electric</v>
          </cell>
        </row>
        <row r="220">
          <cell r="A220" t="str">
            <v xml:space="preserve">280.20.28.833-6100.01 </v>
          </cell>
          <cell r="B220">
            <v>150</v>
          </cell>
          <cell r="C220">
            <v>0</v>
          </cell>
          <cell r="D220">
            <v>150</v>
          </cell>
          <cell r="E220">
            <v>13.67</v>
          </cell>
          <cell r="F220">
            <v>0</v>
          </cell>
          <cell r="G220">
            <v>144.16</v>
          </cell>
          <cell r="H220">
            <v>5.84</v>
          </cell>
          <cell r="I220">
            <v>0.96</v>
          </cell>
          <cell r="J220">
            <v>140.47999999999999</v>
          </cell>
          <cell r="K220" t="str">
            <v>6100.01 - Utilities Electric</v>
          </cell>
        </row>
        <row r="221">
          <cell r="A221" t="str">
            <v xml:space="preserve">280.20.28.834-6100.01 </v>
          </cell>
          <cell r="B221">
            <v>0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 t="str">
            <v>+++</v>
          </cell>
          <cell r="J221">
            <v>0</v>
          </cell>
          <cell r="K221" t="str">
            <v>6100.01 - Utilities Electric</v>
          </cell>
        </row>
        <row r="222">
          <cell r="A222" t="str">
            <v xml:space="preserve">280.20.28.835-6100.01 </v>
          </cell>
          <cell r="B222">
            <v>70</v>
          </cell>
          <cell r="C222">
            <v>0</v>
          </cell>
          <cell r="D222">
            <v>70</v>
          </cell>
          <cell r="E222">
            <v>35</v>
          </cell>
          <cell r="F222">
            <v>0</v>
          </cell>
          <cell r="G222">
            <v>109.21</v>
          </cell>
          <cell r="H222">
            <v>-39.21</v>
          </cell>
          <cell r="I222">
            <v>1.56</v>
          </cell>
          <cell r="J222">
            <v>70</v>
          </cell>
          <cell r="K222" t="str">
            <v>6100.01 - Utilities Electric</v>
          </cell>
        </row>
        <row r="223">
          <cell r="A223" t="str">
            <v xml:space="preserve">280.20.28.836-6100.01 </v>
          </cell>
          <cell r="B223">
            <v>4000</v>
          </cell>
          <cell r="C223">
            <v>0</v>
          </cell>
          <cell r="D223">
            <v>4000</v>
          </cell>
          <cell r="E223">
            <v>2148.79</v>
          </cell>
          <cell r="F223">
            <v>0</v>
          </cell>
          <cell r="G223">
            <v>3912.98</v>
          </cell>
          <cell r="H223">
            <v>87.02</v>
          </cell>
          <cell r="I223">
            <v>0.98</v>
          </cell>
          <cell r="J223">
            <v>3722.97</v>
          </cell>
          <cell r="K223" t="str">
            <v>6100.01 - Utilities Electric</v>
          </cell>
        </row>
        <row r="224">
          <cell r="A224" t="str">
            <v xml:space="preserve">280.20.28.837-6100.01 </v>
          </cell>
          <cell r="B224">
            <v>0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 t="str">
            <v>+++</v>
          </cell>
          <cell r="J224">
            <v>0</v>
          </cell>
          <cell r="K224" t="str">
            <v>6100.01 - Utilities Electric</v>
          </cell>
        </row>
        <row r="225">
          <cell r="A225" t="str">
            <v xml:space="preserve">280.20.28.802-6100.04 </v>
          </cell>
          <cell r="B225">
            <v>2000</v>
          </cell>
          <cell r="C225">
            <v>0</v>
          </cell>
          <cell r="D225">
            <v>2000</v>
          </cell>
          <cell r="E225">
            <v>122.72</v>
          </cell>
          <cell r="F225">
            <v>0</v>
          </cell>
          <cell r="G225">
            <v>1635.23</v>
          </cell>
          <cell r="H225">
            <v>364.77</v>
          </cell>
          <cell r="I225">
            <v>0.82</v>
          </cell>
          <cell r="J225">
            <v>1586.46</v>
          </cell>
          <cell r="K225" t="str">
            <v xml:space="preserve">6100.04 - Utilities Water </v>
          </cell>
        </row>
        <row r="226">
          <cell r="A226" t="str">
            <v xml:space="preserve">280.20.28.803-6100.04 </v>
          </cell>
          <cell r="B226">
            <v>6500</v>
          </cell>
          <cell r="C226">
            <v>0</v>
          </cell>
          <cell r="D226">
            <v>6500</v>
          </cell>
          <cell r="E226">
            <v>665.01</v>
          </cell>
          <cell r="F226">
            <v>0</v>
          </cell>
          <cell r="G226">
            <v>4878.18</v>
          </cell>
          <cell r="H226">
            <v>1621.82</v>
          </cell>
          <cell r="I226">
            <v>0.75</v>
          </cell>
          <cell r="J226">
            <v>7031.85</v>
          </cell>
          <cell r="K226" t="str">
            <v xml:space="preserve">6100.04 - Utilities Water </v>
          </cell>
        </row>
        <row r="227">
          <cell r="A227" t="str">
            <v xml:space="preserve">280.20.28.804-6100.04 </v>
          </cell>
          <cell r="B227">
            <v>650</v>
          </cell>
          <cell r="C227">
            <v>0</v>
          </cell>
          <cell r="D227">
            <v>650</v>
          </cell>
          <cell r="E227">
            <v>35.07</v>
          </cell>
          <cell r="F227">
            <v>0</v>
          </cell>
          <cell r="G227">
            <v>562.01</v>
          </cell>
          <cell r="H227">
            <v>87.99</v>
          </cell>
          <cell r="I227">
            <v>0.86</v>
          </cell>
          <cell r="J227">
            <v>540.13</v>
          </cell>
          <cell r="K227" t="str">
            <v xml:space="preserve">6100.04 - Utilities Water </v>
          </cell>
        </row>
        <row r="228">
          <cell r="A228" t="str">
            <v xml:space="preserve">280.20.28.805-6100.04 </v>
          </cell>
          <cell r="B228">
            <v>1400</v>
          </cell>
          <cell r="C228">
            <v>0</v>
          </cell>
          <cell r="D228">
            <v>1400</v>
          </cell>
          <cell r="E228">
            <v>141.83000000000001</v>
          </cell>
          <cell r="F228">
            <v>0</v>
          </cell>
          <cell r="G228">
            <v>1357.84</v>
          </cell>
          <cell r="H228">
            <v>42.16</v>
          </cell>
          <cell r="I228">
            <v>0.97</v>
          </cell>
          <cell r="J228">
            <v>1052.01</v>
          </cell>
          <cell r="K228" t="str">
            <v xml:space="preserve">6100.04 - Utilities Water </v>
          </cell>
        </row>
        <row r="229">
          <cell r="A229" t="str">
            <v xml:space="preserve">280.20.28.806-6100.04 </v>
          </cell>
          <cell r="B229">
            <v>1100</v>
          </cell>
          <cell r="C229">
            <v>0</v>
          </cell>
          <cell r="D229">
            <v>1100</v>
          </cell>
          <cell r="E229">
            <v>26.5</v>
          </cell>
          <cell r="F229">
            <v>0</v>
          </cell>
          <cell r="G229">
            <v>587.05999999999995</v>
          </cell>
          <cell r="H229">
            <v>512.94000000000005</v>
          </cell>
          <cell r="I229">
            <v>0.53</v>
          </cell>
          <cell r="J229">
            <v>653.41999999999996</v>
          </cell>
          <cell r="K229" t="str">
            <v xml:space="preserve">6100.04 - Utilities Water </v>
          </cell>
        </row>
        <row r="230">
          <cell r="A230" t="str">
            <v xml:space="preserve">280.20.28.807-6100.04 </v>
          </cell>
          <cell r="B230">
            <v>900</v>
          </cell>
          <cell r="C230">
            <v>0</v>
          </cell>
          <cell r="D230">
            <v>900</v>
          </cell>
          <cell r="E230">
            <v>64.069999999999993</v>
          </cell>
          <cell r="F230">
            <v>0</v>
          </cell>
          <cell r="G230">
            <v>710.13</v>
          </cell>
          <cell r="H230">
            <v>189.87</v>
          </cell>
          <cell r="I230">
            <v>0.79</v>
          </cell>
          <cell r="J230">
            <v>702.92</v>
          </cell>
          <cell r="K230" t="str">
            <v xml:space="preserve">6100.04 - Utilities Water </v>
          </cell>
        </row>
        <row r="231">
          <cell r="A231" t="str">
            <v xml:space="preserve">280.20.28.808-6100.04 </v>
          </cell>
          <cell r="B231">
            <v>3500</v>
          </cell>
          <cell r="C231">
            <v>0</v>
          </cell>
          <cell r="D231">
            <v>3500</v>
          </cell>
          <cell r="E231">
            <v>188.4</v>
          </cell>
          <cell r="F231">
            <v>0</v>
          </cell>
          <cell r="G231">
            <v>2156.4699999999998</v>
          </cell>
          <cell r="H231">
            <v>1343.53</v>
          </cell>
          <cell r="I231">
            <v>0.62</v>
          </cell>
          <cell r="J231">
            <v>2401.23</v>
          </cell>
          <cell r="K231" t="str">
            <v xml:space="preserve">6100.04 - Utilities Water </v>
          </cell>
        </row>
        <row r="232">
          <cell r="A232" t="str">
            <v xml:space="preserve">280.20.28.809-6100.04 </v>
          </cell>
          <cell r="B232">
            <v>18000</v>
          </cell>
          <cell r="C232">
            <v>0</v>
          </cell>
          <cell r="D232">
            <v>18000</v>
          </cell>
          <cell r="E232">
            <v>2455.4</v>
          </cell>
          <cell r="F232">
            <v>0</v>
          </cell>
          <cell r="G232">
            <v>17811.07</v>
          </cell>
          <cell r="H232">
            <v>188.93</v>
          </cell>
          <cell r="I232">
            <v>0.99</v>
          </cell>
          <cell r="J232">
            <v>14366.82</v>
          </cell>
          <cell r="K232" t="str">
            <v xml:space="preserve">6100.04 - Utilities Water </v>
          </cell>
        </row>
        <row r="233">
          <cell r="A233" t="str">
            <v xml:space="preserve">280.20.28.810-6100.04 </v>
          </cell>
          <cell r="B233">
            <v>2400</v>
          </cell>
          <cell r="C233">
            <v>0</v>
          </cell>
          <cell r="D233">
            <v>2400</v>
          </cell>
          <cell r="E233">
            <v>188.61</v>
          </cell>
          <cell r="F233">
            <v>0</v>
          </cell>
          <cell r="G233">
            <v>2320.08</v>
          </cell>
          <cell r="H233">
            <v>79.92</v>
          </cell>
          <cell r="I233">
            <v>0.97</v>
          </cell>
          <cell r="J233">
            <v>2417.64</v>
          </cell>
          <cell r="K233" t="str">
            <v xml:space="preserve">6100.04 - Utilities Water </v>
          </cell>
        </row>
        <row r="234">
          <cell r="A234" t="str">
            <v xml:space="preserve">280.20.28.811-6100.04 </v>
          </cell>
          <cell r="B234">
            <v>1650</v>
          </cell>
          <cell r="C234">
            <v>0</v>
          </cell>
          <cell r="D234">
            <v>1650</v>
          </cell>
          <cell r="E234">
            <v>162.01</v>
          </cell>
          <cell r="F234">
            <v>0</v>
          </cell>
          <cell r="G234">
            <v>1485.77</v>
          </cell>
          <cell r="H234">
            <v>164.23</v>
          </cell>
          <cell r="I234">
            <v>0.9</v>
          </cell>
          <cell r="J234">
            <v>1318.92</v>
          </cell>
          <cell r="K234" t="str">
            <v xml:space="preserve">6100.04 - Utilities Water </v>
          </cell>
        </row>
        <row r="235">
          <cell r="A235" t="str">
            <v xml:space="preserve">280.20.28.813-6100.04 </v>
          </cell>
          <cell r="B235">
            <v>1050</v>
          </cell>
          <cell r="C235">
            <v>0</v>
          </cell>
          <cell r="D235">
            <v>1050</v>
          </cell>
          <cell r="E235">
            <v>64.069999999999993</v>
          </cell>
          <cell r="F235">
            <v>0</v>
          </cell>
          <cell r="G235">
            <v>805.85</v>
          </cell>
          <cell r="H235">
            <v>244.15</v>
          </cell>
          <cell r="I235">
            <v>0.77</v>
          </cell>
          <cell r="J235">
            <v>814.16</v>
          </cell>
          <cell r="K235" t="str">
            <v xml:space="preserve">6100.04 - Utilities Water </v>
          </cell>
        </row>
        <row r="236">
          <cell r="A236" t="str">
            <v xml:space="preserve">280.20.28.814-6100.04 </v>
          </cell>
          <cell r="B236">
            <v>10800</v>
          </cell>
          <cell r="C236">
            <v>0</v>
          </cell>
          <cell r="D236">
            <v>10800</v>
          </cell>
          <cell r="E236">
            <v>998.38</v>
          </cell>
          <cell r="F236">
            <v>0</v>
          </cell>
          <cell r="G236">
            <v>8323.77</v>
          </cell>
          <cell r="H236">
            <v>2476.23</v>
          </cell>
          <cell r="I236">
            <v>0.77</v>
          </cell>
          <cell r="J236">
            <v>7702.13</v>
          </cell>
          <cell r="K236" t="str">
            <v xml:space="preserve">6100.04 - Utilities Water </v>
          </cell>
        </row>
        <row r="237">
          <cell r="A237" t="str">
            <v xml:space="preserve">280.20.28.815-6100.04 </v>
          </cell>
          <cell r="B237">
            <v>2050</v>
          </cell>
          <cell r="C237">
            <v>0</v>
          </cell>
          <cell r="D237">
            <v>2050</v>
          </cell>
          <cell r="E237">
            <v>146.41999999999999</v>
          </cell>
          <cell r="F237">
            <v>0</v>
          </cell>
          <cell r="G237">
            <v>1652.14</v>
          </cell>
          <cell r="H237">
            <v>397.86</v>
          </cell>
          <cell r="I237">
            <v>0.81</v>
          </cell>
          <cell r="J237">
            <v>1553.85</v>
          </cell>
          <cell r="K237" t="str">
            <v xml:space="preserve">6100.04 - Utilities Water </v>
          </cell>
        </row>
        <row r="238">
          <cell r="A238" t="str">
            <v xml:space="preserve">280.20.28.816-6100.04 </v>
          </cell>
          <cell r="B238">
            <v>9000</v>
          </cell>
          <cell r="C238">
            <v>0</v>
          </cell>
          <cell r="D238">
            <v>9000</v>
          </cell>
          <cell r="E238">
            <v>635.35</v>
          </cell>
          <cell r="F238">
            <v>0</v>
          </cell>
          <cell r="G238">
            <v>9758.18</v>
          </cell>
          <cell r="H238">
            <v>-758.18</v>
          </cell>
          <cell r="I238">
            <v>1.08</v>
          </cell>
          <cell r="J238">
            <v>9143.57</v>
          </cell>
          <cell r="K238" t="str">
            <v xml:space="preserve">6100.04 - Utilities Water </v>
          </cell>
        </row>
        <row r="239">
          <cell r="A239" t="str">
            <v xml:space="preserve">280.20.28.817-6100.04 </v>
          </cell>
          <cell r="B239">
            <v>8200</v>
          </cell>
          <cell r="C239">
            <v>0</v>
          </cell>
          <cell r="D239">
            <v>8200</v>
          </cell>
          <cell r="E239">
            <v>845.21</v>
          </cell>
          <cell r="F239">
            <v>0</v>
          </cell>
          <cell r="G239">
            <v>7798.23</v>
          </cell>
          <cell r="H239">
            <v>401.77</v>
          </cell>
          <cell r="I239">
            <v>0.95</v>
          </cell>
          <cell r="J239">
            <v>6999.62</v>
          </cell>
          <cell r="K239" t="str">
            <v xml:space="preserve">6100.04 - Utilities Water </v>
          </cell>
        </row>
        <row r="240">
          <cell r="A240" t="str">
            <v xml:space="preserve">280.20.28.818-6100.04 </v>
          </cell>
          <cell r="B240">
            <v>5200</v>
          </cell>
          <cell r="C240">
            <v>0</v>
          </cell>
          <cell r="D240">
            <v>5200</v>
          </cell>
          <cell r="E240">
            <v>449.83</v>
          </cell>
          <cell r="F240">
            <v>0</v>
          </cell>
          <cell r="G240">
            <v>4902.04</v>
          </cell>
          <cell r="H240">
            <v>297.95999999999998</v>
          </cell>
          <cell r="I240">
            <v>0.94</v>
          </cell>
          <cell r="J240">
            <v>4819.83</v>
          </cell>
          <cell r="K240" t="str">
            <v xml:space="preserve">6100.04 - Utilities Water </v>
          </cell>
        </row>
        <row r="241">
          <cell r="A241" t="str">
            <v xml:space="preserve">280.20.28.819-6100.04 </v>
          </cell>
          <cell r="B241">
            <v>10500</v>
          </cell>
          <cell r="C241">
            <v>0</v>
          </cell>
          <cell r="D241">
            <v>10500</v>
          </cell>
          <cell r="E241">
            <v>722.89</v>
          </cell>
          <cell r="F241">
            <v>0</v>
          </cell>
          <cell r="G241">
            <v>7191.77</v>
          </cell>
          <cell r="H241">
            <v>3308.23</v>
          </cell>
          <cell r="I241">
            <v>0.68</v>
          </cell>
          <cell r="J241">
            <v>6469.24</v>
          </cell>
          <cell r="K241" t="str">
            <v xml:space="preserve">6100.04 - Utilities Water </v>
          </cell>
        </row>
        <row r="242">
          <cell r="A242" t="str">
            <v xml:space="preserve">280.20.28.820-6100.04 </v>
          </cell>
          <cell r="B242">
            <v>6000</v>
          </cell>
          <cell r="C242">
            <v>0</v>
          </cell>
          <cell r="D242">
            <v>6000</v>
          </cell>
          <cell r="E242">
            <v>507.59</v>
          </cell>
          <cell r="F242">
            <v>0</v>
          </cell>
          <cell r="G242">
            <v>5623.77</v>
          </cell>
          <cell r="H242">
            <v>376.23</v>
          </cell>
          <cell r="I242">
            <v>0.94</v>
          </cell>
          <cell r="J242">
            <v>5506.05</v>
          </cell>
          <cell r="K242" t="str">
            <v xml:space="preserve">6100.04 - Utilities Water </v>
          </cell>
        </row>
        <row r="243">
          <cell r="A243" t="str">
            <v xml:space="preserve">280.20.28.822-6100.04 </v>
          </cell>
          <cell r="B243">
            <v>5500</v>
          </cell>
          <cell r="C243">
            <v>0</v>
          </cell>
          <cell r="D243">
            <v>5500</v>
          </cell>
          <cell r="E243">
            <v>619.99</v>
          </cell>
          <cell r="F243">
            <v>0</v>
          </cell>
          <cell r="G243">
            <v>5765.04</v>
          </cell>
          <cell r="H243">
            <v>-265.04000000000002</v>
          </cell>
          <cell r="I243">
            <v>1.05</v>
          </cell>
          <cell r="J243">
            <v>5542.43</v>
          </cell>
          <cell r="K243" t="str">
            <v xml:space="preserve">6100.04 - Utilities Water </v>
          </cell>
        </row>
        <row r="244">
          <cell r="A244" t="str">
            <v xml:space="preserve">280.20.28.823-6100.04 </v>
          </cell>
          <cell r="B244">
            <v>19840</v>
          </cell>
          <cell r="C244">
            <v>0</v>
          </cell>
          <cell r="D244">
            <v>19840</v>
          </cell>
          <cell r="E244">
            <v>3061.31</v>
          </cell>
          <cell r="F244">
            <v>0</v>
          </cell>
          <cell r="G244">
            <v>30019.23</v>
          </cell>
          <cell r="H244">
            <v>-10179.23</v>
          </cell>
          <cell r="I244">
            <v>1.51</v>
          </cell>
          <cell r="J244">
            <v>23292.97</v>
          </cell>
          <cell r="K244" t="str">
            <v xml:space="preserve">6100.04 - Utilities Water </v>
          </cell>
        </row>
        <row r="245">
          <cell r="A245" t="str">
            <v xml:space="preserve">280.20.28.824-6100.04 </v>
          </cell>
          <cell r="B245">
            <v>650</v>
          </cell>
          <cell r="C245">
            <v>0</v>
          </cell>
          <cell r="D245">
            <v>650</v>
          </cell>
          <cell r="E245">
            <v>51.84</v>
          </cell>
          <cell r="F245">
            <v>0</v>
          </cell>
          <cell r="G245">
            <v>540.02</v>
          </cell>
          <cell r="H245">
            <v>109.98</v>
          </cell>
          <cell r="I245">
            <v>0.83</v>
          </cell>
          <cell r="J245">
            <v>511.28</v>
          </cell>
          <cell r="K245" t="str">
            <v xml:space="preserve">6100.04 - Utilities Water </v>
          </cell>
        </row>
        <row r="246">
          <cell r="A246" t="str">
            <v xml:space="preserve">280.20.28.825-6100.04 </v>
          </cell>
          <cell r="B246">
            <v>5500</v>
          </cell>
          <cell r="C246">
            <v>0</v>
          </cell>
          <cell r="D246">
            <v>5500</v>
          </cell>
          <cell r="E246">
            <v>574</v>
          </cell>
          <cell r="F246">
            <v>0</v>
          </cell>
          <cell r="G246">
            <v>5651.72</v>
          </cell>
          <cell r="H246">
            <v>-151.72</v>
          </cell>
          <cell r="I246">
            <v>1.03</v>
          </cell>
          <cell r="J246">
            <v>5361.64</v>
          </cell>
          <cell r="K246" t="str">
            <v xml:space="preserve">6100.04 - Utilities Water </v>
          </cell>
        </row>
        <row r="247">
          <cell r="A247" t="str">
            <v xml:space="preserve">280.20.28.826-6100.04 </v>
          </cell>
          <cell r="B247">
            <v>9000</v>
          </cell>
          <cell r="C247">
            <v>0</v>
          </cell>
          <cell r="D247">
            <v>9000</v>
          </cell>
          <cell r="E247">
            <v>772.53</v>
          </cell>
          <cell r="F247">
            <v>0</v>
          </cell>
          <cell r="G247">
            <v>7848.83</v>
          </cell>
          <cell r="H247">
            <v>1151.17</v>
          </cell>
          <cell r="I247">
            <v>0.87</v>
          </cell>
          <cell r="J247">
            <v>7461.87</v>
          </cell>
          <cell r="K247" t="str">
            <v xml:space="preserve">6100.04 - Utilities Water </v>
          </cell>
        </row>
        <row r="248">
          <cell r="A248" t="str">
            <v xml:space="preserve">280.20.28.827-6100.04 </v>
          </cell>
          <cell r="B248">
            <v>1000</v>
          </cell>
          <cell r="C248">
            <v>0</v>
          </cell>
          <cell r="D248">
            <v>1000</v>
          </cell>
          <cell r="E248">
            <v>57.27</v>
          </cell>
          <cell r="F248">
            <v>0</v>
          </cell>
          <cell r="G248">
            <v>763.11</v>
          </cell>
          <cell r="H248">
            <v>236.89</v>
          </cell>
          <cell r="I248">
            <v>0.76</v>
          </cell>
          <cell r="J248">
            <v>740.35</v>
          </cell>
          <cell r="K248" t="str">
            <v xml:space="preserve">6100.04 - Utilities Water </v>
          </cell>
        </row>
        <row r="249">
          <cell r="A249" t="str">
            <v xml:space="preserve">280.20.28.828-6100.04 </v>
          </cell>
          <cell r="B249">
            <v>510</v>
          </cell>
          <cell r="C249">
            <v>0</v>
          </cell>
          <cell r="D249">
            <v>510</v>
          </cell>
          <cell r="E249">
            <v>24.54</v>
          </cell>
          <cell r="F249">
            <v>0</v>
          </cell>
          <cell r="G249">
            <v>327.04000000000002</v>
          </cell>
          <cell r="H249">
            <v>182.96</v>
          </cell>
          <cell r="I249">
            <v>0.64</v>
          </cell>
          <cell r="J249">
            <v>317.27999999999997</v>
          </cell>
          <cell r="K249" t="str">
            <v xml:space="preserve">6100.04 - Utilities Water </v>
          </cell>
        </row>
        <row r="250">
          <cell r="A250" t="str">
            <v xml:space="preserve">280.20.28.829-6100.04 </v>
          </cell>
          <cell r="B250">
            <v>1300</v>
          </cell>
          <cell r="C250">
            <v>0</v>
          </cell>
          <cell r="D250">
            <v>1300</v>
          </cell>
          <cell r="E250">
            <v>88.17</v>
          </cell>
          <cell r="F250">
            <v>0</v>
          </cell>
          <cell r="G250">
            <v>940.23</v>
          </cell>
          <cell r="H250">
            <v>359.77</v>
          </cell>
          <cell r="I250">
            <v>0.72</v>
          </cell>
          <cell r="J250">
            <v>847.5</v>
          </cell>
          <cell r="K250" t="str">
            <v xml:space="preserve">6100.04 - Utilities Water </v>
          </cell>
        </row>
        <row r="251">
          <cell r="A251" t="str">
            <v xml:space="preserve">280.20.28.831-6100.04 </v>
          </cell>
          <cell r="B251">
            <v>1400</v>
          </cell>
          <cell r="C251">
            <v>0</v>
          </cell>
          <cell r="D251">
            <v>1400</v>
          </cell>
          <cell r="E251">
            <v>118.91</v>
          </cell>
          <cell r="F251">
            <v>0</v>
          </cell>
          <cell r="G251">
            <v>1405.63</v>
          </cell>
          <cell r="H251">
            <v>-5.63</v>
          </cell>
          <cell r="I251">
            <v>1</v>
          </cell>
          <cell r="J251">
            <v>1385.31</v>
          </cell>
          <cell r="K251" t="str">
            <v xml:space="preserve">6100.04 - Utilities Water </v>
          </cell>
        </row>
        <row r="252">
          <cell r="A252" t="str">
            <v xml:space="preserve">280.20.28.832-6100.04 </v>
          </cell>
          <cell r="B252">
            <v>12000</v>
          </cell>
          <cell r="C252">
            <v>0</v>
          </cell>
          <cell r="D252">
            <v>12000</v>
          </cell>
          <cell r="E252">
            <v>797.65</v>
          </cell>
          <cell r="F252">
            <v>0</v>
          </cell>
          <cell r="G252">
            <v>10240.65</v>
          </cell>
          <cell r="H252">
            <v>1759.35</v>
          </cell>
          <cell r="I252">
            <v>0.85</v>
          </cell>
          <cell r="J252">
            <v>9822.69</v>
          </cell>
          <cell r="K252" t="str">
            <v xml:space="preserve">6100.04 - Utilities Water </v>
          </cell>
        </row>
        <row r="253">
          <cell r="A253" t="str">
            <v xml:space="preserve">280.20.28.833-6100.04 </v>
          </cell>
          <cell r="B253">
            <v>2300</v>
          </cell>
          <cell r="C253">
            <v>0</v>
          </cell>
          <cell r="D253">
            <v>2300</v>
          </cell>
          <cell r="E253">
            <v>232.35</v>
          </cell>
          <cell r="F253">
            <v>0</v>
          </cell>
          <cell r="G253">
            <v>2439.6</v>
          </cell>
          <cell r="H253">
            <v>-139.6</v>
          </cell>
          <cell r="I253">
            <v>1.06</v>
          </cell>
          <cell r="J253">
            <v>1976.04</v>
          </cell>
          <cell r="K253" t="str">
            <v xml:space="preserve">6100.04 - Utilities Water </v>
          </cell>
        </row>
        <row r="254">
          <cell r="A254" t="str">
            <v xml:space="preserve">280.20.28.834-6100.04 </v>
          </cell>
          <cell r="B254">
            <v>200</v>
          </cell>
          <cell r="C254">
            <v>0</v>
          </cell>
          <cell r="D254">
            <v>200</v>
          </cell>
          <cell r="E254">
            <v>0</v>
          </cell>
          <cell r="F254">
            <v>0</v>
          </cell>
          <cell r="G254">
            <v>0</v>
          </cell>
          <cell r="H254">
            <v>200</v>
          </cell>
          <cell r="I254">
            <v>0</v>
          </cell>
          <cell r="J254">
            <v>0</v>
          </cell>
          <cell r="K254" t="str">
            <v xml:space="preserve">6100.04 - Utilities Water </v>
          </cell>
        </row>
        <row r="255">
          <cell r="A255" t="str">
            <v xml:space="preserve">280.20.28.835-6100.04 </v>
          </cell>
          <cell r="B255">
            <v>650</v>
          </cell>
          <cell r="C255">
            <v>0</v>
          </cell>
          <cell r="D255">
            <v>650</v>
          </cell>
          <cell r="E255">
            <v>35.07</v>
          </cell>
          <cell r="F255">
            <v>0</v>
          </cell>
          <cell r="G255">
            <v>562.01</v>
          </cell>
          <cell r="H255">
            <v>87.99</v>
          </cell>
          <cell r="I255">
            <v>0.86</v>
          </cell>
          <cell r="J255">
            <v>540.13</v>
          </cell>
          <cell r="K255" t="str">
            <v xml:space="preserve">6100.04 - Utilities Water </v>
          </cell>
        </row>
        <row r="256">
          <cell r="A256" t="str">
            <v xml:space="preserve">280.00.00.966-6200.01 </v>
          </cell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 t="str">
            <v>+++</v>
          </cell>
          <cell r="J256">
            <v>0</v>
          </cell>
          <cell r="K256" t="str">
            <v>6200.01 - Supplies Office</v>
          </cell>
        </row>
        <row r="257">
          <cell r="A257" t="str">
            <v xml:space="preserve">280.00.00.966-6200.02 </v>
          </cell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 t="str">
            <v>+++</v>
          </cell>
          <cell r="J257">
            <v>0</v>
          </cell>
          <cell r="K257" t="str">
            <v>6200.02 - Supplies Special Department</v>
          </cell>
        </row>
        <row r="258">
          <cell r="A258" t="str">
            <v xml:space="preserve">280.00.00.966-6200.03 </v>
          </cell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 t="str">
            <v>+++</v>
          </cell>
          <cell r="J258">
            <v>0</v>
          </cell>
          <cell r="K258" t="str">
            <v>6200.03 - Supplies Copier Maintenance &amp; Supplies</v>
          </cell>
        </row>
        <row r="259">
          <cell r="A259" t="str">
            <v xml:space="preserve">280.00.00.966-6200.04 </v>
          </cell>
          <cell r="B259">
            <v>0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 t="str">
            <v>+++</v>
          </cell>
          <cell r="J259">
            <v>0</v>
          </cell>
          <cell r="K259" t="str">
            <v>6200.04 - Supplies Postage</v>
          </cell>
        </row>
        <row r="260">
          <cell r="A260" t="str">
            <v xml:space="preserve">280.00.00.966-6200.05 </v>
          </cell>
          <cell r="B260">
            <v>0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 t="str">
            <v>+++</v>
          </cell>
          <cell r="J260">
            <v>0</v>
          </cell>
          <cell r="K260" t="str">
            <v>6200.05 - Supplies Gasoline</v>
          </cell>
        </row>
        <row r="261">
          <cell r="A261" t="str">
            <v xml:space="preserve">280.00.00.966-6200.08 </v>
          </cell>
          <cell r="B261">
            <v>0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 t="str">
            <v>+++</v>
          </cell>
          <cell r="J261">
            <v>0</v>
          </cell>
          <cell r="K261" t="str">
            <v>6200.08 - Supplies Uniforms</v>
          </cell>
        </row>
        <row r="262">
          <cell r="A262" t="str">
            <v xml:space="preserve">280.00.00.966-6200.09 </v>
          </cell>
          <cell r="B262">
            <v>0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 t="str">
            <v>+++</v>
          </cell>
          <cell r="J262">
            <v>0</v>
          </cell>
          <cell r="K262" t="str">
            <v>6200.09 - Supplies Data Processing</v>
          </cell>
        </row>
        <row r="263">
          <cell r="A263" t="str">
            <v xml:space="preserve">280.00.00.900-6240.05 </v>
          </cell>
          <cell r="B263">
            <v>0</v>
          </cell>
          <cell r="C263">
            <v>2165</v>
          </cell>
          <cell r="D263">
            <v>2165</v>
          </cell>
          <cell r="E263">
            <v>-13857.18</v>
          </cell>
          <cell r="F263">
            <v>0</v>
          </cell>
          <cell r="G263">
            <v>1530.42</v>
          </cell>
          <cell r="H263">
            <v>634.58000000000004</v>
          </cell>
          <cell r="I263">
            <v>0.71</v>
          </cell>
          <cell r="J263">
            <v>0</v>
          </cell>
          <cell r="K263" t="str">
            <v>6240.05 - Supplies-Parks Landscape Maintenance</v>
          </cell>
        </row>
        <row r="264">
          <cell r="A264" t="str">
            <v xml:space="preserve">280.20.28.802-6240.05 </v>
          </cell>
          <cell r="B264">
            <v>1800</v>
          </cell>
          <cell r="C264">
            <v>0</v>
          </cell>
          <cell r="D264">
            <v>1800</v>
          </cell>
          <cell r="E264">
            <v>180.99</v>
          </cell>
          <cell r="F264">
            <v>0</v>
          </cell>
          <cell r="G264">
            <v>544.74</v>
          </cell>
          <cell r="H264">
            <v>1255.26</v>
          </cell>
          <cell r="I264">
            <v>0.3</v>
          </cell>
          <cell r="J264">
            <v>817.31</v>
          </cell>
          <cell r="K264" t="str">
            <v>6240.05 - Supplies-Parks Landscape Maintenance</v>
          </cell>
        </row>
        <row r="265">
          <cell r="A265" t="str">
            <v xml:space="preserve">280.20.28.803-6240.05 </v>
          </cell>
          <cell r="B265">
            <v>2000</v>
          </cell>
          <cell r="C265">
            <v>0</v>
          </cell>
          <cell r="D265">
            <v>2000</v>
          </cell>
          <cell r="E265">
            <v>204</v>
          </cell>
          <cell r="F265">
            <v>0</v>
          </cell>
          <cell r="G265">
            <v>412</v>
          </cell>
          <cell r="H265">
            <v>1588</v>
          </cell>
          <cell r="I265">
            <v>0.21</v>
          </cell>
          <cell r="J265">
            <v>550</v>
          </cell>
          <cell r="K265" t="str">
            <v>6240.05 - Supplies-Parks Landscape Maintenance</v>
          </cell>
        </row>
        <row r="266">
          <cell r="A266" t="str">
            <v xml:space="preserve">280.20.28.804-6240.05 </v>
          </cell>
          <cell r="B266">
            <v>1050</v>
          </cell>
          <cell r="C266">
            <v>0</v>
          </cell>
          <cell r="D266">
            <v>1050</v>
          </cell>
          <cell r="E266">
            <v>122.37</v>
          </cell>
          <cell r="F266">
            <v>0</v>
          </cell>
          <cell r="G266">
            <v>792.88</v>
          </cell>
          <cell r="H266">
            <v>257.12</v>
          </cell>
          <cell r="I266">
            <v>0.76</v>
          </cell>
          <cell r="J266">
            <v>468.06</v>
          </cell>
          <cell r="K266" t="str">
            <v>6240.05 - Supplies-Parks Landscape Maintenance</v>
          </cell>
        </row>
        <row r="267">
          <cell r="A267" t="str">
            <v xml:space="preserve">280.20.28.805-6240.05 </v>
          </cell>
          <cell r="B267">
            <v>1550</v>
          </cell>
          <cell r="C267">
            <v>0</v>
          </cell>
          <cell r="D267">
            <v>1550</v>
          </cell>
          <cell r="E267">
            <v>115.45</v>
          </cell>
          <cell r="F267">
            <v>0</v>
          </cell>
          <cell r="G267">
            <v>497.5</v>
          </cell>
          <cell r="H267">
            <v>1052.5</v>
          </cell>
          <cell r="I267">
            <v>0.32</v>
          </cell>
          <cell r="J267">
            <v>566.38</v>
          </cell>
          <cell r="K267" t="str">
            <v>6240.05 - Supplies-Parks Landscape Maintenance</v>
          </cell>
        </row>
        <row r="268">
          <cell r="A268" t="str">
            <v xml:space="preserve">280.20.28.806-6240.05 </v>
          </cell>
          <cell r="B268">
            <v>750</v>
          </cell>
          <cell r="C268">
            <v>0</v>
          </cell>
          <cell r="D268">
            <v>750</v>
          </cell>
          <cell r="E268">
            <v>64.86</v>
          </cell>
          <cell r="F268">
            <v>0</v>
          </cell>
          <cell r="G268">
            <v>254.31</v>
          </cell>
          <cell r="H268">
            <v>495.69</v>
          </cell>
          <cell r="I268">
            <v>0.34</v>
          </cell>
          <cell r="J268">
            <v>349.88</v>
          </cell>
          <cell r="K268" t="str">
            <v>6240.05 - Supplies-Parks Landscape Maintenance</v>
          </cell>
        </row>
        <row r="269">
          <cell r="A269" t="str">
            <v xml:space="preserve">280.20.28.807-6240.05 </v>
          </cell>
          <cell r="B269">
            <v>415</v>
          </cell>
          <cell r="C269">
            <v>0</v>
          </cell>
          <cell r="D269">
            <v>415</v>
          </cell>
          <cell r="E269">
            <v>25.7</v>
          </cell>
          <cell r="F269">
            <v>0</v>
          </cell>
          <cell r="G269">
            <v>218.07</v>
          </cell>
          <cell r="H269">
            <v>196.93</v>
          </cell>
          <cell r="I269">
            <v>0.53</v>
          </cell>
          <cell r="J269">
            <v>212.74</v>
          </cell>
          <cell r="K269" t="str">
            <v>6240.05 - Supplies-Parks Landscape Maintenance</v>
          </cell>
        </row>
        <row r="270">
          <cell r="A270" t="str">
            <v xml:space="preserve">280.20.28.808-6240.05 </v>
          </cell>
          <cell r="B270">
            <v>3500</v>
          </cell>
          <cell r="C270">
            <v>0</v>
          </cell>
          <cell r="D270">
            <v>3500</v>
          </cell>
          <cell r="E270">
            <v>840.23</v>
          </cell>
          <cell r="F270">
            <v>0</v>
          </cell>
          <cell r="G270">
            <v>2326.16</v>
          </cell>
          <cell r="H270">
            <v>1173.8399999999999</v>
          </cell>
          <cell r="I270">
            <v>0.66</v>
          </cell>
          <cell r="J270">
            <v>2581.29</v>
          </cell>
          <cell r="K270" t="str">
            <v>6240.05 - Supplies-Parks Landscape Maintenance</v>
          </cell>
        </row>
        <row r="271">
          <cell r="A271" t="str">
            <v xml:space="preserve">280.20.28.809-6240.05 </v>
          </cell>
          <cell r="B271">
            <v>4200</v>
          </cell>
          <cell r="C271">
            <v>0</v>
          </cell>
          <cell r="D271">
            <v>4200</v>
          </cell>
          <cell r="E271">
            <v>1343.24</v>
          </cell>
          <cell r="F271">
            <v>0</v>
          </cell>
          <cell r="G271">
            <v>3290.68</v>
          </cell>
          <cell r="H271">
            <v>909.32</v>
          </cell>
          <cell r="I271">
            <v>0.78</v>
          </cell>
          <cell r="J271">
            <v>3482.05</v>
          </cell>
          <cell r="K271" t="str">
            <v>6240.05 - Supplies-Parks Landscape Maintenance</v>
          </cell>
        </row>
        <row r="272">
          <cell r="A272" t="str">
            <v xml:space="preserve">280.20.28.810-6240.05 </v>
          </cell>
          <cell r="B272">
            <v>950</v>
          </cell>
          <cell r="C272">
            <v>0</v>
          </cell>
          <cell r="D272">
            <v>950</v>
          </cell>
          <cell r="E272">
            <v>186.67</v>
          </cell>
          <cell r="F272">
            <v>0</v>
          </cell>
          <cell r="G272">
            <v>510.39</v>
          </cell>
          <cell r="H272">
            <v>439.61</v>
          </cell>
          <cell r="I272">
            <v>0.54</v>
          </cell>
          <cell r="J272">
            <v>498.7</v>
          </cell>
          <cell r="K272" t="str">
            <v>6240.05 - Supplies-Parks Landscape Maintenance</v>
          </cell>
        </row>
        <row r="273">
          <cell r="A273" t="str">
            <v xml:space="preserve">280.20.28.811-6240.05 </v>
          </cell>
          <cell r="B273">
            <v>1650</v>
          </cell>
          <cell r="C273">
            <v>0</v>
          </cell>
          <cell r="D273">
            <v>1650</v>
          </cell>
          <cell r="E273">
            <v>228.61</v>
          </cell>
          <cell r="F273">
            <v>0</v>
          </cell>
          <cell r="G273">
            <v>578.92999999999995</v>
          </cell>
          <cell r="H273">
            <v>1071.07</v>
          </cell>
          <cell r="I273">
            <v>0.35</v>
          </cell>
          <cell r="J273">
            <v>539</v>
          </cell>
          <cell r="K273" t="str">
            <v>6240.05 - Supplies-Parks Landscape Maintenance</v>
          </cell>
        </row>
        <row r="274">
          <cell r="A274" t="str">
            <v xml:space="preserve">280.20.28.812-6240.05 </v>
          </cell>
          <cell r="B274">
            <v>1300</v>
          </cell>
          <cell r="C274">
            <v>0</v>
          </cell>
          <cell r="D274">
            <v>1300</v>
          </cell>
          <cell r="E274">
            <v>631.75</v>
          </cell>
          <cell r="F274">
            <v>0</v>
          </cell>
          <cell r="G274">
            <v>1263.5</v>
          </cell>
          <cell r="H274">
            <v>36.5</v>
          </cell>
          <cell r="I274">
            <v>0.97</v>
          </cell>
          <cell r="J274">
            <v>1263.5</v>
          </cell>
          <cell r="K274" t="str">
            <v>6240.05 - Supplies-Parks Landscape Maintenance</v>
          </cell>
        </row>
        <row r="275">
          <cell r="A275" t="str">
            <v xml:space="preserve">280.20.28.813-6240.05 </v>
          </cell>
          <cell r="B275">
            <v>435</v>
          </cell>
          <cell r="C275">
            <v>0</v>
          </cell>
          <cell r="D275">
            <v>435</v>
          </cell>
          <cell r="E275">
            <v>53.06</v>
          </cell>
          <cell r="F275">
            <v>0</v>
          </cell>
          <cell r="G275">
            <v>225.29</v>
          </cell>
          <cell r="H275">
            <v>209.71</v>
          </cell>
          <cell r="I275">
            <v>0.52</v>
          </cell>
          <cell r="J275">
            <v>281.86</v>
          </cell>
          <cell r="K275" t="str">
            <v>6240.05 - Supplies-Parks Landscape Maintenance</v>
          </cell>
        </row>
        <row r="276">
          <cell r="A276" t="str">
            <v xml:space="preserve">280.20.28.814-6240.05 </v>
          </cell>
          <cell r="B276">
            <v>7200</v>
          </cell>
          <cell r="C276">
            <v>0</v>
          </cell>
          <cell r="D276">
            <v>7200</v>
          </cell>
          <cell r="E276">
            <v>2000.95</v>
          </cell>
          <cell r="F276">
            <v>0</v>
          </cell>
          <cell r="G276">
            <v>9596.1299999999992</v>
          </cell>
          <cell r="H276">
            <v>-2396.13</v>
          </cell>
          <cell r="I276">
            <v>1.33</v>
          </cell>
          <cell r="J276">
            <v>10183.040000000001</v>
          </cell>
          <cell r="K276" t="str">
            <v>6240.05 - Supplies-Parks Landscape Maintenance</v>
          </cell>
        </row>
        <row r="277">
          <cell r="A277" t="str">
            <v xml:space="preserve">280.20.28.815-6240.05 </v>
          </cell>
          <cell r="B277">
            <v>660</v>
          </cell>
          <cell r="C277">
            <v>0</v>
          </cell>
          <cell r="D277">
            <v>660</v>
          </cell>
          <cell r="E277">
            <v>79.150000000000006</v>
          </cell>
          <cell r="F277">
            <v>0</v>
          </cell>
          <cell r="G277">
            <v>213.54</v>
          </cell>
          <cell r="H277">
            <v>446.46</v>
          </cell>
          <cell r="I277">
            <v>0.32</v>
          </cell>
          <cell r="J277">
            <v>286.01</v>
          </cell>
          <cell r="K277" t="str">
            <v>6240.05 - Supplies-Parks Landscape Maintenance</v>
          </cell>
        </row>
        <row r="278">
          <cell r="A278" t="str">
            <v xml:space="preserve">280.20.28.816-6240.05 </v>
          </cell>
          <cell r="B278">
            <v>2000</v>
          </cell>
          <cell r="C278">
            <v>0</v>
          </cell>
          <cell r="D278">
            <v>2000</v>
          </cell>
          <cell r="E278">
            <v>582.39</v>
          </cell>
          <cell r="F278">
            <v>0</v>
          </cell>
          <cell r="G278">
            <v>1506.93</v>
          </cell>
          <cell r="H278">
            <v>493.07</v>
          </cell>
          <cell r="I278">
            <v>0.75</v>
          </cell>
          <cell r="J278">
            <v>1516.96</v>
          </cell>
          <cell r="K278" t="str">
            <v>6240.05 - Supplies-Parks Landscape Maintenance</v>
          </cell>
        </row>
        <row r="279">
          <cell r="A279" t="str">
            <v xml:space="preserve">280.20.28.817-6240.05 </v>
          </cell>
          <cell r="B279">
            <v>5500</v>
          </cell>
          <cell r="C279">
            <v>0</v>
          </cell>
          <cell r="D279">
            <v>5500</v>
          </cell>
          <cell r="E279">
            <v>1126.79</v>
          </cell>
          <cell r="F279">
            <v>0</v>
          </cell>
          <cell r="G279">
            <v>3398.63</v>
          </cell>
          <cell r="H279">
            <v>2101.37</v>
          </cell>
          <cell r="I279">
            <v>0.62</v>
          </cell>
          <cell r="J279">
            <v>3848.75</v>
          </cell>
          <cell r="K279" t="str">
            <v>6240.05 - Supplies-Parks Landscape Maintenance</v>
          </cell>
        </row>
        <row r="280">
          <cell r="A280" t="str">
            <v xml:space="preserve">280.20.28.818-6240.05 </v>
          </cell>
          <cell r="B280">
            <v>8500</v>
          </cell>
          <cell r="C280">
            <v>0</v>
          </cell>
          <cell r="D280">
            <v>8500</v>
          </cell>
          <cell r="E280">
            <v>2016.59</v>
          </cell>
          <cell r="F280">
            <v>0</v>
          </cell>
          <cell r="G280">
            <v>4888.32</v>
          </cell>
          <cell r="H280">
            <v>3611.68</v>
          </cell>
          <cell r="I280">
            <v>0.57999999999999996</v>
          </cell>
          <cell r="J280">
            <v>5051.93</v>
          </cell>
          <cell r="K280" t="str">
            <v>6240.05 - Supplies-Parks Landscape Maintenance</v>
          </cell>
        </row>
        <row r="281">
          <cell r="A281" t="str">
            <v xml:space="preserve">280.20.28.819-6240.05 </v>
          </cell>
          <cell r="B281">
            <v>5000</v>
          </cell>
          <cell r="C281">
            <v>0</v>
          </cell>
          <cell r="D281">
            <v>5000</v>
          </cell>
          <cell r="E281">
            <v>1022.65</v>
          </cell>
          <cell r="F281">
            <v>0</v>
          </cell>
          <cell r="G281">
            <v>3096.4</v>
          </cell>
          <cell r="H281">
            <v>1903.6</v>
          </cell>
          <cell r="I281">
            <v>0.62</v>
          </cell>
          <cell r="J281">
            <v>3357.84</v>
          </cell>
          <cell r="K281" t="str">
            <v>6240.05 - Supplies-Parks Landscape Maintenance</v>
          </cell>
        </row>
        <row r="282">
          <cell r="A282" t="str">
            <v xml:space="preserve">280.20.28.820-6240.05 </v>
          </cell>
          <cell r="B282">
            <v>5000</v>
          </cell>
          <cell r="C282">
            <v>0</v>
          </cell>
          <cell r="D282">
            <v>5000</v>
          </cell>
          <cell r="E282">
            <v>1624.31</v>
          </cell>
          <cell r="F282">
            <v>0</v>
          </cell>
          <cell r="G282">
            <v>3766.8</v>
          </cell>
          <cell r="H282">
            <v>1233.2</v>
          </cell>
          <cell r="I282">
            <v>0.75</v>
          </cell>
          <cell r="J282">
            <v>3802.28</v>
          </cell>
          <cell r="K282" t="str">
            <v>6240.05 - Supplies-Parks Landscape Maintenance</v>
          </cell>
        </row>
        <row r="283">
          <cell r="A283" t="str">
            <v xml:space="preserve">280.20.28.821-6240.05 </v>
          </cell>
          <cell r="B283">
            <v>0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 t="str">
            <v>+++</v>
          </cell>
          <cell r="J283">
            <v>0</v>
          </cell>
          <cell r="K283" t="str">
            <v>6240.05 - Supplies-Parks Landscape Maintenance</v>
          </cell>
        </row>
        <row r="284">
          <cell r="A284" t="str">
            <v xml:space="preserve">280.20.28.822-6240.05 </v>
          </cell>
          <cell r="B284">
            <v>4300</v>
          </cell>
          <cell r="C284">
            <v>0</v>
          </cell>
          <cell r="D284">
            <v>4300</v>
          </cell>
          <cell r="E284">
            <v>394.95</v>
          </cell>
          <cell r="F284">
            <v>0</v>
          </cell>
          <cell r="G284">
            <v>1947.96</v>
          </cell>
          <cell r="H284">
            <v>2352.04</v>
          </cell>
          <cell r="I284">
            <v>0.45</v>
          </cell>
          <cell r="J284">
            <v>2838.77</v>
          </cell>
          <cell r="K284" t="str">
            <v>6240.05 - Supplies-Parks Landscape Maintenance</v>
          </cell>
        </row>
        <row r="285">
          <cell r="A285" t="str">
            <v xml:space="preserve">280.20.28.823-6240.05 </v>
          </cell>
          <cell r="B285">
            <v>9300</v>
          </cell>
          <cell r="C285">
            <v>0</v>
          </cell>
          <cell r="D285">
            <v>9300</v>
          </cell>
          <cell r="E285">
            <v>5819.08</v>
          </cell>
          <cell r="F285">
            <v>0</v>
          </cell>
          <cell r="G285">
            <v>15757.8</v>
          </cell>
          <cell r="H285">
            <v>-6457.8</v>
          </cell>
          <cell r="I285">
            <v>1.69</v>
          </cell>
          <cell r="J285">
            <v>16243.12</v>
          </cell>
          <cell r="K285" t="str">
            <v>6240.05 - Supplies-Parks Landscape Maintenance</v>
          </cell>
        </row>
        <row r="286">
          <cell r="A286" t="str">
            <v xml:space="preserve">280.20.28.824-6240.05 </v>
          </cell>
          <cell r="B286">
            <v>800</v>
          </cell>
          <cell r="C286">
            <v>0</v>
          </cell>
          <cell r="D286">
            <v>800</v>
          </cell>
          <cell r="E286">
            <v>24.39</v>
          </cell>
          <cell r="F286">
            <v>0</v>
          </cell>
          <cell r="G286">
            <v>196.04</v>
          </cell>
          <cell r="H286">
            <v>603.96</v>
          </cell>
          <cell r="I286">
            <v>0.25</v>
          </cell>
          <cell r="J286">
            <v>357.83</v>
          </cell>
          <cell r="K286" t="str">
            <v>6240.05 - Supplies-Parks Landscape Maintenance</v>
          </cell>
        </row>
        <row r="287">
          <cell r="A287" t="str">
            <v xml:space="preserve">280.20.28.825-6240.05 </v>
          </cell>
          <cell r="B287">
            <v>1500</v>
          </cell>
          <cell r="C287">
            <v>0</v>
          </cell>
          <cell r="D287">
            <v>1500</v>
          </cell>
          <cell r="E287">
            <v>246.18</v>
          </cell>
          <cell r="F287">
            <v>0</v>
          </cell>
          <cell r="G287">
            <v>1123.51</v>
          </cell>
          <cell r="H287">
            <v>376.49</v>
          </cell>
          <cell r="I287">
            <v>0.75</v>
          </cell>
          <cell r="J287">
            <v>1236.1500000000001</v>
          </cell>
          <cell r="K287" t="str">
            <v>6240.05 - Supplies-Parks Landscape Maintenance</v>
          </cell>
        </row>
        <row r="288">
          <cell r="A288" t="str">
            <v xml:space="preserve">280.20.28.826-6240.05 </v>
          </cell>
          <cell r="B288">
            <v>18000</v>
          </cell>
          <cell r="C288">
            <v>0</v>
          </cell>
          <cell r="D288">
            <v>18000</v>
          </cell>
          <cell r="E288">
            <v>5422.24</v>
          </cell>
          <cell r="F288">
            <v>0</v>
          </cell>
          <cell r="G288">
            <v>12830.02</v>
          </cell>
          <cell r="H288">
            <v>5169.9799999999996</v>
          </cell>
          <cell r="I288">
            <v>0.71</v>
          </cell>
          <cell r="J288">
            <v>14303.32</v>
          </cell>
          <cell r="K288" t="str">
            <v>6240.05 - Supplies-Parks Landscape Maintenance</v>
          </cell>
        </row>
        <row r="289">
          <cell r="A289" t="str">
            <v xml:space="preserve">280.20.28.827-6240.05 </v>
          </cell>
          <cell r="B289">
            <v>500</v>
          </cell>
          <cell r="C289">
            <v>0</v>
          </cell>
          <cell r="D289">
            <v>500</v>
          </cell>
          <cell r="E289">
            <v>42.51</v>
          </cell>
          <cell r="F289">
            <v>0</v>
          </cell>
          <cell r="G289">
            <v>217.95</v>
          </cell>
          <cell r="H289">
            <v>282.05</v>
          </cell>
          <cell r="I289">
            <v>0.44</v>
          </cell>
          <cell r="J289">
            <v>97.01</v>
          </cell>
          <cell r="K289" t="str">
            <v>6240.05 - Supplies-Parks Landscape Maintenance</v>
          </cell>
        </row>
        <row r="290">
          <cell r="A290" t="str">
            <v xml:space="preserve">280.20.28.828-6240.05 </v>
          </cell>
          <cell r="B290">
            <v>410</v>
          </cell>
          <cell r="C290">
            <v>0</v>
          </cell>
          <cell r="D290">
            <v>410</v>
          </cell>
          <cell r="E290">
            <v>35.76</v>
          </cell>
          <cell r="F290">
            <v>0</v>
          </cell>
          <cell r="G290">
            <v>202.38</v>
          </cell>
          <cell r="H290">
            <v>207.62</v>
          </cell>
          <cell r="I290">
            <v>0.49</v>
          </cell>
          <cell r="J290">
            <v>343.4</v>
          </cell>
          <cell r="K290" t="str">
            <v>6240.05 - Supplies-Parks Landscape Maintenance</v>
          </cell>
        </row>
        <row r="291">
          <cell r="A291" t="str">
            <v xml:space="preserve">280.20.28.829-6240.05 </v>
          </cell>
          <cell r="B291">
            <v>600</v>
          </cell>
          <cell r="C291">
            <v>0</v>
          </cell>
          <cell r="D291">
            <v>600</v>
          </cell>
          <cell r="E291">
            <v>157.66999999999999</v>
          </cell>
          <cell r="F291">
            <v>0</v>
          </cell>
          <cell r="G291">
            <v>293.89999999999998</v>
          </cell>
          <cell r="H291">
            <v>306.10000000000002</v>
          </cell>
          <cell r="I291">
            <v>0.49</v>
          </cell>
          <cell r="J291">
            <v>207.67</v>
          </cell>
          <cell r="K291" t="str">
            <v>6240.05 - Supplies-Parks Landscape Maintenance</v>
          </cell>
        </row>
        <row r="292">
          <cell r="A292" t="str">
            <v xml:space="preserve">280.20.28.831-6240.05 </v>
          </cell>
          <cell r="B292">
            <v>1500</v>
          </cell>
          <cell r="C292">
            <v>0</v>
          </cell>
          <cell r="D292">
            <v>1500</v>
          </cell>
          <cell r="E292">
            <v>489.48</v>
          </cell>
          <cell r="F292">
            <v>0</v>
          </cell>
          <cell r="G292">
            <v>1555.06</v>
          </cell>
          <cell r="H292">
            <v>-55.06</v>
          </cell>
          <cell r="I292">
            <v>1.04</v>
          </cell>
          <cell r="J292">
            <v>1675.73</v>
          </cell>
          <cell r="K292" t="str">
            <v>6240.05 - Supplies-Parks Landscape Maintenance</v>
          </cell>
        </row>
        <row r="293">
          <cell r="A293" t="str">
            <v xml:space="preserve">280.20.28.832-6240.05 </v>
          </cell>
          <cell r="B293">
            <v>1300</v>
          </cell>
          <cell r="C293">
            <v>0</v>
          </cell>
          <cell r="D293">
            <v>1300</v>
          </cell>
          <cell r="E293">
            <v>409.81</v>
          </cell>
          <cell r="F293">
            <v>0</v>
          </cell>
          <cell r="G293">
            <v>1044.5899999999999</v>
          </cell>
          <cell r="H293">
            <v>255.41</v>
          </cell>
          <cell r="I293">
            <v>0.8</v>
          </cell>
          <cell r="J293">
            <v>1064.1199999999999</v>
          </cell>
          <cell r="K293" t="str">
            <v>6240.05 - Supplies-Parks Landscape Maintenance</v>
          </cell>
        </row>
        <row r="294">
          <cell r="A294" t="str">
            <v xml:space="preserve">280.20.28.833-6240.05 </v>
          </cell>
          <cell r="B294">
            <v>800</v>
          </cell>
          <cell r="C294">
            <v>0</v>
          </cell>
          <cell r="D294">
            <v>800</v>
          </cell>
          <cell r="E294">
            <v>131.09</v>
          </cell>
          <cell r="F294">
            <v>0</v>
          </cell>
          <cell r="G294">
            <v>444.05</v>
          </cell>
          <cell r="H294">
            <v>355.95</v>
          </cell>
          <cell r="I294">
            <v>0.56000000000000005</v>
          </cell>
          <cell r="J294">
            <v>596.24</v>
          </cell>
          <cell r="K294" t="str">
            <v>6240.05 - Supplies-Parks Landscape Maintenance</v>
          </cell>
        </row>
        <row r="295">
          <cell r="A295" t="str">
            <v xml:space="preserve">280.20.28.834-6240.05 </v>
          </cell>
          <cell r="B295">
            <v>100</v>
          </cell>
          <cell r="C295">
            <v>0</v>
          </cell>
          <cell r="D295">
            <v>100</v>
          </cell>
          <cell r="E295">
            <v>13.27</v>
          </cell>
          <cell r="F295">
            <v>0</v>
          </cell>
          <cell r="G295">
            <v>26.48</v>
          </cell>
          <cell r="H295">
            <v>73.52</v>
          </cell>
          <cell r="I295">
            <v>0.26</v>
          </cell>
          <cell r="J295">
            <v>40.619999999999997</v>
          </cell>
          <cell r="K295" t="str">
            <v>6240.05 - Supplies-Parks Landscape Maintenance</v>
          </cell>
        </row>
        <row r="296">
          <cell r="A296" t="str">
            <v xml:space="preserve">280.20.28.835-6240.05 </v>
          </cell>
          <cell r="B296">
            <v>1050</v>
          </cell>
          <cell r="C296">
            <v>0</v>
          </cell>
          <cell r="D296">
            <v>1050</v>
          </cell>
          <cell r="E296">
            <v>64.37</v>
          </cell>
          <cell r="F296">
            <v>0</v>
          </cell>
          <cell r="G296">
            <v>170.48</v>
          </cell>
          <cell r="H296">
            <v>879.52</v>
          </cell>
          <cell r="I296">
            <v>0.16</v>
          </cell>
          <cell r="J296">
            <v>197.66</v>
          </cell>
          <cell r="K296" t="str">
            <v>6240.05 - Supplies-Parks Landscape Maintenance</v>
          </cell>
        </row>
        <row r="297">
          <cell r="A297" t="str">
            <v xml:space="preserve">280.20.28.836-6240.05 </v>
          </cell>
          <cell r="B297">
            <v>1325</v>
          </cell>
          <cell r="C297">
            <v>0</v>
          </cell>
          <cell r="D297">
            <v>1325</v>
          </cell>
          <cell r="E297">
            <v>631.75</v>
          </cell>
          <cell r="F297">
            <v>0</v>
          </cell>
          <cell r="G297">
            <v>1263.5</v>
          </cell>
          <cell r="H297">
            <v>61.5</v>
          </cell>
          <cell r="I297">
            <v>0.95</v>
          </cell>
          <cell r="J297">
            <v>1263.5</v>
          </cell>
          <cell r="K297" t="str">
            <v>6240.05 - Supplies-Parks Landscape Maintenance</v>
          </cell>
        </row>
        <row r="298">
          <cell r="A298" t="str">
            <v xml:space="preserve">280.20.28.837-6240.05 </v>
          </cell>
          <cell r="B298">
            <v>1325</v>
          </cell>
          <cell r="C298">
            <v>0</v>
          </cell>
          <cell r="D298">
            <v>1325</v>
          </cell>
          <cell r="E298">
            <v>631.75</v>
          </cell>
          <cell r="F298">
            <v>0</v>
          </cell>
          <cell r="G298">
            <v>1263.5</v>
          </cell>
          <cell r="H298">
            <v>61.5</v>
          </cell>
          <cell r="I298">
            <v>0.95</v>
          </cell>
          <cell r="J298">
            <v>1263.5</v>
          </cell>
          <cell r="K298" t="str">
            <v>6240.05 - Supplies-Parks Landscape Maintenance</v>
          </cell>
        </row>
        <row r="299">
          <cell r="A299" t="str">
            <v xml:space="preserve">280.00.00.966-6300.01 </v>
          </cell>
          <cell r="B299">
            <v>0</v>
          </cell>
          <cell r="C299">
            <v>0</v>
          </cell>
          <cell r="D299">
            <v>0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 t="str">
            <v>+++</v>
          </cell>
          <cell r="J299">
            <v>0</v>
          </cell>
          <cell r="K299" t="str">
            <v>6300.01 - Dues &amp; Subscriptions Memberships</v>
          </cell>
        </row>
        <row r="300">
          <cell r="A300" t="str">
            <v xml:space="preserve">280.00.00.966-6300.02 </v>
          </cell>
          <cell r="B300">
            <v>0</v>
          </cell>
          <cell r="C300">
            <v>0</v>
          </cell>
          <cell r="D300">
            <v>0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 t="str">
            <v>+++</v>
          </cell>
          <cell r="J300">
            <v>0</v>
          </cell>
          <cell r="K300" t="str">
            <v>6300.02 - Dues &amp; Subscriptions Publications</v>
          </cell>
        </row>
        <row r="301">
          <cell r="A301" t="str">
            <v xml:space="preserve">280.20.28.802-6300.02 </v>
          </cell>
          <cell r="B301">
            <v>0</v>
          </cell>
          <cell r="C301">
            <v>0</v>
          </cell>
          <cell r="D301">
            <v>0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 t="str">
            <v>+++</v>
          </cell>
          <cell r="J301">
            <v>0</v>
          </cell>
          <cell r="K301" t="str">
            <v>6300.02 - Dues &amp; Subscriptions Publications</v>
          </cell>
        </row>
        <row r="302">
          <cell r="A302" t="str">
            <v xml:space="preserve">280.20.28.803-6300.02 </v>
          </cell>
          <cell r="B302">
            <v>0</v>
          </cell>
          <cell r="C302">
            <v>0</v>
          </cell>
          <cell r="D302">
            <v>0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 t="str">
            <v>+++</v>
          </cell>
          <cell r="J302">
            <v>0</v>
          </cell>
          <cell r="K302" t="str">
            <v>6300.02 - Dues &amp; Subscriptions Publications</v>
          </cell>
        </row>
        <row r="303">
          <cell r="A303" t="str">
            <v xml:space="preserve">280.20.28.804-6300.02 </v>
          </cell>
          <cell r="B303">
            <v>0</v>
          </cell>
          <cell r="C303">
            <v>0</v>
          </cell>
          <cell r="D303">
            <v>0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 t="str">
            <v>+++</v>
          </cell>
          <cell r="J303">
            <v>0</v>
          </cell>
          <cell r="K303" t="str">
            <v>6300.02 - Dues &amp; Subscriptions Publications</v>
          </cell>
        </row>
        <row r="304">
          <cell r="A304" t="str">
            <v xml:space="preserve">280.20.28.805-6300.02 </v>
          </cell>
          <cell r="B304">
            <v>0</v>
          </cell>
          <cell r="C304">
            <v>0</v>
          </cell>
          <cell r="D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 t="str">
            <v>+++</v>
          </cell>
          <cell r="J304">
            <v>0</v>
          </cell>
          <cell r="K304" t="str">
            <v>6300.02 - Dues &amp; Subscriptions Publications</v>
          </cell>
        </row>
        <row r="305">
          <cell r="A305" t="str">
            <v xml:space="preserve">280.20.28.806-6300.02 </v>
          </cell>
          <cell r="B305">
            <v>0</v>
          </cell>
          <cell r="C305">
            <v>0</v>
          </cell>
          <cell r="D305">
            <v>0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 t="str">
            <v>+++</v>
          </cell>
          <cell r="J305">
            <v>0</v>
          </cell>
          <cell r="K305" t="str">
            <v>6300.02 - Dues &amp; Subscriptions Publications</v>
          </cell>
        </row>
        <row r="306">
          <cell r="A306" t="str">
            <v xml:space="preserve">280.20.28.807-6300.02 </v>
          </cell>
          <cell r="B306">
            <v>0</v>
          </cell>
          <cell r="C306">
            <v>0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 t="str">
            <v>+++</v>
          </cell>
          <cell r="J306">
            <v>0</v>
          </cell>
          <cell r="K306" t="str">
            <v>6300.02 - Dues &amp; Subscriptions Publications</v>
          </cell>
        </row>
        <row r="307">
          <cell r="A307" t="str">
            <v xml:space="preserve">280.20.28.808-6300.02 </v>
          </cell>
          <cell r="B307">
            <v>0</v>
          </cell>
          <cell r="C307">
            <v>0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 t="str">
            <v>+++</v>
          </cell>
          <cell r="J307">
            <v>0</v>
          </cell>
          <cell r="K307" t="str">
            <v>6300.02 - Dues &amp; Subscriptions Publications</v>
          </cell>
        </row>
        <row r="308">
          <cell r="A308" t="str">
            <v xml:space="preserve">280.20.28.809-6300.02 </v>
          </cell>
          <cell r="B308">
            <v>0</v>
          </cell>
          <cell r="C308">
            <v>0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 t="str">
            <v>+++</v>
          </cell>
          <cell r="J308">
            <v>0</v>
          </cell>
          <cell r="K308" t="str">
            <v>6300.02 - Dues &amp; Subscriptions Publications</v>
          </cell>
        </row>
        <row r="309">
          <cell r="A309" t="str">
            <v xml:space="preserve">280.20.28.810-6300.02 </v>
          </cell>
          <cell r="B309">
            <v>0</v>
          </cell>
          <cell r="C309">
            <v>0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 t="str">
            <v>+++</v>
          </cell>
          <cell r="J309">
            <v>0</v>
          </cell>
          <cell r="K309" t="str">
            <v>6300.02 - Dues &amp; Subscriptions Publications</v>
          </cell>
        </row>
        <row r="310">
          <cell r="A310" t="str">
            <v xml:space="preserve">280.20.28.811-6300.02 </v>
          </cell>
          <cell r="B310">
            <v>0</v>
          </cell>
          <cell r="C310">
            <v>0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 t="str">
            <v>+++</v>
          </cell>
          <cell r="J310">
            <v>0</v>
          </cell>
          <cell r="K310" t="str">
            <v>6300.02 - Dues &amp; Subscriptions Publications</v>
          </cell>
        </row>
        <row r="311">
          <cell r="A311" t="str">
            <v xml:space="preserve">280.20.28.812-6300.02 </v>
          </cell>
          <cell r="B311">
            <v>0</v>
          </cell>
          <cell r="C311">
            <v>0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 t="str">
            <v>+++</v>
          </cell>
          <cell r="J311">
            <v>0</v>
          </cell>
          <cell r="K311" t="str">
            <v>6300.02 - Dues &amp; Subscriptions Publications</v>
          </cell>
        </row>
        <row r="312">
          <cell r="A312" t="str">
            <v xml:space="preserve">280.20.28.813-6300.02 </v>
          </cell>
          <cell r="B312">
            <v>0</v>
          </cell>
          <cell r="C312">
            <v>0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 t="str">
            <v>+++</v>
          </cell>
          <cell r="J312">
            <v>0</v>
          </cell>
          <cell r="K312" t="str">
            <v>6300.02 - Dues &amp; Subscriptions Publications</v>
          </cell>
        </row>
        <row r="313">
          <cell r="A313" t="str">
            <v xml:space="preserve">280.20.28.814-6300.02 </v>
          </cell>
          <cell r="B313">
            <v>0</v>
          </cell>
          <cell r="C313">
            <v>0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 t="str">
            <v>+++</v>
          </cell>
          <cell r="J313">
            <v>0</v>
          </cell>
          <cell r="K313" t="str">
            <v>6300.02 - Dues &amp; Subscriptions Publications</v>
          </cell>
        </row>
        <row r="314">
          <cell r="A314" t="str">
            <v xml:space="preserve">280.20.28.815-6300.02 </v>
          </cell>
          <cell r="B314">
            <v>0</v>
          </cell>
          <cell r="C314">
            <v>0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 t="str">
            <v>+++</v>
          </cell>
          <cell r="J314">
            <v>0</v>
          </cell>
          <cell r="K314" t="str">
            <v>6300.02 - Dues &amp; Subscriptions Publications</v>
          </cell>
        </row>
        <row r="315">
          <cell r="A315" t="str">
            <v xml:space="preserve">280.20.28.816-6300.02 </v>
          </cell>
          <cell r="B315">
            <v>0</v>
          </cell>
          <cell r="C315">
            <v>0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 t="str">
            <v>+++</v>
          </cell>
          <cell r="J315">
            <v>0</v>
          </cell>
          <cell r="K315" t="str">
            <v>6300.02 - Dues &amp; Subscriptions Publications</v>
          </cell>
        </row>
        <row r="316">
          <cell r="A316" t="str">
            <v xml:space="preserve">280.20.28.817-6300.02 </v>
          </cell>
          <cell r="B316">
            <v>0</v>
          </cell>
          <cell r="C316">
            <v>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 t="str">
            <v>+++</v>
          </cell>
          <cell r="J316">
            <v>0</v>
          </cell>
          <cell r="K316" t="str">
            <v>6300.02 - Dues &amp; Subscriptions Publications</v>
          </cell>
        </row>
        <row r="317">
          <cell r="A317" t="str">
            <v xml:space="preserve">280.20.28.818-6300.02 </v>
          </cell>
          <cell r="B317">
            <v>0</v>
          </cell>
          <cell r="C317">
            <v>0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 t="str">
            <v>+++</v>
          </cell>
          <cell r="J317">
            <v>0</v>
          </cell>
          <cell r="K317" t="str">
            <v>6300.02 - Dues &amp; Subscriptions Publications</v>
          </cell>
        </row>
        <row r="318">
          <cell r="A318" t="str">
            <v xml:space="preserve">280.20.28.819-6300.02 </v>
          </cell>
          <cell r="B318">
            <v>0</v>
          </cell>
          <cell r="C318">
            <v>0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 t="str">
            <v>+++</v>
          </cell>
          <cell r="J318">
            <v>0</v>
          </cell>
          <cell r="K318" t="str">
            <v>6300.02 - Dues &amp; Subscriptions Publications</v>
          </cell>
        </row>
        <row r="319">
          <cell r="A319" t="str">
            <v xml:space="preserve">280.20.28.820-6300.02 </v>
          </cell>
          <cell r="B319">
            <v>0</v>
          </cell>
          <cell r="C319">
            <v>0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 t="str">
            <v>+++</v>
          </cell>
          <cell r="J319">
            <v>0</v>
          </cell>
          <cell r="K319" t="str">
            <v>6300.02 - Dues &amp; Subscriptions Publications</v>
          </cell>
        </row>
        <row r="320">
          <cell r="A320" t="str">
            <v xml:space="preserve">280.20.28.821-6300.02 </v>
          </cell>
          <cell r="B320">
            <v>0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 t="str">
            <v>+++</v>
          </cell>
          <cell r="J320">
            <v>0</v>
          </cell>
          <cell r="K320" t="str">
            <v>6300.02 - Dues &amp; Subscriptions Publications</v>
          </cell>
        </row>
        <row r="321">
          <cell r="A321" t="str">
            <v xml:space="preserve">280.20.28.822-6300.02 </v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 t="str">
            <v>+++</v>
          </cell>
          <cell r="J321">
            <v>0</v>
          </cell>
          <cell r="K321" t="str">
            <v>6300.02 - Dues &amp; Subscriptions Publications</v>
          </cell>
        </row>
        <row r="322">
          <cell r="A322" t="str">
            <v xml:space="preserve">280.20.28.823-6300.02 </v>
          </cell>
          <cell r="B322">
            <v>0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 t="str">
            <v>+++</v>
          </cell>
          <cell r="J322">
            <v>0</v>
          </cell>
          <cell r="K322" t="str">
            <v>6300.02 - Dues &amp; Subscriptions Publications</v>
          </cell>
        </row>
        <row r="323">
          <cell r="A323" t="str">
            <v xml:space="preserve">280.20.28.824-6300.02 </v>
          </cell>
          <cell r="B323">
            <v>0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 t="str">
            <v>+++</v>
          </cell>
          <cell r="J323">
            <v>0</v>
          </cell>
          <cell r="K323" t="str">
            <v>6300.02 - Dues &amp; Subscriptions Publications</v>
          </cell>
        </row>
        <row r="324">
          <cell r="A324" t="str">
            <v xml:space="preserve">280.20.28.825-6300.02 </v>
          </cell>
          <cell r="B324">
            <v>0</v>
          </cell>
          <cell r="C324">
            <v>0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 t="str">
            <v>+++</v>
          </cell>
          <cell r="J324">
            <v>0</v>
          </cell>
          <cell r="K324" t="str">
            <v>6300.02 - Dues &amp; Subscriptions Publications</v>
          </cell>
        </row>
        <row r="325">
          <cell r="A325" t="str">
            <v xml:space="preserve">280.20.28.826-6300.02 </v>
          </cell>
          <cell r="B325">
            <v>0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 t="str">
            <v>+++</v>
          </cell>
          <cell r="J325">
            <v>0</v>
          </cell>
          <cell r="K325" t="str">
            <v>6300.02 - Dues &amp; Subscriptions Publications</v>
          </cell>
        </row>
        <row r="326">
          <cell r="A326" t="str">
            <v xml:space="preserve">280.20.28.827-6300.02 </v>
          </cell>
          <cell r="B326">
            <v>0</v>
          </cell>
          <cell r="C326">
            <v>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 t="str">
            <v>+++</v>
          </cell>
          <cell r="J326">
            <v>0</v>
          </cell>
          <cell r="K326" t="str">
            <v>6300.02 - Dues &amp; Subscriptions Publications</v>
          </cell>
        </row>
        <row r="327">
          <cell r="A327" t="str">
            <v xml:space="preserve">280.00.00.966-6300.03 </v>
          </cell>
          <cell r="B327">
            <v>0</v>
          </cell>
          <cell r="C327">
            <v>0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 t="str">
            <v>+++</v>
          </cell>
          <cell r="J327">
            <v>0</v>
          </cell>
          <cell r="K327" t="str">
            <v>6300.03 - Dues &amp; Subscriptions Certifications</v>
          </cell>
        </row>
        <row r="328">
          <cell r="A328" t="str">
            <v xml:space="preserve">280.00.00.966-6350.01 </v>
          </cell>
          <cell r="B328">
            <v>0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 t="str">
            <v>+++</v>
          </cell>
          <cell r="J328">
            <v>0</v>
          </cell>
          <cell r="K328" t="str">
            <v>6350.01 - Maintenance Agreements &amp; Licenses License/Software Maintenance</v>
          </cell>
        </row>
        <row r="329">
          <cell r="A329" t="str">
            <v xml:space="preserve">280.00.00.966-6350.02 </v>
          </cell>
          <cell r="B329">
            <v>0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 t="str">
            <v>+++</v>
          </cell>
          <cell r="J329">
            <v>0</v>
          </cell>
          <cell r="K329" t="str">
            <v>6350.02 - Maintenance Agreements &amp; Licenses Hardware Maintenance</v>
          </cell>
        </row>
        <row r="330">
          <cell r="A330" t="str">
            <v xml:space="preserve">280.00.00.966-6350.03 </v>
          </cell>
          <cell r="B330">
            <v>0</v>
          </cell>
          <cell r="C330">
            <v>0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 t="str">
            <v>+++</v>
          </cell>
          <cell r="J330">
            <v>0</v>
          </cell>
          <cell r="K330" t="str">
            <v>6350.03 - Maintenance Agreements &amp; Licenses Maintenance Agreements</v>
          </cell>
        </row>
        <row r="331">
          <cell r="A331" t="str">
            <v xml:space="preserve">280.20.28.821-6375.03 </v>
          </cell>
          <cell r="B331">
            <v>17800</v>
          </cell>
          <cell r="C331">
            <v>0</v>
          </cell>
          <cell r="D331">
            <v>17800</v>
          </cell>
          <cell r="E331">
            <v>0</v>
          </cell>
          <cell r="F331">
            <v>0</v>
          </cell>
          <cell r="G331">
            <v>19061.47</v>
          </cell>
          <cell r="H331">
            <v>-1261.47</v>
          </cell>
          <cell r="I331">
            <v>1.07</v>
          </cell>
          <cell r="J331">
            <v>17680.57</v>
          </cell>
          <cell r="K331" t="str">
            <v>6375.03 - Operating Fees SSJID Drainage</v>
          </cell>
        </row>
        <row r="332">
          <cell r="A332" t="str">
            <v xml:space="preserve">280.00.00.966-6400.01 </v>
          </cell>
          <cell r="B332">
            <v>0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 t="str">
            <v>+++</v>
          </cell>
          <cell r="J332">
            <v>0</v>
          </cell>
          <cell r="K332" t="str">
            <v>6400.01 - Repairs &amp; Maintenance Building</v>
          </cell>
        </row>
        <row r="333">
          <cell r="A333" t="str">
            <v xml:space="preserve">280.00.00.966-6400.02 </v>
          </cell>
          <cell r="B333">
            <v>0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 t="str">
            <v>+++</v>
          </cell>
          <cell r="J333">
            <v>0</v>
          </cell>
          <cell r="K333" t="str">
            <v>6400.02 - Repairs &amp; Maintenance Minor Equipment/Other</v>
          </cell>
        </row>
        <row r="334">
          <cell r="A334" t="str">
            <v xml:space="preserve">280.00.00.966-6400.03 </v>
          </cell>
          <cell r="B334">
            <v>0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 t="str">
            <v>+++</v>
          </cell>
          <cell r="J334">
            <v>0</v>
          </cell>
          <cell r="K334" t="str">
            <v>6400.03 - Repairs &amp; Maintenance Major Repair &amp; Contingency</v>
          </cell>
        </row>
        <row r="335">
          <cell r="A335" t="str">
            <v xml:space="preserve">280.20.28.802-6400.03 </v>
          </cell>
          <cell r="B335">
            <v>1500</v>
          </cell>
          <cell r="C335">
            <v>0</v>
          </cell>
          <cell r="D335">
            <v>1500</v>
          </cell>
          <cell r="E335">
            <v>0</v>
          </cell>
          <cell r="F335">
            <v>0</v>
          </cell>
          <cell r="G335">
            <v>0</v>
          </cell>
          <cell r="H335">
            <v>1500</v>
          </cell>
          <cell r="I335">
            <v>0</v>
          </cell>
          <cell r="J335">
            <v>417.47</v>
          </cell>
          <cell r="K335" t="str">
            <v>6400.03 - Repairs &amp; Maintenance Major Repair &amp; Contingency</v>
          </cell>
        </row>
        <row r="336">
          <cell r="A336" t="str">
            <v xml:space="preserve">280.20.28.803-6400.03 </v>
          </cell>
          <cell r="B336">
            <v>0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 t="str">
            <v>+++</v>
          </cell>
          <cell r="J336">
            <v>0</v>
          </cell>
          <cell r="K336" t="str">
            <v>6400.03 - Repairs &amp; Maintenance Major Repair &amp; Contingency</v>
          </cell>
        </row>
        <row r="337">
          <cell r="A337" t="str">
            <v xml:space="preserve">280.20.28.804-6400.03 </v>
          </cell>
          <cell r="B337">
            <v>2000</v>
          </cell>
          <cell r="C337">
            <v>0</v>
          </cell>
          <cell r="D337">
            <v>2000</v>
          </cell>
          <cell r="E337">
            <v>0</v>
          </cell>
          <cell r="F337">
            <v>0</v>
          </cell>
          <cell r="G337">
            <v>1249.24</v>
          </cell>
          <cell r="H337">
            <v>750.76</v>
          </cell>
          <cell r="I337">
            <v>0.62</v>
          </cell>
          <cell r="J337">
            <v>174.44</v>
          </cell>
          <cell r="K337" t="str">
            <v>6400.03 - Repairs &amp; Maintenance Major Repair &amp; Contingency</v>
          </cell>
        </row>
        <row r="338">
          <cell r="A338" t="str">
            <v xml:space="preserve">280.20.28.805-6400.03 </v>
          </cell>
          <cell r="B338">
            <v>1000</v>
          </cell>
          <cell r="C338">
            <v>0</v>
          </cell>
          <cell r="D338">
            <v>1000</v>
          </cell>
          <cell r="E338">
            <v>0</v>
          </cell>
          <cell r="F338">
            <v>0</v>
          </cell>
          <cell r="G338">
            <v>0</v>
          </cell>
          <cell r="H338">
            <v>1000</v>
          </cell>
          <cell r="I338">
            <v>0</v>
          </cell>
          <cell r="J338">
            <v>230.7</v>
          </cell>
          <cell r="K338" t="str">
            <v>6400.03 - Repairs &amp; Maintenance Major Repair &amp; Contingency</v>
          </cell>
        </row>
        <row r="339">
          <cell r="A339" t="str">
            <v xml:space="preserve">280.20.28.806-6400.03 </v>
          </cell>
          <cell r="B339">
            <v>1000</v>
          </cell>
          <cell r="C339">
            <v>0</v>
          </cell>
          <cell r="D339">
            <v>1000</v>
          </cell>
          <cell r="E339">
            <v>0</v>
          </cell>
          <cell r="F339">
            <v>0</v>
          </cell>
          <cell r="G339">
            <v>0</v>
          </cell>
          <cell r="H339">
            <v>1000</v>
          </cell>
          <cell r="I339">
            <v>0</v>
          </cell>
          <cell r="J339">
            <v>0</v>
          </cell>
          <cell r="K339" t="str">
            <v>6400.03 - Repairs &amp; Maintenance Major Repair &amp; Contingency</v>
          </cell>
        </row>
        <row r="340">
          <cell r="A340" t="str">
            <v xml:space="preserve">280.20.28.807-6400.03 </v>
          </cell>
          <cell r="B340">
            <v>500</v>
          </cell>
          <cell r="C340">
            <v>0</v>
          </cell>
          <cell r="D340">
            <v>500</v>
          </cell>
          <cell r="E340">
            <v>0</v>
          </cell>
          <cell r="F340">
            <v>0</v>
          </cell>
          <cell r="G340">
            <v>0</v>
          </cell>
          <cell r="H340">
            <v>500</v>
          </cell>
          <cell r="I340">
            <v>0</v>
          </cell>
          <cell r="J340">
            <v>0</v>
          </cell>
          <cell r="K340" t="str">
            <v>6400.03 - Repairs &amp; Maintenance Major Repair &amp; Contingency</v>
          </cell>
        </row>
        <row r="341">
          <cell r="A341" t="str">
            <v xml:space="preserve">280.20.28.808-6400.03 </v>
          </cell>
          <cell r="B341">
            <v>2000</v>
          </cell>
          <cell r="C341">
            <v>0</v>
          </cell>
          <cell r="D341">
            <v>2000</v>
          </cell>
          <cell r="E341">
            <v>0</v>
          </cell>
          <cell r="F341">
            <v>0</v>
          </cell>
          <cell r="G341">
            <v>887.35</v>
          </cell>
          <cell r="H341">
            <v>1112.6500000000001</v>
          </cell>
          <cell r="I341">
            <v>0.44</v>
          </cell>
          <cell r="J341">
            <v>376.19</v>
          </cell>
          <cell r="K341" t="str">
            <v>6400.03 - Repairs &amp; Maintenance Major Repair &amp; Contingency</v>
          </cell>
        </row>
        <row r="342">
          <cell r="A342" t="str">
            <v xml:space="preserve">280.20.28.809-6400.03 </v>
          </cell>
          <cell r="B342">
            <v>3500</v>
          </cell>
          <cell r="C342">
            <v>0</v>
          </cell>
          <cell r="D342">
            <v>3500</v>
          </cell>
          <cell r="E342">
            <v>328.98</v>
          </cell>
          <cell r="F342">
            <v>0</v>
          </cell>
          <cell r="G342">
            <v>389.3</v>
          </cell>
          <cell r="H342">
            <v>3110.7</v>
          </cell>
          <cell r="I342">
            <v>0.11</v>
          </cell>
          <cell r="J342">
            <v>443.54</v>
          </cell>
          <cell r="K342" t="str">
            <v>6400.03 - Repairs &amp; Maintenance Major Repair &amp; Contingency</v>
          </cell>
        </row>
        <row r="343">
          <cell r="A343" t="str">
            <v xml:space="preserve">280.20.28.810-6400.03 </v>
          </cell>
          <cell r="B343">
            <v>1000</v>
          </cell>
          <cell r="C343">
            <v>0</v>
          </cell>
          <cell r="D343">
            <v>1000</v>
          </cell>
          <cell r="E343">
            <v>0</v>
          </cell>
          <cell r="F343">
            <v>0</v>
          </cell>
          <cell r="G343">
            <v>0</v>
          </cell>
          <cell r="H343">
            <v>1000</v>
          </cell>
          <cell r="I343">
            <v>0</v>
          </cell>
          <cell r="J343">
            <v>271.12</v>
          </cell>
          <cell r="K343" t="str">
            <v>6400.03 - Repairs &amp; Maintenance Major Repair &amp; Contingency</v>
          </cell>
        </row>
        <row r="344">
          <cell r="A344" t="str">
            <v xml:space="preserve">280.20.28.811-6400.03 </v>
          </cell>
          <cell r="B344">
            <v>1500</v>
          </cell>
          <cell r="C344">
            <v>0</v>
          </cell>
          <cell r="D344">
            <v>1500</v>
          </cell>
          <cell r="E344">
            <v>0</v>
          </cell>
          <cell r="F344">
            <v>0</v>
          </cell>
          <cell r="G344">
            <v>218.06</v>
          </cell>
          <cell r="H344">
            <v>1281.94</v>
          </cell>
          <cell r="I344">
            <v>0.15</v>
          </cell>
          <cell r="J344">
            <v>91.51</v>
          </cell>
          <cell r="K344" t="str">
            <v>6400.03 - Repairs &amp; Maintenance Major Repair &amp; Contingency</v>
          </cell>
        </row>
        <row r="345">
          <cell r="A345" t="str">
            <v xml:space="preserve">280.20.28.812-6400.03 </v>
          </cell>
          <cell r="B345">
            <v>150</v>
          </cell>
          <cell r="C345">
            <v>0</v>
          </cell>
          <cell r="D345">
            <v>150</v>
          </cell>
          <cell r="E345">
            <v>0</v>
          </cell>
          <cell r="F345">
            <v>0</v>
          </cell>
          <cell r="G345">
            <v>0</v>
          </cell>
          <cell r="H345">
            <v>150</v>
          </cell>
          <cell r="I345">
            <v>0</v>
          </cell>
          <cell r="J345">
            <v>0</v>
          </cell>
          <cell r="K345" t="str">
            <v>6400.03 - Repairs &amp; Maintenance Major Repair &amp; Contingency</v>
          </cell>
        </row>
        <row r="346">
          <cell r="A346" t="str">
            <v xml:space="preserve">280.20.28.813-6400.03 </v>
          </cell>
          <cell r="B346">
            <v>500</v>
          </cell>
          <cell r="C346">
            <v>0</v>
          </cell>
          <cell r="D346">
            <v>500</v>
          </cell>
          <cell r="E346">
            <v>0</v>
          </cell>
          <cell r="F346">
            <v>0</v>
          </cell>
          <cell r="G346">
            <v>0</v>
          </cell>
          <cell r="H346">
            <v>500</v>
          </cell>
          <cell r="I346">
            <v>0</v>
          </cell>
          <cell r="J346">
            <v>172.29</v>
          </cell>
          <cell r="K346" t="str">
            <v>6400.03 - Repairs &amp; Maintenance Major Repair &amp; Contingency</v>
          </cell>
        </row>
        <row r="347">
          <cell r="A347" t="str">
            <v xml:space="preserve">280.20.28.814-6400.03 </v>
          </cell>
          <cell r="B347">
            <v>10000</v>
          </cell>
          <cell r="C347">
            <v>0</v>
          </cell>
          <cell r="D347">
            <v>10000</v>
          </cell>
          <cell r="E347">
            <v>0</v>
          </cell>
          <cell r="F347">
            <v>0</v>
          </cell>
          <cell r="G347">
            <v>9861.24</v>
          </cell>
          <cell r="H347">
            <v>138.76</v>
          </cell>
          <cell r="I347">
            <v>0.99</v>
          </cell>
          <cell r="J347">
            <v>1281.75</v>
          </cell>
          <cell r="K347" t="str">
            <v>6400.03 - Repairs &amp; Maintenance Major Repair &amp; Contingency</v>
          </cell>
        </row>
        <row r="348">
          <cell r="A348" t="str">
            <v xml:space="preserve">280.20.28.815-6400.03 </v>
          </cell>
          <cell r="B348">
            <v>2500</v>
          </cell>
          <cell r="C348">
            <v>0</v>
          </cell>
          <cell r="D348">
            <v>2500</v>
          </cell>
          <cell r="E348">
            <v>0</v>
          </cell>
          <cell r="F348">
            <v>0</v>
          </cell>
          <cell r="G348">
            <v>2593.89</v>
          </cell>
          <cell r="H348">
            <v>-93.89</v>
          </cell>
          <cell r="I348">
            <v>1.04</v>
          </cell>
          <cell r="J348">
            <v>0</v>
          </cell>
          <cell r="K348" t="str">
            <v>6400.03 - Repairs &amp; Maintenance Major Repair &amp; Contingency</v>
          </cell>
        </row>
        <row r="349">
          <cell r="A349" t="str">
            <v xml:space="preserve">280.20.28.816-6400.03 </v>
          </cell>
          <cell r="B349">
            <v>3000</v>
          </cell>
          <cell r="C349">
            <v>0</v>
          </cell>
          <cell r="D349">
            <v>3000</v>
          </cell>
          <cell r="E349">
            <v>0</v>
          </cell>
          <cell r="F349">
            <v>0</v>
          </cell>
          <cell r="G349">
            <v>341.42</v>
          </cell>
          <cell r="H349">
            <v>2658.58</v>
          </cell>
          <cell r="I349">
            <v>0.11</v>
          </cell>
          <cell r="J349">
            <v>173.15</v>
          </cell>
          <cell r="K349" t="str">
            <v>6400.03 - Repairs &amp; Maintenance Major Repair &amp; Contingency</v>
          </cell>
        </row>
        <row r="350">
          <cell r="A350" t="str">
            <v xml:space="preserve">280.20.28.817-6400.03 </v>
          </cell>
          <cell r="B350">
            <v>3000</v>
          </cell>
          <cell r="C350">
            <v>0</v>
          </cell>
          <cell r="D350">
            <v>3000</v>
          </cell>
          <cell r="E350">
            <v>0</v>
          </cell>
          <cell r="F350">
            <v>0</v>
          </cell>
          <cell r="G350">
            <v>1122.8800000000001</v>
          </cell>
          <cell r="H350">
            <v>1877.12</v>
          </cell>
          <cell r="I350">
            <v>0.37</v>
          </cell>
          <cell r="J350">
            <v>3572.2</v>
          </cell>
          <cell r="K350" t="str">
            <v>6400.03 - Repairs &amp; Maintenance Major Repair &amp; Contingency</v>
          </cell>
        </row>
        <row r="351">
          <cell r="A351" t="str">
            <v xml:space="preserve">280.20.28.818-6400.03 </v>
          </cell>
          <cell r="B351">
            <v>4000</v>
          </cell>
          <cell r="C351">
            <v>0</v>
          </cell>
          <cell r="D351">
            <v>4000</v>
          </cell>
          <cell r="E351">
            <v>744.01</v>
          </cell>
          <cell r="F351">
            <v>0</v>
          </cell>
          <cell r="G351">
            <v>1058.22</v>
          </cell>
          <cell r="H351">
            <v>2941.78</v>
          </cell>
          <cell r="I351">
            <v>0.26</v>
          </cell>
          <cell r="J351">
            <v>1964.41</v>
          </cell>
          <cell r="K351" t="str">
            <v>6400.03 - Repairs &amp; Maintenance Major Repair &amp; Contingency</v>
          </cell>
        </row>
        <row r="352">
          <cell r="A352" t="str">
            <v xml:space="preserve">280.20.28.819-6400.03 </v>
          </cell>
          <cell r="B352">
            <v>3000</v>
          </cell>
          <cell r="C352">
            <v>0</v>
          </cell>
          <cell r="D352">
            <v>3000</v>
          </cell>
          <cell r="E352">
            <v>0</v>
          </cell>
          <cell r="F352">
            <v>0</v>
          </cell>
          <cell r="G352">
            <v>2621.3200000000002</v>
          </cell>
          <cell r="H352">
            <v>378.68</v>
          </cell>
          <cell r="I352">
            <v>0.87</v>
          </cell>
          <cell r="J352">
            <v>1298.68</v>
          </cell>
          <cell r="K352" t="str">
            <v>6400.03 - Repairs &amp; Maintenance Major Repair &amp; Contingency</v>
          </cell>
        </row>
        <row r="353">
          <cell r="A353" t="str">
            <v xml:space="preserve">280.20.28.820-6400.03 </v>
          </cell>
          <cell r="B353">
            <v>5000</v>
          </cell>
          <cell r="C353">
            <v>0</v>
          </cell>
          <cell r="D353">
            <v>5000</v>
          </cell>
          <cell r="E353">
            <v>0</v>
          </cell>
          <cell r="F353">
            <v>0</v>
          </cell>
          <cell r="G353">
            <v>3704.14</v>
          </cell>
          <cell r="H353">
            <v>1295.8599999999999</v>
          </cell>
          <cell r="I353">
            <v>0.74</v>
          </cell>
          <cell r="J353">
            <v>535.01</v>
          </cell>
          <cell r="K353" t="str">
            <v>6400.03 - Repairs &amp; Maintenance Major Repair &amp; Contingency</v>
          </cell>
        </row>
        <row r="354">
          <cell r="A354" t="str">
            <v xml:space="preserve">280.20.28.821-6400.03 </v>
          </cell>
          <cell r="B354">
            <v>0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 t="str">
            <v>+++</v>
          </cell>
          <cell r="J354">
            <v>0</v>
          </cell>
          <cell r="K354" t="str">
            <v>6400.03 - Repairs &amp; Maintenance Major Repair &amp; Contingency</v>
          </cell>
        </row>
        <row r="355">
          <cell r="A355" t="str">
            <v xml:space="preserve">280.20.28.822-6400.03 </v>
          </cell>
          <cell r="B355">
            <v>7000</v>
          </cell>
          <cell r="C355">
            <v>0</v>
          </cell>
          <cell r="D355">
            <v>7000</v>
          </cell>
          <cell r="E355">
            <v>209.87</v>
          </cell>
          <cell r="F355">
            <v>0</v>
          </cell>
          <cell r="G355">
            <v>5425.78</v>
          </cell>
          <cell r="H355">
            <v>1574.22</v>
          </cell>
          <cell r="I355">
            <v>0.78</v>
          </cell>
          <cell r="J355">
            <v>7747.47</v>
          </cell>
          <cell r="K355" t="str">
            <v>6400.03 - Repairs &amp; Maintenance Major Repair &amp; Contingency</v>
          </cell>
        </row>
        <row r="356">
          <cell r="A356" t="str">
            <v xml:space="preserve">280.20.28.823-6400.03 </v>
          </cell>
          <cell r="B356">
            <v>9000</v>
          </cell>
          <cell r="C356">
            <v>0</v>
          </cell>
          <cell r="D356">
            <v>9000</v>
          </cell>
          <cell r="E356">
            <v>0</v>
          </cell>
          <cell r="F356">
            <v>0</v>
          </cell>
          <cell r="G356">
            <v>8508.7900000000009</v>
          </cell>
          <cell r="H356">
            <v>491.21</v>
          </cell>
          <cell r="I356">
            <v>0.95</v>
          </cell>
          <cell r="J356">
            <v>7139.6</v>
          </cell>
          <cell r="K356" t="str">
            <v>6400.03 - Repairs &amp; Maintenance Major Repair &amp; Contingency</v>
          </cell>
        </row>
        <row r="357">
          <cell r="A357" t="str">
            <v xml:space="preserve">280.20.28.824-6400.03 </v>
          </cell>
          <cell r="B357">
            <v>800</v>
          </cell>
          <cell r="C357">
            <v>0</v>
          </cell>
          <cell r="D357">
            <v>800</v>
          </cell>
          <cell r="E357">
            <v>0</v>
          </cell>
          <cell r="F357">
            <v>0</v>
          </cell>
          <cell r="G357">
            <v>0</v>
          </cell>
          <cell r="H357">
            <v>800</v>
          </cell>
          <cell r="I357">
            <v>0</v>
          </cell>
          <cell r="J357">
            <v>1273.75</v>
          </cell>
          <cell r="K357" t="str">
            <v>6400.03 - Repairs &amp; Maintenance Major Repair &amp; Contingency</v>
          </cell>
        </row>
        <row r="358">
          <cell r="A358" t="str">
            <v xml:space="preserve">280.20.28.825-6400.03 </v>
          </cell>
          <cell r="B358">
            <v>5000</v>
          </cell>
          <cell r="C358">
            <v>0</v>
          </cell>
          <cell r="D358">
            <v>5000</v>
          </cell>
          <cell r="E358">
            <v>0</v>
          </cell>
          <cell r="F358">
            <v>0</v>
          </cell>
          <cell r="G358">
            <v>0</v>
          </cell>
          <cell r="H358">
            <v>5000</v>
          </cell>
          <cell r="I358">
            <v>0</v>
          </cell>
          <cell r="J358">
            <v>1867.64</v>
          </cell>
          <cell r="K358" t="str">
            <v>6400.03 - Repairs &amp; Maintenance Major Repair &amp; Contingency</v>
          </cell>
        </row>
        <row r="359">
          <cell r="A359" t="str">
            <v xml:space="preserve">280.20.28.826-6400.03 </v>
          </cell>
          <cell r="B359">
            <v>8000</v>
          </cell>
          <cell r="C359">
            <v>0</v>
          </cell>
          <cell r="D359">
            <v>8000</v>
          </cell>
          <cell r="E359">
            <v>934.08</v>
          </cell>
          <cell r="F359">
            <v>0</v>
          </cell>
          <cell r="G359">
            <v>4040.83</v>
          </cell>
          <cell r="H359">
            <v>3959.17</v>
          </cell>
          <cell r="I359">
            <v>0.51</v>
          </cell>
          <cell r="J359">
            <v>5530.47</v>
          </cell>
          <cell r="K359" t="str">
            <v>6400.03 - Repairs &amp; Maintenance Major Repair &amp; Contingency</v>
          </cell>
        </row>
        <row r="360">
          <cell r="A360" t="str">
            <v xml:space="preserve">280.20.28.827-6400.03 </v>
          </cell>
          <cell r="B360">
            <v>500</v>
          </cell>
          <cell r="C360">
            <v>0</v>
          </cell>
          <cell r="D360">
            <v>500</v>
          </cell>
          <cell r="E360">
            <v>0</v>
          </cell>
          <cell r="F360">
            <v>0</v>
          </cell>
          <cell r="G360">
            <v>0</v>
          </cell>
          <cell r="H360">
            <v>500</v>
          </cell>
          <cell r="I360">
            <v>0</v>
          </cell>
          <cell r="J360">
            <v>0</v>
          </cell>
          <cell r="K360" t="str">
            <v>6400.03 - Repairs &amp; Maintenance Major Repair &amp; Contingency</v>
          </cell>
        </row>
        <row r="361">
          <cell r="A361" t="str">
            <v xml:space="preserve">280.20.28.828-6400.03 </v>
          </cell>
          <cell r="B361">
            <v>500</v>
          </cell>
          <cell r="C361">
            <v>0</v>
          </cell>
          <cell r="D361">
            <v>500</v>
          </cell>
          <cell r="E361">
            <v>0</v>
          </cell>
          <cell r="F361">
            <v>0</v>
          </cell>
          <cell r="G361">
            <v>75</v>
          </cell>
          <cell r="H361">
            <v>425</v>
          </cell>
          <cell r="I361">
            <v>0.15</v>
          </cell>
          <cell r="J361">
            <v>69.099999999999994</v>
          </cell>
          <cell r="K361" t="str">
            <v>6400.03 - Repairs &amp; Maintenance Major Repair &amp; Contingency</v>
          </cell>
        </row>
        <row r="362">
          <cell r="A362" t="str">
            <v xml:space="preserve">280.20.28.829-6400.03 </v>
          </cell>
          <cell r="B362">
            <v>5000</v>
          </cell>
          <cell r="C362">
            <v>0</v>
          </cell>
          <cell r="D362">
            <v>5000</v>
          </cell>
          <cell r="E362">
            <v>0</v>
          </cell>
          <cell r="F362">
            <v>0</v>
          </cell>
          <cell r="G362">
            <v>0</v>
          </cell>
          <cell r="H362">
            <v>5000</v>
          </cell>
          <cell r="I362">
            <v>0</v>
          </cell>
          <cell r="J362">
            <v>0</v>
          </cell>
          <cell r="K362" t="str">
            <v>6400.03 - Repairs &amp; Maintenance Major Repair &amp; Contingency</v>
          </cell>
        </row>
        <row r="363">
          <cell r="A363" t="str">
            <v xml:space="preserve">280.20.28.831-6400.03 </v>
          </cell>
          <cell r="B363">
            <v>400</v>
          </cell>
          <cell r="C363">
            <v>0</v>
          </cell>
          <cell r="D363">
            <v>400</v>
          </cell>
          <cell r="E363">
            <v>0</v>
          </cell>
          <cell r="F363">
            <v>0</v>
          </cell>
          <cell r="G363">
            <v>231.52</v>
          </cell>
          <cell r="H363">
            <v>168.48</v>
          </cell>
          <cell r="I363">
            <v>0.57999999999999996</v>
          </cell>
          <cell r="J363">
            <v>0</v>
          </cell>
          <cell r="K363" t="str">
            <v>6400.03 - Repairs &amp; Maintenance Major Repair &amp; Contingency</v>
          </cell>
        </row>
        <row r="364">
          <cell r="A364" t="str">
            <v xml:space="preserve">280.20.28.832-6400.03 </v>
          </cell>
          <cell r="B364">
            <v>2000</v>
          </cell>
          <cell r="C364">
            <v>0</v>
          </cell>
          <cell r="D364">
            <v>2000</v>
          </cell>
          <cell r="E364">
            <v>0</v>
          </cell>
          <cell r="F364">
            <v>0</v>
          </cell>
          <cell r="G364">
            <v>587.98</v>
          </cell>
          <cell r="H364">
            <v>1412.02</v>
          </cell>
          <cell r="I364">
            <v>0.28999999999999998</v>
          </cell>
          <cell r="J364">
            <v>0</v>
          </cell>
          <cell r="K364" t="str">
            <v>6400.03 - Repairs &amp; Maintenance Major Repair &amp; Contingency</v>
          </cell>
        </row>
        <row r="365">
          <cell r="A365" t="str">
            <v xml:space="preserve">280.20.28.833-6400.03 </v>
          </cell>
          <cell r="B365">
            <v>1000</v>
          </cell>
          <cell r="C365">
            <v>0</v>
          </cell>
          <cell r="D365">
            <v>1000</v>
          </cell>
          <cell r="E365">
            <v>0</v>
          </cell>
          <cell r="F365">
            <v>0</v>
          </cell>
          <cell r="G365">
            <v>669.36</v>
          </cell>
          <cell r="H365">
            <v>330.64</v>
          </cell>
          <cell r="I365">
            <v>0.67</v>
          </cell>
          <cell r="J365">
            <v>671.81</v>
          </cell>
          <cell r="K365" t="str">
            <v>6400.03 - Repairs &amp; Maintenance Major Repair &amp; Contingency</v>
          </cell>
        </row>
        <row r="366">
          <cell r="A366" t="str">
            <v xml:space="preserve">280.20.28.834-6400.03 </v>
          </cell>
          <cell r="B366">
            <v>0</v>
          </cell>
          <cell r="C366">
            <v>0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 t="str">
            <v>+++</v>
          </cell>
          <cell r="J366">
            <v>0</v>
          </cell>
          <cell r="K366" t="str">
            <v>6400.03 - Repairs &amp; Maintenance Major Repair &amp; Contingency</v>
          </cell>
        </row>
        <row r="367">
          <cell r="A367" t="str">
            <v xml:space="preserve">280.20.28.835-6400.03 </v>
          </cell>
          <cell r="B367">
            <v>1000</v>
          </cell>
          <cell r="C367">
            <v>0</v>
          </cell>
          <cell r="D367">
            <v>1000</v>
          </cell>
          <cell r="E367">
            <v>0</v>
          </cell>
          <cell r="F367">
            <v>0</v>
          </cell>
          <cell r="G367">
            <v>112.4</v>
          </cell>
          <cell r="H367">
            <v>887.6</v>
          </cell>
          <cell r="I367">
            <v>0.11</v>
          </cell>
          <cell r="J367">
            <v>174.44</v>
          </cell>
          <cell r="K367" t="str">
            <v>6400.03 - Repairs &amp; Maintenance Major Repair &amp; Contingency</v>
          </cell>
        </row>
        <row r="368">
          <cell r="A368" t="str">
            <v xml:space="preserve">280.20.28.836-6400.03 </v>
          </cell>
          <cell r="B368">
            <v>0</v>
          </cell>
          <cell r="C368">
            <v>0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 t="str">
            <v>+++</v>
          </cell>
          <cell r="J368">
            <v>0</v>
          </cell>
          <cell r="K368" t="str">
            <v>6400.03 - Repairs &amp; Maintenance Major Repair &amp; Contingency</v>
          </cell>
        </row>
        <row r="369">
          <cell r="A369" t="str">
            <v xml:space="preserve">280.20.28.837-6400.03 </v>
          </cell>
          <cell r="B369">
            <v>0</v>
          </cell>
          <cell r="C369">
            <v>0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 t="str">
            <v>+++</v>
          </cell>
          <cell r="J369">
            <v>0</v>
          </cell>
          <cell r="K369" t="str">
            <v>6400.03 - Repairs &amp; Maintenance Major Repair &amp; Contingency</v>
          </cell>
        </row>
        <row r="370">
          <cell r="A370" t="str">
            <v xml:space="preserve">280.00.00.966-6400.04 </v>
          </cell>
          <cell r="B370">
            <v>0</v>
          </cell>
          <cell r="C370">
            <v>0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 t="str">
            <v>+++</v>
          </cell>
          <cell r="J370">
            <v>0</v>
          </cell>
          <cell r="K370" t="str">
            <v>6400.04 - Repairs &amp; Maintenance Equipment Rental</v>
          </cell>
        </row>
        <row r="371">
          <cell r="A371" t="str">
            <v xml:space="preserve">280.20.28.820-6400.09 </v>
          </cell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 t="str">
            <v>+++</v>
          </cell>
          <cell r="J371">
            <v>0</v>
          </cell>
          <cell r="K371" t="str">
            <v>6400.09 - Repairs &amp; Maintenance Well</v>
          </cell>
        </row>
        <row r="372">
          <cell r="A372" t="str">
            <v xml:space="preserve">280.20.28.816-6400.18 </v>
          </cell>
          <cell r="B372">
            <v>0</v>
          </cell>
          <cell r="C372">
            <v>0</v>
          </cell>
          <cell r="D372">
            <v>0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 t="str">
            <v>+++</v>
          </cell>
          <cell r="J372">
            <v>0</v>
          </cell>
          <cell r="K372" t="str">
            <v>6400.18 - Repairs &amp; Maintenance Streetlight</v>
          </cell>
        </row>
        <row r="373">
          <cell r="A373" t="str">
            <v xml:space="preserve">280.00.00.966-6500.04 </v>
          </cell>
          <cell r="B373">
            <v>0</v>
          </cell>
          <cell r="C373">
            <v>0</v>
          </cell>
          <cell r="D373">
            <v>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 t="str">
            <v>+++</v>
          </cell>
          <cell r="J373">
            <v>0</v>
          </cell>
          <cell r="K373" t="str">
            <v>6500.04 - Claims &amp; Insurance Insurance Premiums</v>
          </cell>
        </row>
        <row r="374">
          <cell r="A374" t="str">
            <v xml:space="preserve">280.00.00.966-6600.01 </v>
          </cell>
          <cell r="B374">
            <v>0</v>
          </cell>
          <cell r="C374">
            <v>0</v>
          </cell>
          <cell r="D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 t="str">
            <v>+++</v>
          </cell>
          <cell r="J374">
            <v>0</v>
          </cell>
          <cell r="K374" t="str">
            <v>6600.01 - Administrative Expenses Meetings</v>
          </cell>
        </row>
        <row r="375">
          <cell r="A375" t="str">
            <v xml:space="preserve">280.00.00.966-6600.03 </v>
          </cell>
          <cell r="B375">
            <v>0</v>
          </cell>
          <cell r="C375">
            <v>0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 t="str">
            <v>+++</v>
          </cell>
          <cell r="J375">
            <v>0</v>
          </cell>
          <cell r="K375" t="str">
            <v>6600.03 - Administrative Expenses Mileage Reimbursement</v>
          </cell>
        </row>
        <row r="376">
          <cell r="A376" t="str">
            <v xml:space="preserve">280.00.00.966-6600.04 </v>
          </cell>
          <cell r="B376">
            <v>0</v>
          </cell>
          <cell r="C376">
            <v>0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 t="str">
            <v>+++</v>
          </cell>
          <cell r="J376">
            <v>0</v>
          </cell>
          <cell r="K376" t="str">
            <v>6600.04 - Administrative Expenses Training/Conferences</v>
          </cell>
        </row>
        <row r="377">
          <cell r="A377" t="str">
            <v xml:space="preserve">280.20.28.802-6600.05 </v>
          </cell>
          <cell r="B377">
            <v>50</v>
          </cell>
          <cell r="C377">
            <v>0</v>
          </cell>
          <cell r="D377">
            <v>50</v>
          </cell>
          <cell r="E377">
            <v>0</v>
          </cell>
          <cell r="F377">
            <v>0</v>
          </cell>
          <cell r="G377">
            <v>0</v>
          </cell>
          <cell r="H377">
            <v>50</v>
          </cell>
          <cell r="I377">
            <v>0</v>
          </cell>
          <cell r="J377">
            <v>0</v>
          </cell>
          <cell r="K377" t="str">
            <v>6600.05 - Administrative Expenses Public/Legal Advertisement</v>
          </cell>
        </row>
        <row r="378">
          <cell r="A378" t="str">
            <v xml:space="preserve">280.20.28.803-6600.05 </v>
          </cell>
          <cell r="B378">
            <v>50</v>
          </cell>
          <cell r="C378">
            <v>0</v>
          </cell>
          <cell r="D378">
            <v>50</v>
          </cell>
          <cell r="E378">
            <v>0</v>
          </cell>
          <cell r="F378">
            <v>0</v>
          </cell>
          <cell r="G378">
            <v>0</v>
          </cell>
          <cell r="H378">
            <v>50</v>
          </cell>
          <cell r="I378">
            <v>0</v>
          </cell>
          <cell r="J378">
            <v>0</v>
          </cell>
          <cell r="K378" t="str">
            <v>6600.05 - Administrative Expenses Public/Legal Advertisement</v>
          </cell>
        </row>
        <row r="379">
          <cell r="A379" t="str">
            <v xml:space="preserve">280.20.28.804-6600.05 </v>
          </cell>
          <cell r="B379">
            <v>50</v>
          </cell>
          <cell r="C379">
            <v>0</v>
          </cell>
          <cell r="D379">
            <v>50</v>
          </cell>
          <cell r="E379">
            <v>0</v>
          </cell>
          <cell r="F379">
            <v>0</v>
          </cell>
          <cell r="G379">
            <v>0</v>
          </cell>
          <cell r="H379">
            <v>50</v>
          </cell>
          <cell r="I379">
            <v>0</v>
          </cell>
          <cell r="J379">
            <v>0</v>
          </cell>
          <cell r="K379" t="str">
            <v>6600.05 - Administrative Expenses Public/Legal Advertisement</v>
          </cell>
        </row>
        <row r="380">
          <cell r="A380" t="str">
            <v xml:space="preserve">280.20.28.805-6600.05 </v>
          </cell>
          <cell r="B380">
            <v>50</v>
          </cell>
          <cell r="C380">
            <v>0</v>
          </cell>
          <cell r="D380">
            <v>50</v>
          </cell>
          <cell r="E380">
            <v>0</v>
          </cell>
          <cell r="F380">
            <v>0</v>
          </cell>
          <cell r="G380">
            <v>0</v>
          </cell>
          <cell r="H380">
            <v>50</v>
          </cell>
          <cell r="I380">
            <v>0</v>
          </cell>
          <cell r="J380">
            <v>0</v>
          </cell>
          <cell r="K380" t="str">
            <v>6600.05 - Administrative Expenses Public/Legal Advertisement</v>
          </cell>
        </row>
        <row r="381">
          <cell r="A381" t="str">
            <v xml:space="preserve">280.20.28.806-6600.05 </v>
          </cell>
          <cell r="B381">
            <v>50</v>
          </cell>
          <cell r="C381">
            <v>0</v>
          </cell>
          <cell r="D381">
            <v>50</v>
          </cell>
          <cell r="E381">
            <v>0</v>
          </cell>
          <cell r="F381">
            <v>0</v>
          </cell>
          <cell r="G381">
            <v>0</v>
          </cell>
          <cell r="H381">
            <v>50</v>
          </cell>
          <cell r="I381">
            <v>0</v>
          </cell>
          <cell r="J381">
            <v>0</v>
          </cell>
          <cell r="K381" t="str">
            <v>6600.05 - Administrative Expenses Public/Legal Advertisement</v>
          </cell>
        </row>
        <row r="382">
          <cell r="A382" t="str">
            <v xml:space="preserve">280.20.28.807-6600.05 </v>
          </cell>
          <cell r="B382">
            <v>50</v>
          </cell>
          <cell r="C382">
            <v>0</v>
          </cell>
          <cell r="D382">
            <v>50</v>
          </cell>
          <cell r="E382">
            <v>0</v>
          </cell>
          <cell r="F382">
            <v>0</v>
          </cell>
          <cell r="G382">
            <v>0</v>
          </cell>
          <cell r="H382">
            <v>50</v>
          </cell>
          <cell r="I382">
            <v>0</v>
          </cell>
          <cell r="J382">
            <v>0</v>
          </cell>
          <cell r="K382" t="str">
            <v>6600.05 - Administrative Expenses Public/Legal Advertisement</v>
          </cell>
        </row>
        <row r="383">
          <cell r="A383" t="str">
            <v xml:space="preserve">280.20.28.808-6600.05 </v>
          </cell>
          <cell r="B383">
            <v>40</v>
          </cell>
          <cell r="C383">
            <v>0</v>
          </cell>
          <cell r="D383">
            <v>40</v>
          </cell>
          <cell r="E383">
            <v>0</v>
          </cell>
          <cell r="F383">
            <v>0</v>
          </cell>
          <cell r="G383">
            <v>0</v>
          </cell>
          <cell r="H383">
            <v>40</v>
          </cell>
          <cell r="I383">
            <v>0</v>
          </cell>
          <cell r="J383">
            <v>0</v>
          </cell>
          <cell r="K383" t="str">
            <v>6600.05 - Administrative Expenses Public/Legal Advertisement</v>
          </cell>
        </row>
        <row r="384">
          <cell r="A384" t="str">
            <v xml:space="preserve">280.20.28.809-6600.05 </v>
          </cell>
          <cell r="B384">
            <v>50</v>
          </cell>
          <cell r="C384">
            <v>0</v>
          </cell>
          <cell r="D384">
            <v>50</v>
          </cell>
          <cell r="E384">
            <v>0</v>
          </cell>
          <cell r="F384">
            <v>0</v>
          </cell>
          <cell r="G384">
            <v>0</v>
          </cell>
          <cell r="H384">
            <v>50</v>
          </cell>
          <cell r="I384">
            <v>0</v>
          </cell>
          <cell r="J384">
            <v>0</v>
          </cell>
          <cell r="K384" t="str">
            <v>6600.05 - Administrative Expenses Public/Legal Advertisement</v>
          </cell>
        </row>
        <row r="385">
          <cell r="A385" t="str">
            <v xml:space="preserve">280.20.28.810-6600.05 </v>
          </cell>
          <cell r="B385">
            <v>50</v>
          </cell>
          <cell r="C385">
            <v>0</v>
          </cell>
          <cell r="D385">
            <v>50</v>
          </cell>
          <cell r="E385">
            <v>0</v>
          </cell>
          <cell r="F385">
            <v>0</v>
          </cell>
          <cell r="G385">
            <v>0</v>
          </cell>
          <cell r="H385">
            <v>50</v>
          </cell>
          <cell r="I385">
            <v>0</v>
          </cell>
          <cell r="J385">
            <v>0</v>
          </cell>
          <cell r="K385" t="str">
            <v>6600.05 - Administrative Expenses Public/Legal Advertisement</v>
          </cell>
        </row>
        <row r="386">
          <cell r="A386" t="str">
            <v xml:space="preserve">280.20.28.811-6600.05 </v>
          </cell>
          <cell r="B386">
            <v>50</v>
          </cell>
          <cell r="C386">
            <v>0</v>
          </cell>
          <cell r="D386">
            <v>50</v>
          </cell>
          <cell r="E386">
            <v>0</v>
          </cell>
          <cell r="F386">
            <v>0</v>
          </cell>
          <cell r="G386">
            <v>0</v>
          </cell>
          <cell r="H386">
            <v>50</v>
          </cell>
          <cell r="I386">
            <v>0</v>
          </cell>
          <cell r="J386">
            <v>0</v>
          </cell>
          <cell r="K386" t="str">
            <v>6600.05 - Administrative Expenses Public/Legal Advertisement</v>
          </cell>
        </row>
        <row r="387">
          <cell r="A387" t="str">
            <v xml:space="preserve">280.20.28.812-6600.05 </v>
          </cell>
          <cell r="B387">
            <v>40</v>
          </cell>
          <cell r="C387">
            <v>0</v>
          </cell>
          <cell r="D387">
            <v>40</v>
          </cell>
          <cell r="E387">
            <v>0</v>
          </cell>
          <cell r="F387">
            <v>0</v>
          </cell>
          <cell r="G387">
            <v>0</v>
          </cell>
          <cell r="H387">
            <v>40</v>
          </cell>
          <cell r="I387">
            <v>0</v>
          </cell>
          <cell r="J387">
            <v>0</v>
          </cell>
          <cell r="K387" t="str">
            <v>6600.05 - Administrative Expenses Public/Legal Advertisement</v>
          </cell>
        </row>
        <row r="388">
          <cell r="A388" t="str">
            <v xml:space="preserve">280.20.28.813-6600.05 </v>
          </cell>
          <cell r="B388">
            <v>40</v>
          </cell>
          <cell r="C388">
            <v>0</v>
          </cell>
          <cell r="D388">
            <v>40</v>
          </cell>
          <cell r="E388">
            <v>0</v>
          </cell>
          <cell r="F388">
            <v>0</v>
          </cell>
          <cell r="G388">
            <v>0</v>
          </cell>
          <cell r="H388">
            <v>40</v>
          </cell>
          <cell r="I388">
            <v>0</v>
          </cell>
          <cell r="J388">
            <v>0</v>
          </cell>
          <cell r="K388" t="str">
            <v>6600.05 - Administrative Expenses Public/Legal Advertisement</v>
          </cell>
        </row>
        <row r="389">
          <cell r="A389" t="str">
            <v xml:space="preserve">280.20.28.814-6600.05 </v>
          </cell>
          <cell r="B389">
            <v>50</v>
          </cell>
          <cell r="C389">
            <v>0</v>
          </cell>
          <cell r="D389">
            <v>50</v>
          </cell>
          <cell r="E389">
            <v>0</v>
          </cell>
          <cell r="F389">
            <v>0</v>
          </cell>
          <cell r="G389">
            <v>0</v>
          </cell>
          <cell r="H389">
            <v>50</v>
          </cell>
          <cell r="I389">
            <v>0</v>
          </cell>
          <cell r="J389">
            <v>0</v>
          </cell>
          <cell r="K389" t="str">
            <v>6600.05 - Administrative Expenses Public/Legal Advertisement</v>
          </cell>
        </row>
        <row r="390">
          <cell r="A390" t="str">
            <v xml:space="preserve">280.20.28.815-6600.05 </v>
          </cell>
          <cell r="B390">
            <v>50</v>
          </cell>
          <cell r="C390">
            <v>0</v>
          </cell>
          <cell r="D390">
            <v>50</v>
          </cell>
          <cell r="E390">
            <v>0</v>
          </cell>
          <cell r="F390">
            <v>0</v>
          </cell>
          <cell r="G390">
            <v>0</v>
          </cell>
          <cell r="H390">
            <v>50</v>
          </cell>
          <cell r="I390">
            <v>0</v>
          </cell>
          <cell r="J390">
            <v>0</v>
          </cell>
          <cell r="K390" t="str">
            <v>6600.05 - Administrative Expenses Public/Legal Advertisement</v>
          </cell>
        </row>
        <row r="391">
          <cell r="A391" t="str">
            <v xml:space="preserve">280.20.28.816-6600.05 </v>
          </cell>
          <cell r="B391">
            <v>50</v>
          </cell>
          <cell r="C391">
            <v>0</v>
          </cell>
          <cell r="D391">
            <v>50</v>
          </cell>
          <cell r="E391">
            <v>0</v>
          </cell>
          <cell r="F391">
            <v>0</v>
          </cell>
          <cell r="G391">
            <v>0</v>
          </cell>
          <cell r="H391">
            <v>50</v>
          </cell>
          <cell r="I391">
            <v>0</v>
          </cell>
          <cell r="J391">
            <v>0</v>
          </cell>
          <cell r="K391" t="str">
            <v>6600.05 - Administrative Expenses Public/Legal Advertisement</v>
          </cell>
        </row>
        <row r="392">
          <cell r="A392" t="str">
            <v xml:space="preserve">280.20.28.817-6600.05 </v>
          </cell>
          <cell r="B392">
            <v>40</v>
          </cell>
          <cell r="C392">
            <v>0</v>
          </cell>
          <cell r="D392">
            <v>40</v>
          </cell>
          <cell r="E392">
            <v>0</v>
          </cell>
          <cell r="F392">
            <v>0</v>
          </cell>
          <cell r="G392">
            <v>0</v>
          </cell>
          <cell r="H392">
            <v>40</v>
          </cell>
          <cell r="I392">
            <v>0</v>
          </cell>
          <cell r="J392">
            <v>0</v>
          </cell>
          <cell r="K392" t="str">
            <v>6600.05 - Administrative Expenses Public/Legal Advertisement</v>
          </cell>
        </row>
        <row r="393">
          <cell r="A393" t="str">
            <v xml:space="preserve">280.20.28.818-6600.05 </v>
          </cell>
          <cell r="B393">
            <v>40</v>
          </cell>
          <cell r="C393">
            <v>0</v>
          </cell>
          <cell r="D393">
            <v>40</v>
          </cell>
          <cell r="E393">
            <v>0</v>
          </cell>
          <cell r="F393">
            <v>0</v>
          </cell>
          <cell r="G393">
            <v>0</v>
          </cell>
          <cell r="H393">
            <v>40</v>
          </cell>
          <cell r="I393">
            <v>0</v>
          </cell>
          <cell r="J393">
            <v>0</v>
          </cell>
          <cell r="K393" t="str">
            <v>6600.05 - Administrative Expenses Public/Legal Advertisement</v>
          </cell>
        </row>
        <row r="394">
          <cell r="A394" t="str">
            <v xml:space="preserve">280.20.28.819-6600.05 </v>
          </cell>
          <cell r="B394">
            <v>50</v>
          </cell>
          <cell r="C394">
            <v>0</v>
          </cell>
          <cell r="D394">
            <v>50</v>
          </cell>
          <cell r="E394">
            <v>0</v>
          </cell>
          <cell r="F394">
            <v>0</v>
          </cell>
          <cell r="G394">
            <v>0</v>
          </cell>
          <cell r="H394">
            <v>50</v>
          </cell>
          <cell r="I394">
            <v>0</v>
          </cell>
          <cell r="J394">
            <v>0</v>
          </cell>
          <cell r="K394" t="str">
            <v>6600.05 - Administrative Expenses Public/Legal Advertisement</v>
          </cell>
        </row>
        <row r="395">
          <cell r="A395" t="str">
            <v xml:space="preserve">280.20.28.820-6600.05 </v>
          </cell>
          <cell r="B395">
            <v>40</v>
          </cell>
          <cell r="C395">
            <v>0</v>
          </cell>
          <cell r="D395">
            <v>40</v>
          </cell>
          <cell r="E395">
            <v>0</v>
          </cell>
          <cell r="F395">
            <v>0</v>
          </cell>
          <cell r="G395">
            <v>0</v>
          </cell>
          <cell r="H395">
            <v>40</v>
          </cell>
          <cell r="I395">
            <v>0</v>
          </cell>
          <cell r="J395">
            <v>0</v>
          </cell>
          <cell r="K395" t="str">
            <v>6600.05 - Administrative Expenses Public/Legal Advertisement</v>
          </cell>
        </row>
        <row r="396">
          <cell r="A396" t="str">
            <v xml:space="preserve">280.20.28.821-6600.05 </v>
          </cell>
          <cell r="B396">
            <v>50</v>
          </cell>
          <cell r="C396">
            <v>0</v>
          </cell>
          <cell r="D396">
            <v>50</v>
          </cell>
          <cell r="E396">
            <v>0</v>
          </cell>
          <cell r="F396">
            <v>0</v>
          </cell>
          <cell r="G396">
            <v>0</v>
          </cell>
          <cell r="H396">
            <v>50</v>
          </cell>
          <cell r="I396">
            <v>0</v>
          </cell>
          <cell r="J396">
            <v>0</v>
          </cell>
          <cell r="K396" t="str">
            <v>6600.05 - Administrative Expenses Public/Legal Advertisement</v>
          </cell>
        </row>
        <row r="397">
          <cell r="A397" t="str">
            <v xml:space="preserve">280.20.28.822-6600.05 </v>
          </cell>
          <cell r="B397">
            <v>40</v>
          </cell>
          <cell r="C397">
            <v>0</v>
          </cell>
          <cell r="D397">
            <v>40</v>
          </cell>
          <cell r="E397">
            <v>0</v>
          </cell>
          <cell r="F397">
            <v>0</v>
          </cell>
          <cell r="G397">
            <v>0</v>
          </cell>
          <cell r="H397">
            <v>40</v>
          </cell>
          <cell r="I397">
            <v>0</v>
          </cell>
          <cell r="J397">
            <v>0</v>
          </cell>
          <cell r="K397" t="str">
            <v>6600.05 - Administrative Expenses Public/Legal Advertisement</v>
          </cell>
        </row>
        <row r="398">
          <cell r="A398" t="str">
            <v xml:space="preserve">280.20.28.823-6600.05 </v>
          </cell>
          <cell r="B398">
            <v>30</v>
          </cell>
          <cell r="C398">
            <v>0</v>
          </cell>
          <cell r="D398">
            <v>30</v>
          </cell>
          <cell r="E398">
            <v>0</v>
          </cell>
          <cell r="F398">
            <v>0</v>
          </cell>
          <cell r="G398">
            <v>0</v>
          </cell>
          <cell r="H398">
            <v>30</v>
          </cell>
          <cell r="I398">
            <v>0</v>
          </cell>
          <cell r="J398">
            <v>0</v>
          </cell>
          <cell r="K398" t="str">
            <v>6600.05 - Administrative Expenses Public/Legal Advertisement</v>
          </cell>
        </row>
        <row r="399">
          <cell r="A399" t="str">
            <v xml:space="preserve">280.20.28.824-6600.05 </v>
          </cell>
          <cell r="B399">
            <v>30</v>
          </cell>
          <cell r="C399">
            <v>0</v>
          </cell>
          <cell r="D399">
            <v>30</v>
          </cell>
          <cell r="E399">
            <v>0</v>
          </cell>
          <cell r="F399">
            <v>0</v>
          </cell>
          <cell r="G399">
            <v>0</v>
          </cell>
          <cell r="H399">
            <v>30</v>
          </cell>
          <cell r="I399">
            <v>0</v>
          </cell>
          <cell r="J399">
            <v>0</v>
          </cell>
          <cell r="K399" t="str">
            <v>6600.05 - Administrative Expenses Public/Legal Advertisement</v>
          </cell>
        </row>
        <row r="400">
          <cell r="A400" t="str">
            <v xml:space="preserve">280.20.28.825-6600.05 </v>
          </cell>
          <cell r="B400">
            <v>50</v>
          </cell>
          <cell r="C400">
            <v>0</v>
          </cell>
          <cell r="D400">
            <v>50</v>
          </cell>
          <cell r="E400">
            <v>0</v>
          </cell>
          <cell r="F400">
            <v>0</v>
          </cell>
          <cell r="G400">
            <v>0</v>
          </cell>
          <cell r="H400">
            <v>50</v>
          </cell>
          <cell r="I400">
            <v>0</v>
          </cell>
          <cell r="J400">
            <v>0</v>
          </cell>
          <cell r="K400" t="str">
            <v>6600.05 - Administrative Expenses Public/Legal Advertisement</v>
          </cell>
        </row>
        <row r="401">
          <cell r="A401" t="str">
            <v xml:space="preserve">280.20.28.826-6600.05 </v>
          </cell>
          <cell r="B401">
            <v>60</v>
          </cell>
          <cell r="C401">
            <v>0</v>
          </cell>
          <cell r="D401">
            <v>60</v>
          </cell>
          <cell r="E401">
            <v>0</v>
          </cell>
          <cell r="F401">
            <v>0</v>
          </cell>
          <cell r="G401">
            <v>0</v>
          </cell>
          <cell r="H401">
            <v>60</v>
          </cell>
          <cell r="I401">
            <v>0</v>
          </cell>
          <cell r="J401">
            <v>0</v>
          </cell>
          <cell r="K401" t="str">
            <v>6600.05 - Administrative Expenses Public/Legal Advertisement</v>
          </cell>
        </row>
        <row r="402">
          <cell r="A402" t="str">
            <v xml:space="preserve">280.20.28.827-6600.05 </v>
          </cell>
          <cell r="B402">
            <v>40</v>
          </cell>
          <cell r="C402">
            <v>0</v>
          </cell>
          <cell r="D402">
            <v>40</v>
          </cell>
          <cell r="E402">
            <v>0</v>
          </cell>
          <cell r="F402">
            <v>0</v>
          </cell>
          <cell r="G402">
            <v>0</v>
          </cell>
          <cell r="H402">
            <v>40</v>
          </cell>
          <cell r="I402">
            <v>0</v>
          </cell>
          <cell r="J402">
            <v>0</v>
          </cell>
          <cell r="K402" t="str">
            <v>6600.05 - Administrative Expenses Public/Legal Advertisement</v>
          </cell>
        </row>
        <row r="403">
          <cell r="A403" t="str">
            <v xml:space="preserve">280.20.28.828-6600.05 </v>
          </cell>
          <cell r="B403">
            <v>40</v>
          </cell>
          <cell r="C403">
            <v>0</v>
          </cell>
          <cell r="D403">
            <v>40</v>
          </cell>
          <cell r="E403">
            <v>0</v>
          </cell>
          <cell r="F403">
            <v>0</v>
          </cell>
          <cell r="G403">
            <v>0</v>
          </cell>
          <cell r="H403">
            <v>40</v>
          </cell>
          <cell r="I403">
            <v>0</v>
          </cell>
          <cell r="J403">
            <v>0</v>
          </cell>
          <cell r="K403" t="str">
            <v>6600.05 - Administrative Expenses Public/Legal Advertisement</v>
          </cell>
        </row>
        <row r="404">
          <cell r="A404" t="str">
            <v xml:space="preserve">280.20.28.829-6600.05 </v>
          </cell>
          <cell r="B404">
            <v>40</v>
          </cell>
          <cell r="C404">
            <v>0</v>
          </cell>
          <cell r="D404">
            <v>40</v>
          </cell>
          <cell r="E404">
            <v>0</v>
          </cell>
          <cell r="F404">
            <v>0</v>
          </cell>
          <cell r="G404">
            <v>0</v>
          </cell>
          <cell r="H404">
            <v>40</v>
          </cell>
          <cell r="I404">
            <v>0</v>
          </cell>
          <cell r="J404">
            <v>0</v>
          </cell>
          <cell r="K404" t="str">
            <v>6600.05 - Administrative Expenses Public/Legal Advertisement</v>
          </cell>
        </row>
        <row r="405">
          <cell r="A405" t="str">
            <v xml:space="preserve">280.20.28.831-6600.05 </v>
          </cell>
          <cell r="B405">
            <v>40</v>
          </cell>
          <cell r="C405">
            <v>0</v>
          </cell>
          <cell r="D405">
            <v>40</v>
          </cell>
          <cell r="E405">
            <v>0</v>
          </cell>
          <cell r="F405">
            <v>0</v>
          </cell>
          <cell r="G405">
            <v>0</v>
          </cell>
          <cell r="H405">
            <v>40</v>
          </cell>
          <cell r="I405">
            <v>0</v>
          </cell>
          <cell r="J405">
            <v>0</v>
          </cell>
          <cell r="K405" t="str">
            <v>6600.05 - Administrative Expenses Public/Legal Advertisement</v>
          </cell>
        </row>
        <row r="406">
          <cell r="A406" t="str">
            <v xml:space="preserve">280.20.28.832-6600.05 </v>
          </cell>
          <cell r="B406">
            <v>50</v>
          </cell>
          <cell r="C406">
            <v>0</v>
          </cell>
          <cell r="D406">
            <v>50</v>
          </cell>
          <cell r="E406">
            <v>0</v>
          </cell>
          <cell r="F406">
            <v>0</v>
          </cell>
          <cell r="G406">
            <v>0</v>
          </cell>
          <cell r="H406">
            <v>50</v>
          </cell>
          <cell r="I406">
            <v>0</v>
          </cell>
          <cell r="J406">
            <v>0</v>
          </cell>
          <cell r="K406" t="str">
            <v>6600.05 - Administrative Expenses Public/Legal Advertisement</v>
          </cell>
        </row>
        <row r="407">
          <cell r="A407" t="str">
            <v xml:space="preserve">280.20.28.833-6600.05 </v>
          </cell>
          <cell r="B407">
            <v>50</v>
          </cell>
          <cell r="C407">
            <v>0</v>
          </cell>
          <cell r="D407">
            <v>50</v>
          </cell>
          <cell r="E407">
            <v>0</v>
          </cell>
          <cell r="F407">
            <v>0</v>
          </cell>
          <cell r="G407">
            <v>0</v>
          </cell>
          <cell r="H407">
            <v>50</v>
          </cell>
          <cell r="I407">
            <v>0</v>
          </cell>
          <cell r="J407">
            <v>0</v>
          </cell>
          <cell r="K407" t="str">
            <v>6600.05 - Administrative Expenses Public/Legal Advertisement</v>
          </cell>
        </row>
        <row r="408">
          <cell r="A408" t="str">
            <v xml:space="preserve">280.20.28.834-6600.05 </v>
          </cell>
          <cell r="B408">
            <v>40</v>
          </cell>
          <cell r="C408">
            <v>0</v>
          </cell>
          <cell r="D408">
            <v>40</v>
          </cell>
          <cell r="E408">
            <v>0</v>
          </cell>
          <cell r="F408">
            <v>0</v>
          </cell>
          <cell r="G408">
            <v>0</v>
          </cell>
          <cell r="H408">
            <v>40</v>
          </cell>
          <cell r="I408">
            <v>0</v>
          </cell>
          <cell r="J408">
            <v>0</v>
          </cell>
          <cell r="K408" t="str">
            <v>6600.05 - Administrative Expenses Public/Legal Advertisement</v>
          </cell>
        </row>
        <row r="409">
          <cell r="A409" t="str">
            <v xml:space="preserve">280.20.28.835-6600.05 </v>
          </cell>
          <cell r="B409">
            <v>50</v>
          </cell>
          <cell r="C409">
            <v>0</v>
          </cell>
          <cell r="D409">
            <v>50</v>
          </cell>
          <cell r="E409">
            <v>0</v>
          </cell>
          <cell r="F409">
            <v>0</v>
          </cell>
          <cell r="G409">
            <v>0</v>
          </cell>
          <cell r="H409">
            <v>50</v>
          </cell>
          <cell r="I409">
            <v>0</v>
          </cell>
          <cell r="J409">
            <v>0</v>
          </cell>
          <cell r="K409" t="str">
            <v>6600.05 - Administrative Expenses Public/Legal Advertisement</v>
          </cell>
        </row>
        <row r="410">
          <cell r="A410" t="str">
            <v xml:space="preserve">280.20.28.836-6600.05 </v>
          </cell>
          <cell r="B410">
            <v>50</v>
          </cell>
          <cell r="C410">
            <v>0</v>
          </cell>
          <cell r="D410">
            <v>50</v>
          </cell>
          <cell r="E410">
            <v>0</v>
          </cell>
          <cell r="F410">
            <v>0</v>
          </cell>
          <cell r="G410">
            <v>0</v>
          </cell>
          <cell r="H410">
            <v>50</v>
          </cell>
          <cell r="I410">
            <v>0</v>
          </cell>
          <cell r="J410">
            <v>0</v>
          </cell>
          <cell r="K410" t="str">
            <v>6600.05 - Administrative Expenses Public/Legal Advertisement</v>
          </cell>
        </row>
        <row r="411">
          <cell r="A411" t="str">
            <v xml:space="preserve">280.20.28.837-6600.05 </v>
          </cell>
          <cell r="B411">
            <v>60</v>
          </cell>
          <cell r="C411">
            <v>0</v>
          </cell>
          <cell r="D411">
            <v>60</v>
          </cell>
          <cell r="E411">
            <v>0</v>
          </cell>
          <cell r="F411">
            <v>0</v>
          </cell>
          <cell r="G411">
            <v>0</v>
          </cell>
          <cell r="H411">
            <v>60</v>
          </cell>
          <cell r="I411">
            <v>0</v>
          </cell>
          <cell r="J411">
            <v>0</v>
          </cell>
          <cell r="K411" t="str">
            <v>6600.05 - Administrative Expenses Public/Legal Advertisement</v>
          </cell>
        </row>
        <row r="412">
          <cell r="A412" t="str">
            <v xml:space="preserve">280.20.28.802-6600.25 </v>
          </cell>
          <cell r="B412">
            <v>4720</v>
          </cell>
          <cell r="C412">
            <v>0</v>
          </cell>
          <cell r="D412">
            <v>4720</v>
          </cell>
          <cell r="E412">
            <v>393.33</v>
          </cell>
          <cell r="F412">
            <v>0</v>
          </cell>
          <cell r="G412">
            <v>4719.96</v>
          </cell>
          <cell r="H412">
            <v>0.04</v>
          </cell>
          <cell r="I412">
            <v>1</v>
          </cell>
          <cell r="J412">
            <v>4720</v>
          </cell>
          <cell r="K412" t="str">
            <v>6600.25 - Administrative Expenses Support Services-Indirect Labor</v>
          </cell>
        </row>
        <row r="413">
          <cell r="A413" t="str">
            <v xml:space="preserve">280.20.28.803-6600.25 </v>
          </cell>
          <cell r="B413">
            <v>0</v>
          </cell>
          <cell r="C413">
            <v>0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 t="str">
            <v>+++</v>
          </cell>
          <cell r="J413">
            <v>0</v>
          </cell>
          <cell r="K413" t="str">
            <v>6600.25 - Administrative Expenses Support Services-Indirect Labor</v>
          </cell>
        </row>
        <row r="414">
          <cell r="A414" t="str">
            <v xml:space="preserve">280.20.28.804-6600.25 </v>
          </cell>
          <cell r="B414">
            <v>4720</v>
          </cell>
          <cell r="C414">
            <v>0</v>
          </cell>
          <cell r="D414">
            <v>4720</v>
          </cell>
          <cell r="E414">
            <v>393.33</v>
          </cell>
          <cell r="F414">
            <v>0</v>
          </cell>
          <cell r="G414">
            <v>4719.96</v>
          </cell>
          <cell r="H414">
            <v>0.04</v>
          </cell>
          <cell r="I414">
            <v>1</v>
          </cell>
          <cell r="J414">
            <v>4720</v>
          </cell>
          <cell r="K414" t="str">
            <v>6600.25 - Administrative Expenses Support Services-Indirect Labor</v>
          </cell>
        </row>
        <row r="415">
          <cell r="A415" t="str">
            <v xml:space="preserve">280.20.28.805-6600.25 </v>
          </cell>
          <cell r="B415">
            <v>4720</v>
          </cell>
          <cell r="C415">
            <v>0</v>
          </cell>
          <cell r="D415">
            <v>4720</v>
          </cell>
          <cell r="E415">
            <v>393.33</v>
          </cell>
          <cell r="F415">
            <v>0</v>
          </cell>
          <cell r="G415">
            <v>4719.96</v>
          </cell>
          <cell r="H415">
            <v>0.04</v>
          </cell>
          <cell r="I415">
            <v>1</v>
          </cell>
          <cell r="J415">
            <v>4720</v>
          </cell>
          <cell r="K415" t="str">
            <v>6600.25 - Administrative Expenses Support Services-Indirect Labor</v>
          </cell>
        </row>
        <row r="416">
          <cell r="A416" t="str">
            <v xml:space="preserve">280.20.28.806-6600.25 </v>
          </cell>
          <cell r="B416">
            <v>4720</v>
          </cell>
          <cell r="C416">
            <v>0</v>
          </cell>
          <cell r="D416">
            <v>4720</v>
          </cell>
          <cell r="E416">
            <v>393.33</v>
          </cell>
          <cell r="F416">
            <v>0</v>
          </cell>
          <cell r="G416">
            <v>4719.96</v>
          </cell>
          <cell r="H416">
            <v>0.04</v>
          </cell>
          <cell r="I416">
            <v>1</v>
          </cell>
          <cell r="J416">
            <v>4720</v>
          </cell>
          <cell r="K416" t="str">
            <v>6600.25 - Administrative Expenses Support Services-Indirect Labor</v>
          </cell>
        </row>
        <row r="417">
          <cell r="A417" t="str">
            <v xml:space="preserve">280.20.28.807-6600.25 </v>
          </cell>
          <cell r="B417">
            <v>4720</v>
          </cell>
          <cell r="C417">
            <v>0</v>
          </cell>
          <cell r="D417">
            <v>4720</v>
          </cell>
          <cell r="E417">
            <v>393.33</v>
          </cell>
          <cell r="F417">
            <v>0</v>
          </cell>
          <cell r="G417">
            <v>4719.96</v>
          </cell>
          <cell r="H417">
            <v>0.04</v>
          </cell>
          <cell r="I417">
            <v>1</v>
          </cell>
          <cell r="J417">
            <v>4720</v>
          </cell>
          <cell r="K417" t="str">
            <v>6600.25 - Administrative Expenses Support Services-Indirect Labor</v>
          </cell>
        </row>
        <row r="418">
          <cell r="A418" t="str">
            <v xml:space="preserve">280.20.28.808-6600.25 </v>
          </cell>
          <cell r="B418">
            <v>4720</v>
          </cell>
          <cell r="C418">
            <v>0</v>
          </cell>
          <cell r="D418">
            <v>4720</v>
          </cell>
          <cell r="E418">
            <v>393.33</v>
          </cell>
          <cell r="F418">
            <v>0</v>
          </cell>
          <cell r="G418">
            <v>4719.96</v>
          </cell>
          <cell r="H418">
            <v>0.04</v>
          </cell>
          <cell r="I418">
            <v>1</v>
          </cell>
          <cell r="J418">
            <v>4720</v>
          </cell>
          <cell r="K418" t="str">
            <v>6600.25 - Administrative Expenses Support Services-Indirect Labor</v>
          </cell>
        </row>
        <row r="419">
          <cell r="A419" t="str">
            <v xml:space="preserve">280.20.28.809-6600.25 </v>
          </cell>
          <cell r="B419">
            <v>4720</v>
          </cell>
          <cell r="C419">
            <v>0</v>
          </cell>
          <cell r="D419">
            <v>4720</v>
          </cell>
          <cell r="E419">
            <v>393.33</v>
          </cell>
          <cell r="F419">
            <v>0</v>
          </cell>
          <cell r="G419">
            <v>4719.96</v>
          </cell>
          <cell r="H419">
            <v>0.04</v>
          </cell>
          <cell r="I419">
            <v>1</v>
          </cell>
          <cell r="J419">
            <v>4720</v>
          </cell>
          <cell r="K419" t="str">
            <v>6600.25 - Administrative Expenses Support Services-Indirect Labor</v>
          </cell>
        </row>
        <row r="420">
          <cell r="A420" t="str">
            <v xml:space="preserve">280.20.28.810-6600.25 </v>
          </cell>
          <cell r="B420">
            <v>4720</v>
          </cell>
          <cell r="C420">
            <v>0</v>
          </cell>
          <cell r="D420">
            <v>4720</v>
          </cell>
          <cell r="E420">
            <v>393.33</v>
          </cell>
          <cell r="F420">
            <v>0</v>
          </cell>
          <cell r="G420">
            <v>4719.96</v>
          </cell>
          <cell r="H420">
            <v>0.04</v>
          </cell>
          <cell r="I420">
            <v>1</v>
          </cell>
          <cell r="J420">
            <v>4720</v>
          </cell>
          <cell r="K420" t="str">
            <v>6600.25 - Administrative Expenses Support Services-Indirect Labor</v>
          </cell>
        </row>
        <row r="421">
          <cell r="A421" t="str">
            <v xml:space="preserve">280.20.28.811-6600.25 </v>
          </cell>
          <cell r="B421">
            <v>4720</v>
          </cell>
          <cell r="C421">
            <v>0</v>
          </cell>
          <cell r="D421">
            <v>4720</v>
          </cell>
          <cell r="E421">
            <v>393.33</v>
          </cell>
          <cell r="F421">
            <v>0</v>
          </cell>
          <cell r="G421">
            <v>4719.96</v>
          </cell>
          <cell r="H421">
            <v>0.04</v>
          </cell>
          <cell r="I421">
            <v>1</v>
          </cell>
          <cell r="J421">
            <v>4720</v>
          </cell>
          <cell r="K421" t="str">
            <v>6600.25 - Administrative Expenses Support Services-Indirect Labor</v>
          </cell>
        </row>
        <row r="422">
          <cell r="A422" t="str">
            <v xml:space="preserve">280.20.28.812-6600.25 </v>
          </cell>
          <cell r="B422">
            <v>4720</v>
          </cell>
          <cell r="C422">
            <v>0</v>
          </cell>
          <cell r="D422">
            <v>4720</v>
          </cell>
          <cell r="E422">
            <v>393.33</v>
          </cell>
          <cell r="F422">
            <v>0</v>
          </cell>
          <cell r="G422">
            <v>4719.96</v>
          </cell>
          <cell r="H422">
            <v>0.04</v>
          </cell>
          <cell r="I422">
            <v>1</v>
          </cell>
          <cell r="J422">
            <v>4720</v>
          </cell>
          <cell r="K422" t="str">
            <v>6600.25 - Administrative Expenses Support Services-Indirect Labor</v>
          </cell>
        </row>
        <row r="423">
          <cell r="A423" t="str">
            <v xml:space="preserve">280.20.28.813-6600.25 </v>
          </cell>
          <cell r="B423">
            <v>4720</v>
          </cell>
          <cell r="C423">
            <v>0</v>
          </cell>
          <cell r="D423">
            <v>4720</v>
          </cell>
          <cell r="E423">
            <v>393.33</v>
          </cell>
          <cell r="F423">
            <v>0</v>
          </cell>
          <cell r="G423">
            <v>4719.96</v>
          </cell>
          <cell r="H423">
            <v>0.04</v>
          </cell>
          <cell r="I423">
            <v>1</v>
          </cell>
          <cell r="J423">
            <v>4720</v>
          </cell>
          <cell r="K423" t="str">
            <v>6600.25 - Administrative Expenses Support Services-Indirect Labor</v>
          </cell>
        </row>
        <row r="424">
          <cell r="A424" t="str">
            <v xml:space="preserve">280.20.28.814-6600.25 </v>
          </cell>
          <cell r="B424">
            <v>4720</v>
          </cell>
          <cell r="C424">
            <v>0</v>
          </cell>
          <cell r="D424">
            <v>4720</v>
          </cell>
          <cell r="E424">
            <v>393.33</v>
          </cell>
          <cell r="F424">
            <v>0</v>
          </cell>
          <cell r="G424">
            <v>4719.96</v>
          </cell>
          <cell r="H424">
            <v>0.04</v>
          </cell>
          <cell r="I424">
            <v>1</v>
          </cell>
          <cell r="J424">
            <v>4720</v>
          </cell>
          <cell r="K424" t="str">
            <v>6600.25 - Administrative Expenses Support Services-Indirect Labor</v>
          </cell>
        </row>
        <row r="425">
          <cell r="A425" t="str">
            <v xml:space="preserve">280.20.28.815-6600.25 </v>
          </cell>
          <cell r="B425">
            <v>4720</v>
          </cell>
          <cell r="C425">
            <v>0</v>
          </cell>
          <cell r="D425">
            <v>4720</v>
          </cell>
          <cell r="E425">
            <v>393.33</v>
          </cell>
          <cell r="F425">
            <v>0</v>
          </cell>
          <cell r="G425">
            <v>4326.63</v>
          </cell>
          <cell r="H425">
            <v>393.37</v>
          </cell>
          <cell r="I425">
            <v>0.92</v>
          </cell>
          <cell r="J425">
            <v>4720</v>
          </cell>
          <cell r="K425" t="str">
            <v>6600.25 - Administrative Expenses Support Services-Indirect Labor</v>
          </cell>
        </row>
        <row r="426">
          <cell r="A426" t="str">
            <v xml:space="preserve">280.20.28.816-6600.25 </v>
          </cell>
          <cell r="B426">
            <v>4720</v>
          </cell>
          <cell r="C426">
            <v>0</v>
          </cell>
          <cell r="D426">
            <v>4720</v>
          </cell>
          <cell r="E426">
            <v>393.33</v>
          </cell>
          <cell r="F426">
            <v>0</v>
          </cell>
          <cell r="G426">
            <v>5113.29</v>
          </cell>
          <cell r="H426">
            <v>-393.29</v>
          </cell>
          <cell r="I426">
            <v>1.08</v>
          </cell>
          <cell r="J426">
            <v>4720</v>
          </cell>
          <cell r="K426" t="str">
            <v>6600.25 - Administrative Expenses Support Services-Indirect Labor</v>
          </cell>
        </row>
        <row r="427">
          <cell r="A427" t="str">
            <v xml:space="preserve">280.20.28.817-6600.25 </v>
          </cell>
          <cell r="B427">
            <v>4720</v>
          </cell>
          <cell r="C427">
            <v>0</v>
          </cell>
          <cell r="D427">
            <v>4720</v>
          </cell>
          <cell r="E427">
            <v>393.33</v>
          </cell>
          <cell r="F427">
            <v>0</v>
          </cell>
          <cell r="G427">
            <v>4719.96</v>
          </cell>
          <cell r="H427">
            <v>0.04</v>
          </cell>
          <cell r="I427">
            <v>1</v>
          </cell>
          <cell r="J427">
            <v>4720</v>
          </cell>
          <cell r="K427" t="str">
            <v>6600.25 - Administrative Expenses Support Services-Indirect Labor</v>
          </cell>
        </row>
        <row r="428">
          <cell r="A428" t="str">
            <v xml:space="preserve">280.20.28.818-6600.25 </v>
          </cell>
          <cell r="B428">
            <v>4720</v>
          </cell>
          <cell r="C428">
            <v>0</v>
          </cell>
          <cell r="D428">
            <v>4720</v>
          </cell>
          <cell r="E428">
            <v>393.33</v>
          </cell>
          <cell r="F428">
            <v>0</v>
          </cell>
          <cell r="G428">
            <v>4719.96</v>
          </cell>
          <cell r="H428">
            <v>0.04</v>
          </cell>
          <cell r="I428">
            <v>1</v>
          </cell>
          <cell r="J428">
            <v>4720</v>
          </cell>
          <cell r="K428" t="str">
            <v>6600.25 - Administrative Expenses Support Services-Indirect Labor</v>
          </cell>
        </row>
        <row r="429">
          <cell r="A429" t="str">
            <v xml:space="preserve">280.20.28.819-6600.25 </v>
          </cell>
          <cell r="B429">
            <v>4720</v>
          </cell>
          <cell r="C429">
            <v>0</v>
          </cell>
          <cell r="D429">
            <v>4720</v>
          </cell>
          <cell r="E429">
            <v>393.33</v>
          </cell>
          <cell r="F429">
            <v>0</v>
          </cell>
          <cell r="G429">
            <v>4719.96</v>
          </cell>
          <cell r="H429">
            <v>0.04</v>
          </cell>
          <cell r="I429">
            <v>1</v>
          </cell>
          <cell r="J429">
            <v>4720</v>
          </cell>
          <cell r="K429" t="str">
            <v>6600.25 - Administrative Expenses Support Services-Indirect Labor</v>
          </cell>
        </row>
        <row r="430">
          <cell r="A430" t="str">
            <v xml:space="preserve">280.20.28.820-6600.25 </v>
          </cell>
          <cell r="B430">
            <v>4720</v>
          </cell>
          <cell r="C430">
            <v>0</v>
          </cell>
          <cell r="D430">
            <v>4720</v>
          </cell>
          <cell r="E430">
            <v>393.33</v>
          </cell>
          <cell r="F430">
            <v>0</v>
          </cell>
          <cell r="G430">
            <v>4719.96</v>
          </cell>
          <cell r="H430">
            <v>0.04</v>
          </cell>
          <cell r="I430">
            <v>1</v>
          </cell>
          <cell r="J430">
            <v>4720</v>
          </cell>
          <cell r="K430" t="str">
            <v>6600.25 - Administrative Expenses Support Services-Indirect Labor</v>
          </cell>
        </row>
        <row r="431">
          <cell r="A431" t="str">
            <v xml:space="preserve">280.20.28.821-6600.25 </v>
          </cell>
          <cell r="B431">
            <v>4720</v>
          </cell>
          <cell r="C431">
            <v>0</v>
          </cell>
          <cell r="D431">
            <v>4720</v>
          </cell>
          <cell r="E431">
            <v>393.33</v>
          </cell>
          <cell r="F431">
            <v>0</v>
          </cell>
          <cell r="G431">
            <v>4719.96</v>
          </cell>
          <cell r="H431">
            <v>0.04</v>
          </cell>
          <cell r="I431">
            <v>1</v>
          </cell>
          <cell r="J431">
            <v>4720</v>
          </cell>
          <cell r="K431" t="str">
            <v>6600.25 - Administrative Expenses Support Services-Indirect Labor</v>
          </cell>
        </row>
        <row r="432">
          <cell r="A432" t="str">
            <v xml:space="preserve">280.20.28.822-6600.25 </v>
          </cell>
          <cell r="B432">
            <v>4720</v>
          </cell>
          <cell r="C432">
            <v>0</v>
          </cell>
          <cell r="D432">
            <v>4720</v>
          </cell>
          <cell r="E432">
            <v>393.33</v>
          </cell>
          <cell r="F432">
            <v>0</v>
          </cell>
          <cell r="G432">
            <v>4719.96</v>
          </cell>
          <cell r="H432">
            <v>0.04</v>
          </cell>
          <cell r="I432">
            <v>1</v>
          </cell>
          <cell r="J432">
            <v>4720</v>
          </cell>
          <cell r="K432" t="str">
            <v>6600.25 - Administrative Expenses Support Services-Indirect Labor</v>
          </cell>
        </row>
        <row r="433">
          <cell r="A433" t="str">
            <v xml:space="preserve">280.20.28.823-6600.25 </v>
          </cell>
          <cell r="B433">
            <v>2930</v>
          </cell>
          <cell r="C433">
            <v>0</v>
          </cell>
          <cell r="D433">
            <v>2930</v>
          </cell>
          <cell r="E433">
            <v>244.2</v>
          </cell>
          <cell r="F433">
            <v>0</v>
          </cell>
          <cell r="G433">
            <v>2930.4</v>
          </cell>
          <cell r="H433">
            <v>-0.4</v>
          </cell>
          <cell r="I433">
            <v>1</v>
          </cell>
          <cell r="J433">
            <v>2950</v>
          </cell>
          <cell r="K433" t="str">
            <v>6600.25 - Administrative Expenses Support Services-Indirect Labor</v>
          </cell>
        </row>
        <row r="434">
          <cell r="A434" t="str">
            <v xml:space="preserve">280.20.28.824-6600.25 </v>
          </cell>
          <cell r="B434">
            <v>2360</v>
          </cell>
          <cell r="C434">
            <v>0</v>
          </cell>
          <cell r="D434">
            <v>2360</v>
          </cell>
          <cell r="E434">
            <v>196.7</v>
          </cell>
          <cell r="F434">
            <v>0</v>
          </cell>
          <cell r="G434">
            <v>2360.4</v>
          </cell>
          <cell r="H434">
            <v>-0.4</v>
          </cell>
          <cell r="I434">
            <v>1</v>
          </cell>
          <cell r="J434">
            <v>2360</v>
          </cell>
          <cell r="K434" t="str">
            <v>6600.25 - Administrative Expenses Support Services-Indirect Labor</v>
          </cell>
        </row>
        <row r="435">
          <cell r="A435" t="str">
            <v xml:space="preserve">280.20.28.825-6600.25 </v>
          </cell>
          <cell r="B435">
            <v>4720</v>
          </cell>
          <cell r="C435">
            <v>0</v>
          </cell>
          <cell r="D435">
            <v>4720</v>
          </cell>
          <cell r="E435">
            <v>393.33</v>
          </cell>
          <cell r="F435">
            <v>0</v>
          </cell>
          <cell r="G435">
            <v>4719.96</v>
          </cell>
          <cell r="H435">
            <v>0.04</v>
          </cell>
          <cell r="I435">
            <v>1</v>
          </cell>
          <cell r="J435">
            <v>4720</v>
          </cell>
          <cell r="K435" t="str">
            <v>6600.25 - Administrative Expenses Support Services-Indirect Labor</v>
          </cell>
        </row>
        <row r="436">
          <cell r="A436" t="str">
            <v xml:space="preserve">280.20.28.826-6600.25 </v>
          </cell>
          <cell r="B436">
            <v>4720</v>
          </cell>
          <cell r="C436">
            <v>0</v>
          </cell>
          <cell r="D436">
            <v>4720</v>
          </cell>
          <cell r="E436">
            <v>393.33</v>
          </cell>
          <cell r="F436">
            <v>0</v>
          </cell>
          <cell r="G436">
            <v>4719.96</v>
          </cell>
          <cell r="H436">
            <v>0.04</v>
          </cell>
          <cell r="I436">
            <v>1</v>
          </cell>
          <cell r="J436">
            <v>4720</v>
          </cell>
          <cell r="K436" t="str">
            <v>6600.25 - Administrative Expenses Support Services-Indirect Labor</v>
          </cell>
        </row>
        <row r="437">
          <cell r="A437" t="str">
            <v xml:space="preserve">280.20.28.827-6600.25 </v>
          </cell>
          <cell r="B437">
            <v>4720</v>
          </cell>
          <cell r="C437">
            <v>0</v>
          </cell>
          <cell r="D437">
            <v>4720</v>
          </cell>
          <cell r="E437">
            <v>393.33</v>
          </cell>
          <cell r="F437">
            <v>0</v>
          </cell>
          <cell r="G437">
            <v>4719.96</v>
          </cell>
          <cell r="H437">
            <v>0.04</v>
          </cell>
          <cell r="I437">
            <v>1</v>
          </cell>
          <cell r="J437">
            <v>4720</v>
          </cell>
          <cell r="K437" t="str">
            <v>6600.25 - Administrative Expenses Support Services-Indirect Labor</v>
          </cell>
        </row>
        <row r="438">
          <cell r="A438" t="str">
            <v xml:space="preserve">280.20.28.828-6600.25 </v>
          </cell>
          <cell r="B438">
            <v>0</v>
          </cell>
          <cell r="C438">
            <v>0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 t="str">
            <v>+++</v>
          </cell>
          <cell r="J438">
            <v>0</v>
          </cell>
          <cell r="K438" t="str">
            <v>6600.25 - Administrative Expenses Support Services-Indirect Labor</v>
          </cell>
        </row>
        <row r="439">
          <cell r="A439" t="str">
            <v xml:space="preserve">280.20.28.829-6600.25 </v>
          </cell>
          <cell r="B439">
            <v>4720</v>
          </cell>
          <cell r="C439">
            <v>0</v>
          </cell>
          <cell r="D439">
            <v>4720</v>
          </cell>
          <cell r="E439">
            <v>393.33</v>
          </cell>
          <cell r="F439">
            <v>0</v>
          </cell>
          <cell r="G439">
            <v>4719.96</v>
          </cell>
          <cell r="H439">
            <v>0.04</v>
          </cell>
          <cell r="I439">
            <v>1</v>
          </cell>
          <cell r="J439">
            <v>4720</v>
          </cell>
          <cell r="K439" t="str">
            <v>6600.25 - Administrative Expenses Support Services-Indirect Labor</v>
          </cell>
        </row>
        <row r="440">
          <cell r="A440" t="str">
            <v xml:space="preserve">280.20.28.831-6600.25 </v>
          </cell>
          <cell r="B440">
            <v>0</v>
          </cell>
          <cell r="C440">
            <v>0</v>
          </cell>
          <cell r="D440">
            <v>0</v>
          </cell>
          <cell r="E440">
            <v>0</v>
          </cell>
          <cell r="F440">
            <v>0</v>
          </cell>
          <cell r="G440">
            <v>0</v>
          </cell>
          <cell r="H440">
            <v>0</v>
          </cell>
          <cell r="I440" t="str">
            <v>+++</v>
          </cell>
          <cell r="J440">
            <v>0</v>
          </cell>
          <cell r="K440" t="str">
            <v>6600.25 - Administrative Expenses Support Services-Indirect Labor</v>
          </cell>
        </row>
        <row r="441">
          <cell r="A441" t="str">
            <v xml:space="preserve">280.20.28.832-6600.25 </v>
          </cell>
          <cell r="B441">
            <v>4720</v>
          </cell>
          <cell r="C441">
            <v>0</v>
          </cell>
          <cell r="D441">
            <v>4720</v>
          </cell>
          <cell r="E441">
            <v>393.33</v>
          </cell>
          <cell r="F441">
            <v>0</v>
          </cell>
          <cell r="G441">
            <v>4719.96</v>
          </cell>
          <cell r="H441">
            <v>0.04</v>
          </cell>
          <cell r="I441">
            <v>1</v>
          </cell>
          <cell r="J441">
            <v>4720</v>
          </cell>
          <cell r="K441" t="str">
            <v>6600.25 - Administrative Expenses Support Services-Indirect Labor</v>
          </cell>
        </row>
        <row r="442">
          <cell r="A442" t="str">
            <v xml:space="preserve">280.20.28.833-6600.25 </v>
          </cell>
          <cell r="B442">
            <v>4720</v>
          </cell>
          <cell r="C442">
            <v>0</v>
          </cell>
          <cell r="D442">
            <v>4720</v>
          </cell>
          <cell r="E442">
            <v>393.33</v>
          </cell>
          <cell r="F442">
            <v>0</v>
          </cell>
          <cell r="G442">
            <v>4719.96</v>
          </cell>
          <cell r="H442">
            <v>0.04</v>
          </cell>
          <cell r="I442">
            <v>1</v>
          </cell>
          <cell r="J442">
            <v>4720</v>
          </cell>
          <cell r="K442" t="str">
            <v>6600.25 - Administrative Expenses Support Services-Indirect Labor</v>
          </cell>
        </row>
        <row r="443">
          <cell r="A443" t="str">
            <v xml:space="preserve">280.20.28.834-6600.25 </v>
          </cell>
          <cell r="B443">
            <v>275</v>
          </cell>
          <cell r="C443">
            <v>0</v>
          </cell>
          <cell r="D443">
            <v>275</v>
          </cell>
          <cell r="E443">
            <v>22.95</v>
          </cell>
          <cell r="F443">
            <v>0</v>
          </cell>
          <cell r="G443">
            <v>275.39999999999998</v>
          </cell>
          <cell r="H443">
            <v>-0.4</v>
          </cell>
          <cell r="I443">
            <v>1</v>
          </cell>
          <cell r="J443">
            <v>275</v>
          </cell>
          <cell r="K443" t="str">
            <v>6600.25 - Administrative Expenses Support Services-Indirect Labor</v>
          </cell>
        </row>
        <row r="444">
          <cell r="A444" t="str">
            <v xml:space="preserve">280.20.28.835-6600.25 </v>
          </cell>
          <cell r="B444">
            <v>4720</v>
          </cell>
          <cell r="C444">
            <v>0</v>
          </cell>
          <cell r="D444">
            <v>4720</v>
          </cell>
          <cell r="E444">
            <v>393.33</v>
          </cell>
          <cell r="F444">
            <v>0</v>
          </cell>
          <cell r="G444">
            <v>4719.96</v>
          </cell>
          <cell r="H444">
            <v>0.04</v>
          </cell>
          <cell r="I444">
            <v>1</v>
          </cell>
          <cell r="J444">
            <v>4720</v>
          </cell>
          <cell r="K444" t="str">
            <v>6600.25 - Administrative Expenses Support Services-Indirect Labor</v>
          </cell>
        </row>
        <row r="445">
          <cell r="A445" t="str">
            <v xml:space="preserve">280.20.28.836-6600.25 </v>
          </cell>
          <cell r="B445">
            <v>4720</v>
          </cell>
          <cell r="C445">
            <v>0</v>
          </cell>
          <cell r="D445">
            <v>4720</v>
          </cell>
          <cell r="E445">
            <v>393.33</v>
          </cell>
          <cell r="F445">
            <v>0</v>
          </cell>
          <cell r="G445">
            <v>4719.96</v>
          </cell>
          <cell r="H445">
            <v>0.04</v>
          </cell>
          <cell r="I445">
            <v>1</v>
          </cell>
          <cell r="J445">
            <v>4720</v>
          </cell>
          <cell r="K445" t="str">
            <v>6600.25 - Administrative Expenses Support Services-Indirect Labor</v>
          </cell>
        </row>
        <row r="446">
          <cell r="A446" t="str">
            <v xml:space="preserve">280.20.28.837-6600.25 </v>
          </cell>
          <cell r="B446">
            <v>2375</v>
          </cell>
          <cell r="C446">
            <v>0</v>
          </cell>
          <cell r="D446">
            <v>2375</v>
          </cell>
          <cell r="E446">
            <v>197.95</v>
          </cell>
          <cell r="F446">
            <v>0</v>
          </cell>
          <cell r="G446">
            <v>2375.37</v>
          </cell>
          <cell r="H446">
            <v>-0.37</v>
          </cell>
          <cell r="I446">
            <v>1</v>
          </cell>
          <cell r="J446">
            <v>2375</v>
          </cell>
          <cell r="K446" t="str">
            <v>6600.25 - Administrative Expenses Support Services-Indirect Labor</v>
          </cell>
        </row>
        <row r="447">
          <cell r="A447" t="str">
            <v xml:space="preserve">280.20.28.802-6600.27 </v>
          </cell>
          <cell r="B447">
            <v>11500</v>
          </cell>
          <cell r="C447">
            <v>0</v>
          </cell>
          <cell r="D447">
            <v>11500</v>
          </cell>
          <cell r="E447">
            <v>3131.97</v>
          </cell>
          <cell r="F447">
            <v>0</v>
          </cell>
          <cell r="G447">
            <v>4808.25</v>
          </cell>
          <cell r="H447">
            <v>6691.75</v>
          </cell>
          <cell r="I447">
            <v>0.42</v>
          </cell>
          <cell r="J447">
            <v>5019.59</v>
          </cell>
          <cell r="K447" t="str">
            <v>6600.27 - Administrative Expenses Support Services-Direct Labor</v>
          </cell>
        </row>
        <row r="448">
          <cell r="A448" t="str">
            <v xml:space="preserve">280.20.28.803-6600.27 </v>
          </cell>
          <cell r="B448">
            <v>18000</v>
          </cell>
          <cell r="C448">
            <v>0</v>
          </cell>
          <cell r="D448">
            <v>18000</v>
          </cell>
          <cell r="E448">
            <v>8284.69</v>
          </cell>
          <cell r="F448">
            <v>0</v>
          </cell>
          <cell r="G448">
            <v>11753.45</v>
          </cell>
          <cell r="H448">
            <v>6246.55</v>
          </cell>
          <cell r="I448">
            <v>0.65</v>
          </cell>
          <cell r="J448">
            <v>14273.11</v>
          </cell>
          <cell r="K448" t="str">
            <v>6600.27 - Administrative Expenses Support Services-Direct Labor</v>
          </cell>
        </row>
        <row r="449">
          <cell r="A449" t="str">
            <v xml:space="preserve">280.20.28.804-6600.27 </v>
          </cell>
          <cell r="B449">
            <v>6000</v>
          </cell>
          <cell r="C449">
            <v>0</v>
          </cell>
          <cell r="D449">
            <v>6000</v>
          </cell>
          <cell r="E449">
            <v>5872.6</v>
          </cell>
          <cell r="F449">
            <v>0</v>
          </cell>
          <cell r="G449">
            <v>16634.46</v>
          </cell>
          <cell r="H449">
            <v>-10634.46</v>
          </cell>
          <cell r="I449">
            <v>2.77</v>
          </cell>
          <cell r="J449">
            <v>4080.37</v>
          </cell>
          <cell r="K449" t="str">
            <v>6600.27 - Administrative Expenses Support Services-Direct Labor</v>
          </cell>
        </row>
        <row r="450">
          <cell r="A450" t="str">
            <v xml:space="preserve">280.20.28.805-6600.27 </v>
          </cell>
          <cell r="B450">
            <v>7200</v>
          </cell>
          <cell r="C450">
            <v>0</v>
          </cell>
          <cell r="D450">
            <v>7200</v>
          </cell>
          <cell r="E450">
            <v>2948.28</v>
          </cell>
          <cell r="F450">
            <v>0</v>
          </cell>
          <cell r="G450">
            <v>5514.76</v>
          </cell>
          <cell r="H450">
            <v>1685.24</v>
          </cell>
          <cell r="I450">
            <v>0.77</v>
          </cell>
          <cell r="J450">
            <v>5138.3100000000004</v>
          </cell>
          <cell r="K450" t="str">
            <v>6600.27 - Administrative Expenses Support Services-Direct Labor</v>
          </cell>
        </row>
        <row r="451">
          <cell r="A451" t="str">
            <v xml:space="preserve">280.20.28.806-6600.27 </v>
          </cell>
          <cell r="B451">
            <v>5000</v>
          </cell>
          <cell r="C451">
            <v>0</v>
          </cell>
          <cell r="D451">
            <v>5000</v>
          </cell>
          <cell r="E451">
            <v>1343.98</v>
          </cell>
          <cell r="F451">
            <v>0</v>
          </cell>
          <cell r="G451">
            <v>2497.3000000000002</v>
          </cell>
          <cell r="H451">
            <v>2502.6999999999998</v>
          </cell>
          <cell r="I451">
            <v>0.5</v>
          </cell>
          <cell r="J451">
            <v>3299.48</v>
          </cell>
          <cell r="K451" t="str">
            <v>6600.27 - Administrative Expenses Support Services-Direct Labor</v>
          </cell>
        </row>
        <row r="452">
          <cell r="A452" t="str">
            <v xml:space="preserve">280.20.28.807-6600.27 </v>
          </cell>
          <cell r="B452">
            <v>1100</v>
          </cell>
          <cell r="C452">
            <v>0</v>
          </cell>
          <cell r="D452">
            <v>1100</v>
          </cell>
          <cell r="E452">
            <v>228.61</v>
          </cell>
          <cell r="F452">
            <v>0</v>
          </cell>
          <cell r="G452">
            <v>1317.2</v>
          </cell>
          <cell r="H452">
            <v>-217.2</v>
          </cell>
          <cell r="I452">
            <v>1.2</v>
          </cell>
          <cell r="J452">
            <v>1105.5999999999999</v>
          </cell>
          <cell r="K452" t="str">
            <v>6600.27 - Administrative Expenses Support Services-Direct Labor</v>
          </cell>
        </row>
        <row r="453">
          <cell r="A453" t="str">
            <v xml:space="preserve">280.20.28.808-6600.27 </v>
          </cell>
          <cell r="B453">
            <v>17000</v>
          </cell>
          <cell r="C453">
            <v>0</v>
          </cell>
          <cell r="D453">
            <v>17000</v>
          </cell>
          <cell r="E453">
            <v>4165.22</v>
          </cell>
          <cell r="F453">
            <v>0</v>
          </cell>
          <cell r="G453">
            <v>11968.99</v>
          </cell>
          <cell r="H453">
            <v>5031.01</v>
          </cell>
          <cell r="I453">
            <v>0.7</v>
          </cell>
          <cell r="J453">
            <v>16076.96</v>
          </cell>
          <cell r="K453" t="str">
            <v>6600.27 - Administrative Expenses Support Services-Direct Labor</v>
          </cell>
        </row>
        <row r="454">
          <cell r="A454" t="str">
            <v xml:space="preserve">280.20.28.809-6600.27 </v>
          </cell>
          <cell r="B454">
            <v>23000</v>
          </cell>
          <cell r="C454">
            <v>0</v>
          </cell>
          <cell r="D454">
            <v>23000</v>
          </cell>
          <cell r="E454">
            <v>10088.19</v>
          </cell>
          <cell r="F454">
            <v>0</v>
          </cell>
          <cell r="G454">
            <v>24922.63</v>
          </cell>
          <cell r="H454">
            <v>-1922.63</v>
          </cell>
          <cell r="I454">
            <v>1.08</v>
          </cell>
          <cell r="J454">
            <v>25236.91</v>
          </cell>
          <cell r="K454" t="str">
            <v>6600.27 - Administrative Expenses Support Services-Direct Labor</v>
          </cell>
        </row>
        <row r="455">
          <cell r="A455" t="str">
            <v xml:space="preserve">280.20.28.810-6600.27 </v>
          </cell>
          <cell r="B455">
            <v>10500</v>
          </cell>
          <cell r="C455">
            <v>0</v>
          </cell>
          <cell r="D455">
            <v>10500</v>
          </cell>
          <cell r="E455">
            <v>2984.79</v>
          </cell>
          <cell r="F455">
            <v>0</v>
          </cell>
          <cell r="G455">
            <v>5639.96</v>
          </cell>
          <cell r="H455">
            <v>4860.04</v>
          </cell>
          <cell r="I455">
            <v>0.54</v>
          </cell>
          <cell r="J455">
            <v>5026.8900000000003</v>
          </cell>
          <cell r="K455" t="str">
            <v>6600.27 - Administrative Expenses Support Services-Direct Labor</v>
          </cell>
        </row>
        <row r="456">
          <cell r="A456" t="str">
            <v xml:space="preserve">280.20.28.811-6600.27 </v>
          </cell>
          <cell r="B456">
            <v>6000</v>
          </cell>
          <cell r="C456">
            <v>0</v>
          </cell>
          <cell r="D456">
            <v>6000</v>
          </cell>
          <cell r="E456">
            <v>4066.64</v>
          </cell>
          <cell r="F456">
            <v>0</v>
          </cell>
          <cell r="G456">
            <v>5987.18</v>
          </cell>
          <cell r="H456">
            <v>12.82</v>
          </cell>
          <cell r="I456">
            <v>1</v>
          </cell>
          <cell r="J456">
            <v>3449.29</v>
          </cell>
          <cell r="K456" t="str">
            <v>6600.27 - Administrative Expenses Support Services-Direct Labor</v>
          </cell>
        </row>
        <row r="457">
          <cell r="A457" t="str">
            <v xml:space="preserve">280.20.28.812-6600.27 </v>
          </cell>
          <cell r="B457">
            <v>0</v>
          </cell>
          <cell r="C457">
            <v>0</v>
          </cell>
          <cell r="D457">
            <v>0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 t="str">
            <v>+++</v>
          </cell>
          <cell r="J457">
            <v>0</v>
          </cell>
          <cell r="K457" t="str">
            <v>6600.27 - Administrative Expenses Support Services-Direct Labor</v>
          </cell>
        </row>
        <row r="458">
          <cell r="A458" t="str">
            <v xml:space="preserve">280.20.28.813-6600.27 </v>
          </cell>
          <cell r="B458">
            <v>2370</v>
          </cell>
          <cell r="C458">
            <v>0</v>
          </cell>
          <cell r="D458">
            <v>2370</v>
          </cell>
          <cell r="E458">
            <v>1018.28</v>
          </cell>
          <cell r="F458">
            <v>0</v>
          </cell>
          <cell r="G458">
            <v>1544.54</v>
          </cell>
          <cell r="H458">
            <v>825.46</v>
          </cell>
          <cell r="I458">
            <v>0.65</v>
          </cell>
          <cell r="J458">
            <v>2571.62</v>
          </cell>
          <cell r="K458" t="str">
            <v>6600.27 - Administrative Expenses Support Services-Direct Labor</v>
          </cell>
        </row>
        <row r="459">
          <cell r="A459" t="str">
            <v xml:space="preserve">280.20.28.814-6600.27 </v>
          </cell>
          <cell r="B459">
            <v>27000</v>
          </cell>
          <cell r="C459">
            <v>0</v>
          </cell>
          <cell r="D459">
            <v>27000</v>
          </cell>
          <cell r="E459">
            <v>10395.69</v>
          </cell>
          <cell r="F459">
            <v>0</v>
          </cell>
          <cell r="G459">
            <v>19664.79</v>
          </cell>
          <cell r="H459">
            <v>7335.21</v>
          </cell>
          <cell r="I459">
            <v>0.73</v>
          </cell>
          <cell r="J459">
            <v>31799.84</v>
          </cell>
          <cell r="K459" t="str">
            <v>6600.27 - Administrative Expenses Support Services-Direct Labor</v>
          </cell>
        </row>
        <row r="460">
          <cell r="A460" t="str">
            <v xml:space="preserve">280.20.28.815-6600.27 </v>
          </cell>
          <cell r="B460">
            <v>6500</v>
          </cell>
          <cell r="C460">
            <v>0</v>
          </cell>
          <cell r="D460">
            <v>6500</v>
          </cell>
          <cell r="E460">
            <v>1269.1199999999999</v>
          </cell>
          <cell r="F460">
            <v>0</v>
          </cell>
          <cell r="G460">
            <v>2688.23</v>
          </cell>
          <cell r="H460">
            <v>3811.77</v>
          </cell>
          <cell r="I460">
            <v>0.41</v>
          </cell>
          <cell r="J460">
            <v>2333.63</v>
          </cell>
          <cell r="K460" t="str">
            <v>6600.27 - Administrative Expenses Support Services-Direct Labor</v>
          </cell>
        </row>
        <row r="461">
          <cell r="A461" t="str">
            <v xml:space="preserve">280.20.28.816-6600.27 </v>
          </cell>
          <cell r="B461">
            <v>9000</v>
          </cell>
          <cell r="C461">
            <v>0</v>
          </cell>
          <cell r="D461">
            <v>9000</v>
          </cell>
          <cell r="E461">
            <v>4085.29</v>
          </cell>
          <cell r="F461">
            <v>0</v>
          </cell>
          <cell r="G461">
            <v>7875.3</v>
          </cell>
          <cell r="H461">
            <v>1124.7</v>
          </cell>
          <cell r="I461">
            <v>0.88</v>
          </cell>
          <cell r="J461">
            <v>7223.92</v>
          </cell>
          <cell r="K461" t="str">
            <v>6600.27 - Administrative Expenses Support Services-Direct Labor</v>
          </cell>
        </row>
        <row r="462">
          <cell r="A462" t="str">
            <v xml:space="preserve">280.20.28.817-6600.27 </v>
          </cell>
          <cell r="B462">
            <v>35000</v>
          </cell>
          <cell r="C462">
            <v>0</v>
          </cell>
          <cell r="D462">
            <v>35000</v>
          </cell>
          <cell r="E462">
            <v>9913.2999999999993</v>
          </cell>
          <cell r="F462">
            <v>0</v>
          </cell>
          <cell r="G462">
            <v>24861.09</v>
          </cell>
          <cell r="H462">
            <v>10138.91</v>
          </cell>
          <cell r="I462">
            <v>0.71</v>
          </cell>
          <cell r="J462">
            <v>36649.9</v>
          </cell>
          <cell r="K462" t="str">
            <v>6600.27 - Administrative Expenses Support Services-Direct Labor</v>
          </cell>
        </row>
        <row r="463">
          <cell r="A463" t="str">
            <v xml:space="preserve">280.20.28.818-6600.27 </v>
          </cell>
          <cell r="B463">
            <v>30000</v>
          </cell>
          <cell r="C463">
            <v>0</v>
          </cell>
          <cell r="D463">
            <v>30000</v>
          </cell>
          <cell r="E463">
            <v>14561.47</v>
          </cell>
          <cell r="F463">
            <v>0</v>
          </cell>
          <cell r="G463">
            <v>28402.62</v>
          </cell>
          <cell r="H463">
            <v>1597.38</v>
          </cell>
          <cell r="I463">
            <v>0.95</v>
          </cell>
          <cell r="J463">
            <v>29273.57</v>
          </cell>
          <cell r="K463" t="str">
            <v>6600.27 - Administrative Expenses Support Services-Direct Labor</v>
          </cell>
        </row>
        <row r="464">
          <cell r="A464" t="str">
            <v xml:space="preserve">280.20.28.819-6600.27 </v>
          </cell>
          <cell r="B464">
            <v>33000</v>
          </cell>
          <cell r="C464">
            <v>0</v>
          </cell>
          <cell r="D464">
            <v>33000</v>
          </cell>
          <cell r="E464">
            <v>10251.879999999999</v>
          </cell>
          <cell r="F464">
            <v>0</v>
          </cell>
          <cell r="G464">
            <v>24306.79</v>
          </cell>
          <cell r="H464">
            <v>8693.2099999999991</v>
          </cell>
          <cell r="I464">
            <v>0.74</v>
          </cell>
          <cell r="J464">
            <v>29370.77</v>
          </cell>
          <cell r="K464" t="str">
            <v>6600.27 - Administrative Expenses Support Services-Direct Labor</v>
          </cell>
        </row>
        <row r="465">
          <cell r="A465" t="str">
            <v xml:space="preserve">280.20.28.820-6600.27 </v>
          </cell>
          <cell r="B465">
            <v>33000</v>
          </cell>
          <cell r="C465">
            <v>0</v>
          </cell>
          <cell r="D465">
            <v>33000</v>
          </cell>
          <cell r="E465">
            <v>14119.11</v>
          </cell>
          <cell r="F465">
            <v>0</v>
          </cell>
          <cell r="G465">
            <v>28870.240000000002</v>
          </cell>
          <cell r="H465">
            <v>4129.76</v>
          </cell>
          <cell r="I465">
            <v>0.87</v>
          </cell>
          <cell r="J465">
            <v>30383.64</v>
          </cell>
          <cell r="K465" t="str">
            <v>6600.27 - Administrative Expenses Support Services-Direct Labor</v>
          </cell>
        </row>
        <row r="466">
          <cell r="A466" t="str">
            <v xml:space="preserve">280.20.28.821-6600.27 </v>
          </cell>
          <cell r="B466">
            <v>0</v>
          </cell>
          <cell r="C466">
            <v>0</v>
          </cell>
          <cell r="D466">
            <v>0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 t="str">
            <v>+++</v>
          </cell>
          <cell r="J466">
            <v>0</v>
          </cell>
          <cell r="K466" t="str">
            <v>6600.27 - Administrative Expenses Support Services-Direct Labor</v>
          </cell>
        </row>
        <row r="467">
          <cell r="A467" t="str">
            <v xml:space="preserve">280.20.28.822-6600.27 </v>
          </cell>
          <cell r="B467">
            <v>35000</v>
          </cell>
          <cell r="C467">
            <v>0</v>
          </cell>
          <cell r="D467">
            <v>35000</v>
          </cell>
          <cell r="E467">
            <v>12406.61</v>
          </cell>
          <cell r="F467">
            <v>0</v>
          </cell>
          <cell r="G467">
            <v>28891.65</v>
          </cell>
          <cell r="H467">
            <v>6108.35</v>
          </cell>
          <cell r="I467">
            <v>0.83</v>
          </cell>
          <cell r="J467">
            <v>40448.97</v>
          </cell>
          <cell r="K467" t="str">
            <v>6600.27 - Administrative Expenses Support Services-Direct Labor</v>
          </cell>
        </row>
        <row r="468">
          <cell r="A468" t="str">
            <v xml:space="preserve">280.20.28.823-6600.27 </v>
          </cell>
          <cell r="B468">
            <v>62000</v>
          </cell>
          <cell r="C468">
            <v>0</v>
          </cell>
          <cell r="D468">
            <v>62000</v>
          </cell>
          <cell r="E468">
            <v>43900.82</v>
          </cell>
          <cell r="F468">
            <v>0</v>
          </cell>
          <cell r="G468">
            <v>97211.8</v>
          </cell>
          <cell r="H468">
            <v>-35211.800000000003</v>
          </cell>
          <cell r="I468">
            <v>1.57</v>
          </cell>
          <cell r="J468">
            <v>101738.22</v>
          </cell>
          <cell r="K468" t="str">
            <v>6600.27 - Administrative Expenses Support Services-Direct Labor</v>
          </cell>
        </row>
        <row r="469">
          <cell r="A469" t="str">
            <v xml:space="preserve">280.20.28.824-6600.27 </v>
          </cell>
          <cell r="B469">
            <v>3500</v>
          </cell>
          <cell r="C469">
            <v>0</v>
          </cell>
          <cell r="D469">
            <v>3500</v>
          </cell>
          <cell r="E469">
            <v>494.06</v>
          </cell>
          <cell r="F469">
            <v>0</v>
          </cell>
          <cell r="G469">
            <v>1214.46</v>
          </cell>
          <cell r="H469">
            <v>2285.54</v>
          </cell>
          <cell r="I469">
            <v>0.35</v>
          </cell>
          <cell r="J469">
            <v>4400.03</v>
          </cell>
          <cell r="K469" t="str">
            <v>6600.27 - Administrative Expenses Support Services-Direct Labor</v>
          </cell>
        </row>
        <row r="470">
          <cell r="A470" t="str">
            <v xml:space="preserve">280.20.28.825-6600.27 </v>
          </cell>
          <cell r="B470">
            <v>7000</v>
          </cell>
          <cell r="C470">
            <v>0</v>
          </cell>
          <cell r="D470">
            <v>7000</v>
          </cell>
          <cell r="E470">
            <v>8685.6200000000008</v>
          </cell>
          <cell r="F470">
            <v>0</v>
          </cell>
          <cell r="G470">
            <v>10680.07</v>
          </cell>
          <cell r="H470">
            <v>-3680.07</v>
          </cell>
          <cell r="I470">
            <v>1.53</v>
          </cell>
          <cell r="J470">
            <v>11185.79</v>
          </cell>
          <cell r="K470" t="str">
            <v>6600.27 - Administrative Expenses Support Services-Direct Labor</v>
          </cell>
        </row>
        <row r="471">
          <cell r="A471" t="str">
            <v xml:space="preserve">280.20.28.826-6600.27 </v>
          </cell>
          <cell r="B471">
            <v>84000</v>
          </cell>
          <cell r="C471">
            <v>0</v>
          </cell>
          <cell r="D471">
            <v>84000</v>
          </cell>
          <cell r="E471">
            <v>53120.93</v>
          </cell>
          <cell r="F471">
            <v>0</v>
          </cell>
          <cell r="G471">
            <v>90811.23</v>
          </cell>
          <cell r="H471">
            <v>-6811.23</v>
          </cell>
          <cell r="I471">
            <v>1.08</v>
          </cell>
          <cell r="J471">
            <v>92164.05</v>
          </cell>
          <cell r="K471" t="str">
            <v>6600.27 - Administrative Expenses Support Services-Direct Labor</v>
          </cell>
        </row>
        <row r="472">
          <cell r="A472" t="str">
            <v xml:space="preserve">280.20.28.827-6600.27 </v>
          </cell>
          <cell r="B472">
            <v>3500</v>
          </cell>
          <cell r="C472">
            <v>0</v>
          </cell>
          <cell r="D472">
            <v>3500</v>
          </cell>
          <cell r="E472">
            <v>1752.8</v>
          </cell>
          <cell r="F472">
            <v>0</v>
          </cell>
          <cell r="G472">
            <v>4182.92</v>
          </cell>
          <cell r="H472">
            <v>-682.92</v>
          </cell>
          <cell r="I472">
            <v>1.2</v>
          </cell>
          <cell r="J472">
            <v>1245.1300000000001</v>
          </cell>
          <cell r="K472" t="str">
            <v>6600.27 - Administrative Expenses Support Services-Direct Labor</v>
          </cell>
        </row>
        <row r="473">
          <cell r="A473" t="str">
            <v xml:space="preserve">280.20.28.828-6600.27 </v>
          </cell>
          <cell r="B473">
            <v>4400</v>
          </cell>
          <cell r="C473">
            <v>0</v>
          </cell>
          <cell r="D473">
            <v>4400</v>
          </cell>
          <cell r="E473">
            <v>1611.95</v>
          </cell>
          <cell r="F473">
            <v>0</v>
          </cell>
          <cell r="G473">
            <v>2396.4899999999998</v>
          </cell>
          <cell r="H473">
            <v>2003.51</v>
          </cell>
          <cell r="I473">
            <v>0.54</v>
          </cell>
          <cell r="J473">
            <v>5044.8500000000004</v>
          </cell>
          <cell r="K473" t="str">
            <v>6600.27 - Administrative Expenses Support Services-Direct Labor</v>
          </cell>
        </row>
        <row r="474">
          <cell r="A474" t="str">
            <v xml:space="preserve">280.20.28.829-6600.27 </v>
          </cell>
          <cell r="B474">
            <v>5000</v>
          </cell>
          <cell r="C474">
            <v>0</v>
          </cell>
          <cell r="D474">
            <v>5000</v>
          </cell>
          <cell r="E474">
            <v>3355.09</v>
          </cell>
          <cell r="F474">
            <v>0</v>
          </cell>
          <cell r="G474">
            <v>4789.99</v>
          </cell>
          <cell r="H474">
            <v>210.01</v>
          </cell>
          <cell r="I474">
            <v>0.96</v>
          </cell>
          <cell r="J474">
            <v>2432.16</v>
          </cell>
          <cell r="K474" t="str">
            <v>6600.27 - Administrative Expenses Support Services-Direct Labor</v>
          </cell>
        </row>
        <row r="475">
          <cell r="A475" t="str">
            <v xml:space="preserve">280.20.28.831-6600.27 </v>
          </cell>
          <cell r="B475">
            <v>11500</v>
          </cell>
          <cell r="C475">
            <v>0</v>
          </cell>
          <cell r="D475">
            <v>11500</v>
          </cell>
          <cell r="E475">
            <v>2939</v>
          </cell>
          <cell r="F475">
            <v>0</v>
          </cell>
          <cell r="G475">
            <v>8217.01</v>
          </cell>
          <cell r="H475">
            <v>3282.99</v>
          </cell>
          <cell r="I475">
            <v>0.71</v>
          </cell>
          <cell r="J475">
            <v>8160.2</v>
          </cell>
          <cell r="K475" t="str">
            <v>6600.27 - Administrative Expenses Support Services-Direct Labor</v>
          </cell>
        </row>
        <row r="476">
          <cell r="A476" t="str">
            <v xml:space="preserve">280.20.28.832-6600.27 </v>
          </cell>
          <cell r="B476">
            <v>9500</v>
          </cell>
          <cell r="C476">
            <v>0</v>
          </cell>
          <cell r="D476">
            <v>9500</v>
          </cell>
          <cell r="E476">
            <v>5023.05</v>
          </cell>
          <cell r="F476">
            <v>0</v>
          </cell>
          <cell r="G476">
            <v>11604.16</v>
          </cell>
          <cell r="H476">
            <v>-2104.16</v>
          </cell>
          <cell r="I476">
            <v>1.22</v>
          </cell>
          <cell r="J476">
            <v>10655.46</v>
          </cell>
          <cell r="K476" t="str">
            <v>6600.27 - Administrative Expenses Support Services-Direct Labor</v>
          </cell>
        </row>
        <row r="477">
          <cell r="A477" t="str">
            <v xml:space="preserve">280.20.28.833-6600.27 </v>
          </cell>
          <cell r="B477">
            <v>7500</v>
          </cell>
          <cell r="C477">
            <v>0</v>
          </cell>
          <cell r="D477">
            <v>7500</v>
          </cell>
          <cell r="E477">
            <v>3341.42</v>
          </cell>
          <cell r="F477">
            <v>0</v>
          </cell>
          <cell r="G477">
            <v>6944.23</v>
          </cell>
          <cell r="H477">
            <v>555.77</v>
          </cell>
          <cell r="I477">
            <v>0.93</v>
          </cell>
          <cell r="J477">
            <v>10433.219999999999</v>
          </cell>
          <cell r="K477" t="str">
            <v>6600.27 - Administrative Expenses Support Services-Direct Labor</v>
          </cell>
        </row>
        <row r="478">
          <cell r="A478" t="str">
            <v xml:space="preserve">280.20.28.834-6600.27 </v>
          </cell>
          <cell r="B478">
            <v>1000</v>
          </cell>
          <cell r="C478">
            <v>0</v>
          </cell>
          <cell r="D478">
            <v>1000</v>
          </cell>
          <cell r="E478">
            <v>254.57</v>
          </cell>
          <cell r="F478">
            <v>0</v>
          </cell>
          <cell r="G478">
            <v>386.14</v>
          </cell>
          <cell r="H478">
            <v>613.86</v>
          </cell>
          <cell r="I478">
            <v>0.39</v>
          </cell>
          <cell r="J478">
            <v>642.9</v>
          </cell>
          <cell r="K478" t="str">
            <v>6600.27 - Administrative Expenses Support Services-Direct Labor</v>
          </cell>
        </row>
        <row r="479">
          <cell r="A479" t="str">
            <v xml:space="preserve">280.20.28.835-6600.27 </v>
          </cell>
          <cell r="B479">
            <v>6000</v>
          </cell>
          <cell r="C479">
            <v>0</v>
          </cell>
          <cell r="D479">
            <v>6000</v>
          </cell>
          <cell r="E479">
            <v>846.83</v>
          </cell>
          <cell r="F479">
            <v>0</v>
          </cell>
          <cell r="G479">
            <v>1560.83</v>
          </cell>
          <cell r="H479">
            <v>4439.17</v>
          </cell>
          <cell r="I479">
            <v>0.26</v>
          </cell>
          <cell r="J479">
            <v>798.18</v>
          </cell>
          <cell r="K479" t="str">
            <v>6600.27 - Administrative Expenses Support Services-Direct Labor</v>
          </cell>
        </row>
        <row r="480">
          <cell r="A480" t="str">
            <v xml:space="preserve">280.20.28.836-6600.27 </v>
          </cell>
          <cell r="B480">
            <v>0</v>
          </cell>
          <cell r="C480">
            <v>0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 t="str">
            <v>+++</v>
          </cell>
          <cell r="J480">
            <v>0</v>
          </cell>
          <cell r="K480" t="str">
            <v>6600.27 - Administrative Expenses Support Services-Direct Labor</v>
          </cell>
        </row>
        <row r="481">
          <cell r="A481" t="str">
            <v xml:space="preserve">280.20.28.837-6600.27 </v>
          </cell>
          <cell r="B481">
            <v>0</v>
          </cell>
          <cell r="C481">
            <v>0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 t="str">
            <v>+++</v>
          </cell>
          <cell r="J481">
            <v>0</v>
          </cell>
          <cell r="K481" t="str">
            <v>6600.27 - Administrative Expenses Support Services-Direct Labor</v>
          </cell>
        </row>
        <row r="482">
          <cell r="A482" t="str">
            <v xml:space="preserve">280.00.00.966-6600.30 </v>
          </cell>
          <cell r="B482">
            <v>0</v>
          </cell>
          <cell r="C482">
            <v>0</v>
          </cell>
          <cell r="D482">
            <v>0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 t="str">
            <v>+++</v>
          </cell>
          <cell r="J482">
            <v>0</v>
          </cell>
          <cell r="K482" t="str">
            <v>6600.30 - Administrative Expenses Other Expenses</v>
          </cell>
        </row>
        <row r="483">
          <cell r="A483" t="str">
            <v xml:space="preserve">280.00.00.900-7000.03 </v>
          </cell>
          <cell r="B483">
            <v>0</v>
          </cell>
          <cell r="C483">
            <v>15030</v>
          </cell>
          <cell r="D483">
            <v>15030</v>
          </cell>
          <cell r="E483">
            <v>0</v>
          </cell>
          <cell r="F483">
            <v>0</v>
          </cell>
          <cell r="G483">
            <v>13113.55</v>
          </cell>
          <cell r="H483">
            <v>1916.45</v>
          </cell>
          <cell r="I483">
            <v>0.87</v>
          </cell>
          <cell r="J483">
            <v>7084.41</v>
          </cell>
          <cell r="K483" t="str">
            <v>7000.03 - Capital Outlay Equipment New</v>
          </cell>
        </row>
        <row r="484">
          <cell r="A484" t="str">
            <v xml:space="preserve">280.00.00.900-7000.04 </v>
          </cell>
          <cell r="B484">
            <v>0</v>
          </cell>
          <cell r="C484">
            <v>50000</v>
          </cell>
          <cell r="D484">
            <v>50000</v>
          </cell>
          <cell r="E484">
            <v>0</v>
          </cell>
          <cell r="F484">
            <v>0</v>
          </cell>
          <cell r="G484">
            <v>49138.65</v>
          </cell>
          <cell r="H484">
            <v>861.35</v>
          </cell>
          <cell r="I484">
            <v>0.98</v>
          </cell>
          <cell r="J484">
            <v>34045.39</v>
          </cell>
          <cell r="K484" t="str">
            <v>7000.04 - Capital Outlay Equipment Replacement</v>
          </cell>
        </row>
        <row r="485">
          <cell r="A485" t="str">
            <v xml:space="preserve">280.00.00.900-7000.99 </v>
          </cell>
          <cell r="B485">
            <v>17195</v>
          </cell>
          <cell r="C485">
            <v>-17195</v>
          </cell>
          <cell r="D485">
            <v>0</v>
          </cell>
          <cell r="E485">
            <v>0</v>
          </cell>
          <cell r="F485">
            <v>0</v>
          </cell>
          <cell r="G485">
            <v>0</v>
          </cell>
          <cell r="H485">
            <v>0</v>
          </cell>
          <cell r="I485" t="str">
            <v>+++</v>
          </cell>
          <cell r="J485">
            <v>0</v>
          </cell>
          <cell r="K485" t="str">
            <v>7000.99 - Capital Outlay General</v>
          </cell>
        </row>
        <row r="486">
          <cell r="A486" t="str">
            <v xml:space="preserve">280.00.00.900-8000.99 </v>
          </cell>
          <cell r="B486">
            <v>50000</v>
          </cell>
          <cell r="C486">
            <v>-50000</v>
          </cell>
          <cell r="D486">
            <v>0</v>
          </cell>
          <cell r="E486">
            <v>0</v>
          </cell>
          <cell r="F486">
            <v>0</v>
          </cell>
          <cell r="G486">
            <v>0</v>
          </cell>
          <cell r="H486">
            <v>0</v>
          </cell>
          <cell r="I486" t="str">
            <v>+++</v>
          </cell>
          <cell r="J486">
            <v>0</v>
          </cell>
          <cell r="K486" t="str">
            <v>8000.99 - Capital Improvements-General Government General</v>
          </cell>
        </row>
        <row r="487">
          <cell r="A487" t="str">
            <v xml:space="preserve">280.20.28.818-8300.22 </v>
          </cell>
          <cell r="B487">
            <v>5000</v>
          </cell>
          <cell r="C487">
            <v>0</v>
          </cell>
          <cell r="D487">
            <v>5000</v>
          </cell>
          <cell r="E487">
            <v>0</v>
          </cell>
          <cell r="F487">
            <v>0</v>
          </cell>
          <cell r="G487">
            <v>0</v>
          </cell>
          <cell r="H487">
            <v>5000</v>
          </cell>
          <cell r="I487">
            <v>0</v>
          </cell>
          <cell r="J487">
            <v>0</v>
          </cell>
          <cell r="K487" t="str">
            <v xml:space="preserve">8300.22 - Capital Improvements-Parks LMD Well </v>
          </cell>
        </row>
        <row r="488">
          <cell r="A488" t="str">
            <v xml:space="preserve">280.20.28.819-8300.22 </v>
          </cell>
          <cell r="B488">
            <v>0</v>
          </cell>
          <cell r="C488">
            <v>0</v>
          </cell>
          <cell r="D488">
            <v>0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 t="str">
            <v>+++</v>
          </cell>
          <cell r="J488">
            <v>0</v>
          </cell>
          <cell r="K488" t="str">
            <v xml:space="preserve">8300.22 - Capital Improvements-Parks LMD Well </v>
          </cell>
        </row>
        <row r="489">
          <cell r="A489" t="str">
            <v xml:space="preserve">280.20.28.820-8300.22 </v>
          </cell>
          <cell r="B489">
            <v>5000</v>
          </cell>
          <cell r="C489">
            <v>0</v>
          </cell>
          <cell r="D489">
            <v>5000</v>
          </cell>
          <cell r="E489">
            <v>0</v>
          </cell>
          <cell r="F489">
            <v>0</v>
          </cell>
          <cell r="G489">
            <v>0</v>
          </cell>
          <cell r="H489">
            <v>5000</v>
          </cell>
          <cell r="I489">
            <v>0</v>
          </cell>
          <cell r="J489">
            <v>0</v>
          </cell>
          <cell r="K489" t="str">
            <v xml:space="preserve">8300.22 - Capital Improvements-Parks LMD Well </v>
          </cell>
        </row>
        <row r="490">
          <cell r="A490" t="str">
            <v xml:space="preserve">280.20.28.823-8300.22 </v>
          </cell>
          <cell r="B490">
            <v>0</v>
          </cell>
          <cell r="C490">
            <v>0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 t="str">
            <v>+++</v>
          </cell>
          <cell r="J490">
            <v>0</v>
          </cell>
          <cell r="K490" t="str">
            <v xml:space="preserve">8300.22 - Capital Improvements-Parks LMD Well </v>
          </cell>
        </row>
        <row r="491">
          <cell r="A491" t="str">
            <v xml:space="preserve">280.20.28.826-8300.22 </v>
          </cell>
          <cell r="B491">
            <v>10000</v>
          </cell>
          <cell r="C491">
            <v>0</v>
          </cell>
          <cell r="D491">
            <v>10000</v>
          </cell>
          <cell r="E491">
            <v>0</v>
          </cell>
          <cell r="F491">
            <v>0</v>
          </cell>
          <cell r="G491">
            <v>7052.51</v>
          </cell>
          <cell r="H491">
            <v>2947.49</v>
          </cell>
          <cell r="I491">
            <v>0.71</v>
          </cell>
          <cell r="J491">
            <v>0</v>
          </cell>
          <cell r="K491" t="str">
            <v xml:space="preserve">8300.22 - Capital Improvements-Parks LMD Well </v>
          </cell>
        </row>
        <row r="492">
          <cell r="A492" t="str">
            <v xml:space="preserve">280.20.28.802-8300.97 </v>
          </cell>
          <cell r="B492">
            <v>0</v>
          </cell>
          <cell r="C492">
            <v>0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 t="str">
            <v>+++</v>
          </cell>
          <cell r="J492">
            <v>0</v>
          </cell>
          <cell r="K492" t="str">
            <v xml:space="preserve">8300.97 - Capital Improvements-Parks LMD Cap Reserve </v>
          </cell>
        </row>
        <row r="493">
          <cell r="A493" t="str">
            <v xml:space="preserve">280.20.28.803-8300.97 </v>
          </cell>
          <cell r="B493">
            <v>0</v>
          </cell>
          <cell r="C493">
            <v>0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 t="str">
            <v>+++</v>
          </cell>
          <cell r="J493">
            <v>0</v>
          </cell>
          <cell r="K493" t="str">
            <v xml:space="preserve">8300.97 - Capital Improvements-Parks LMD Cap Reserve </v>
          </cell>
        </row>
        <row r="494">
          <cell r="A494" t="str">
            <v xml:space="preserve">280.20.28.804-8300.97 </v>
          </cell>
          <cell r="B494">
            <v>0</v>
          </cell>
          <cell r="C494">
            <v>0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 t="str">
            <v>+++</v>
          </cell>
          <cell r="J494">
            <v>0</v>
          </cell>
          <cell r="K494" t="str">
            <v xml:space="preserve">8300.97 - Capital Improvements-Parks LMD Cap Reserve </v>
          </cell>
        </row>
        <row r="495">
          <cell r="A495" t="str">
            <v xml:space="preserve">280.20.28.805-8300.97 </v>
          </cell>
          <cell r="B495">
            <v>0</v>
          </cell>
          <cell r="C495">
            <v>0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 t="str">
            <v>+++</v>
          </cell>
          <cell r="J495">
            <v>0</v>
          </cell>
          <cell r="K495" t="str">
            <v xml:space="preserve">8300.97 - Capital Improvements-Parks LMD Cap Reserve </v>
          </cell>
        </row>
        <row r="496">
          <cell r="A496" t="str">
            <v xml:space="preserve">280.20.28.806-8300.97 </v>
          </cell>
          <cell r="B496">
            <v>0</v>
          </cell>
          <cell r="C496">
            <v>0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 t="str">
            <v>+++</v>
          </cell>
          <cell r="J496">
            <v>0</v>
          </cell>
          <cell r="K496" t="str">
            <v xml:space="preserve">8300.97 - Capital Improvements-Parks LMD Cap Reserve </v>
          </cell>
        </row>
        <row r="497">
          <cell r="A497" t="str">
            <v xml:space="preserve">280.20.28.807-8300.97 </v>
          </cell>
          <cell r="B497">
            <v>0</v>
          </cell>
          <cell r="C497">
            <v>0</v>
          </cell>
          <cell r="D497">
            <v>0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 t="str">
            <v>+++</v>
          </cell>
          <cell r="J497">
            <v>0</v>
          </cell>
          <cell r="K497" t="str">
            <v xml:space="preserve">8300.97 - Capital Improvements-Parks LMD Cap Reserve </v>
          </cell>
        </row>
        <row r="498">
          <cell r="A498" t="str">
            <v xml:space="preserve">280.20.28.808-8300.97 </v>
          </cell>
          <cell r="B498">
            <v>0</v>
          </cell>
          <cell r="C498">
            <v>0</v>
          </cell>
          <cell r="D498">
            <v>0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 t="str">
            <v>+++</v>
          </cell>
          <cell r="J498">
            <v>0</v>
          </cell>
          <cell r="K498" t="str">
            <v xml:space="preserve">8300.97 - Capital Improvements-Parks LMD Cap Reserve </v>
          </cell>
        </row>
        <row r="499">
          <cell r="A499" t="str">
            <v xml:space="preserve">280.20.28.809-8300.97 </v>
          </cell>
          <cell r="B499">
            <v>0</v>
          </cell>
          <cell r="C499">
            <v>0</v>
          </cell>
          <cell r="D499">
            <v>0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 t="str">
            <v>+++</v>
          </cell>
          <cell r="J499">
            <v>0</v>
          </cell>
          <cell r="K499" t="str">
            <v xml:space="preserve">8300.97 - Capital Improvements-Parks LMD Cap Reserve </v>
          </cell>
        </row>
        <row r="500">
          <cell r="A500" t="str">
            <v xml:space="preserve">280.20.28.810-8300.97 </v>
          </cell>
          <cell r="B500">
            <v>0</v>
          </cell>
          <cell r="C500">
            <v>0</v>
          </cell>
          <cell r="D500">
            <v>0</v>
          </cell>
          <cell r="E500">
            <v>0</v>
          </cell>
          <cell r="F500">
            <v>0</v>
          </cell>
          <cell r="G500">
            <v>0</v>
          </cell>
          <cell r="H500">
            <v>0</v>
          </cell>
          <cell r="I500" t="str">
            <v>+++</v>
          </cell>
          <cell r="J500">
            <v>0</v>
          </cell>
          <cell r="K500" t="str">
            <v xml:space="preserve">8300.97 - Capital Improvements-Parks LMD Cap Reserve </v>
          </cell>
        </row>
        <row r="501">
          <cell r="A501" t="str">
            <v xml:space="preserve">280.20.28.811-8300.97 </v>
          </cell>
          <cell r="B501">
            <v>0</v>
          </cell>
          <cell r="C501">
            <v>0</v>
          </cell>
          <cell r="D501">
            <v>0</v>
          </cell>
          <cell r="E501">
            <v>0</v>
          </cell>
          <cell r="F501">
            <v>0</v>
          </cell>
          <cell r="G501">
            <v>0</v>
          </cell>
          <cell r="H501">
            <v>0</v>
          </cell>
          <cell r="I501" t="str">
            <v>+++</v>
          </cell>
          <cell r="J501">
            <v>0</v>
          </cell>
          <cell r="K501" t="str">
            <v xml:space="preserve">8300.97 - Capital Improvements-Parks LMD Cap Reserve </v>
          </cell>
        </row>
        <row r="502">
          <cell r="A502" t="str">
            <v xml:space="preserve">280.20.28.812-8300.97 </v>
          </cell>
          <cell r="B502">
            <v>0</v>
          </cell>
          <cell r="C502">
            <v>0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 t="str">
            <v>+++</v>
          </cell>
          <cell r="J502">
            <v>0</v>
          </cell>
          <cell r="K502" t="str">
            <v xml:space="preserve">8300.97 - Capital Improvements-Parks LMD Cap Reserve </v>
          </cell>
        </row>
        <row r="503">
          <cell r="A503" t="str">
            <v xml:space="preserve">280.20.28.813-8300.97 </v>
          </cell>
          <cell r="B503">
            <v>0</v>
          </cell>
          <cell r="C503">
            <v>0</v>
          </cell>
          <cell r="D503">
            <v>0</v>
          </cell>
          <cell r="E503">
            <v>0</v>
          </cell>
          <cell r="F503">
            <v>0</v>
          </cell>
          <cell r="G503">
            <v>0</v>
          </cell>
          <cell r="H503">
            <v>0</v>
          </cell>
          <cell r="I503" t="str">
            <v>+++</v>
          </cell>
          <cell r="J503">
            <v>0</v>
          </cell>
          <cell r="K503" t="str">
            <v xml:space="preserve">8300.97 - Capital Improvements-Parks LMD Cap Reserve </v>
          </cell>
        </row>
        <row r="504">
          <cell r="A504" t="str">
            <v xml:space="preserve">280.20.28.814-8300.97 </v>
          </cell>
          <cell r="B504">
            <v>0</v>
          </cell>
          <cell r="C504">
            <v>0</v>
          </cell>
          <cell r="D504">
            <v>0</v>
          </cell>
          <cell r="E504">
            <v>0</v>
          </cell>
          <cell r="F504">
            <v>0</v>
          </cell>
          <cell r="G504">
            <v>0</v>
          </cell>
          <cell r="H504">
            <v>0</v>
          </cell>
          <cell r="I504" t="str">
            <v>+++</v>
          </cell>
          <cell r="J504">
            <v>0</v>
          </cell>
          <cell r="K504" t="str">
            <v xml:space="preserve">8300.97 - Capital Improvements-Parks LMD Cap Reserve </v>
          </cell>
        </row>
        <row r="505">
          <cell r="A505" t="str">
            <v xml:space="preserve">280.20.28.815-8300.97 </v>
          </cell>
          <cell r="B505">
            <v>0</v>
          </cell>
          <cell r="C505">
            <v>0</v>
          </cell>
          <cell r="D505">
            <v>0</v>
          </cell>
          <cell r="E505">
            <v>0</v>
          </cell>
          <cell r="F505">
            <v>0</v>
          </cell>
          <cell r="G505">
            <v>0</v>
          </cell>
          <cell r="H505">
            <v>0</v>
          </cell>
          <cell r="I505" t="str">
            <v>+++</v>
          </cell>
          <cell r="J505">
            <v>0</v>
          </cell>
          <cell r="K505" t="str">
            <v xml:space="preserve">8300.97 - Capital Improvements-Parks LMD Cap Reserve </v>
          </cell>
        </row>
        <row r="506">
          <cell r="A506" t="str">
            <v xml:space="preserve">280.20.28.816-8300.97 </v>
          </cell>
          <cell r="B506">
            <v>0</v>
          </cell>
          <cell r="C506">
            <v>0</v>
          </cell>
          <cell r="D506">
            <v>0</v>
          </cell>
          <cell r="E506">
            <v>0</v>
          </cell>
          <cell r="F506">
            <v>0</v>
          </cell>
          <cell r="G506">
            <v>0</v>
          </cell>
          <cell r="H506">
            <v>0</v>
          </cell>
          <cell r="I506" t="str">
            <v>+++</v>
          </cell>
          <cell r="J506">
            <v>0</v>
          </cell>
          <cell r="K506" t="str">
            <v xml:space="preserve">8300.97 - Capital Improvements-Parks LMD Cap Reserve </v>
          </cell>
        </row>
        <row r="507">
          <cell r="A507" t="str">
            <v xml:space="preserve">280.20.28.817-8300.97 </v>
          </cell>
          <cell r="B507">
            <v>0</v>
          </cell>
          <cell r="C507">
            <v>0</v>
          </cell>
          <cell r="D507">
            <v>0</v>
          </cell>
          <cell r="E507">
            <v>0</v>
          </cell>
          <cell r="F507">
            <v>0</v>
          </cell>
          <cell r="G507">
            <v>0</v>
          </cell>
          <cell r="H507">
            <v>0</v>
          </cell>
          <cell r="I507" t="str">
            <v>+++</v>
          </cell>
          <cell r="J507">
            <v>0</v>
          </cell>
          <cell r="K507" t="str">
            <v xml:space="preserve">8300.97 - Capital Improvements-Parks LMD Cap Reserve </v>
          </cell>
        </row>
        <row r="508">
          <cell r="A508" t="str">
            <v xml:space="preserve">280.20.28.818-8300.97 </v>
          </cell>
          <cell r="B508">
            <v>5000</v>
          </cell>
          <cell r="C508">
            <v>0</v>
          </cell>
          <cell r="D508">
            <v>5000</v>
          </cell>
          <cell r="E508">
            <v>0</v>
          </cell>
          <cell r="F508">
            <v>0</v>
          </cell>
          <cell r="G508">
            <v>0</v>
          </cell>
          <cell r="H508">
            <v>5000</v>
          </cell>
          <cell r="I508">
            <v>0</v>
          </cell>
          <cell r="J508">
            <v>0</v>
          </cell>
          <cell r="K508" t="str">
            <v xml:space="preserve">8300.97 - Capital Improvements-Parks LMD Cap Reserve </v>
          </cell>
        </row>
        <row r="509">
          <cell r="A509" t="str">
            <v xml:space="preserve">280.20.28.819-8300.97 </v>
          </cell>
          <cell r="B509">
            <v>0</v>
          </cell>
          <cell r="C509">
            <v>0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 t="str">
            <v>+++</v>
          </cell>
          <cell r="J509">
            <v>0</v>
          </cell>
          <cell r="K509" t="str">
            <v xml:space="preserve">8300.97 - Capital Improvements-Parks LMD Cap Reserve </v>
          </cell>
        </row>
        <row r="510">
          <cell r="A510" t="str">
            <v xml:space="preserve">280.20.28.820-8300.97 </v>
          </cell>
          <cell r="B510">
            <v>5000</v>
          </cell>
          <cell r="C510">
            <v>0</v>
          </cell>
          <cell r="D510">
            <v>5000</v>
          </cell>
          <cell r="E510">
            <v>0</v>
          </cell>
          <cell r="F510">
            <v>0</v>
          </cell>
          <cell r="G510">
            <v>0</v>
          </cell>
          <cell r="H510">
            <v>5000</v>
          </cell>
          <cell r="I510">
            <v>0</v>
          </cell>
          <cell r="J510">
            <v>0</v>
          </cell>
          <cell r="K510" t="str">
            <v xml:space="preserve">8300.97 - Capital Improvements-Parks LMD Cap Reserve </v>
          </cell>
        </row>
        <row r="511">
          <cell r="A511" t="str">
            <v xml:space="preserve">280.20.28.821-8300.97 </v>
          </cell>
          <cell r="B511">
            <v>0</v>
          </cell>
          <cell r="C511">
            <v>0</v>
          </cell>
          <cell r="D511">
            <v>0</v>
          </cell>
          <cell r="E511">
            <v>0</v>
          </cell>
          <cell r="F511">
            <v>0</v>
          </cell>
          <cell r="G511">
            <v>0</v>
          </cell>
          <cell r="H511">
            <v>0</v>
          </cell>
          <cell r="I511" t="str">
            <v>+++</v>
          </cell>
          <cell r="J511">
            <v>0</v>
          </cell>
          <cell r="K511" t="str">
            <v xml:space="preserve">8300.97 - Capital Improvements-Parks LMD Cap Reserve </v>
          </cell>
        </row>
        <row r="512">
          <cell r="A512" t="str">
            <v xml:space="preserve">280.20.28.822-8300.97 </v>
          </cell>
          <cell r="B512">
            <v>0</v>
          </cell>
          <cell r="C512">
            <v>0</v>
          </cell>
          <cell r="D512">
            <v>0</v>
          </cell>
          <cell r="E512">
            <v>0</v>
          </cell>
          <cell r="F512">
            <v>0</v>
          </cell>
          <cell r="G512">
            <v>0</v>
          </cell>
          <cell r="H512">
            <v>0</v>
          </cell>
          <cell r="I512" t="str">
            <v>+++</v>
          </cell>
          <cell r="J512">
            <v>0</v>
          </cell>
          <cell r="K512" t="str">
            <v xml:space="preserve">8300.97 - Capital Improvements-Parks LMD Cap Reserve </v>
          </cell>
        </row>
        <row r="513">
          <cell r="A513" t="str">
            <v xml:space="preserve">280.20.28.823-8300.97 </v>
          </cell>
          <cell r="B513">
            <v>6200</v>
          </cell>
          <cell r="C513">
            <v>0</v>
          </cell>
          <cell r="D513">
            <v>6200</v>
          </cell>
          <cell r="E513">
            <v>0</v>
          </cell>
          <cell r="F513">
            <v>0</v>
          </cell>
          <cell r="G513">
            <v>0</v>
          </cell>
          <cell r="H513">
            <v>6200</v>
          </cell>
          <cell r="I513">
            <v>0</v>
          </cell>
          <cell r="J513">
            <v>0</v>
          </cell>
          <cell r="K513" t="str">
            <v xml:space="preserve">8300.97 - Capital Improvements-Parks LMD Cap Reserve </v>
          </cell>
        </row>
        <row r="514">
          <cell r="A514" t="str">
            <v xml:space="preserve">280.20.28.824-8300.97 </v>
          </cell>
          <cell r="B514">
            <v>0</v>
          </cell>
          <cell r="C514">
            <v>0</v>
          </cell>
          <cell r="D514">
            <v>0</v>
          </cell>
          <cell r="E514">
            <v>0</v>
          </cell>
          <cell r="F514">
            <v>0</v>
          </cell>
          <cell r="G514">
            <v>0</v>
          </cell>
          <cell r="H514">
            <v>0</v>
          </cell>
          <cell r="I514" t="str">
            <v>+++</v>
          </cell>
          <cell r="J514">
            <v>0</v>
          </cell>
          <cell r="K514" t="str">
            <v xml:space="preserve">8300.97 - Capital Improvements-Parks LMD Cap Reserve </v>
          </cell>
        </row>
        <row r="515">
          <cell r="A515" t="str">
            <v xml:space="preserve">280.20.28.825-8300.97 </v>
          </cell>
          <cell r="B515">
            <v>5000</v>
          </cell>
          <cell r="C515">
            <v>0</v>
          </cell>
          <cell r="D515">
            <v>5000</v>
          </cell>
          <cell r="E515">
            <v>0</v>
          </cell>
          <cell r="F515">
            <v>0</v>
          </cell>
          <cell r="G515">
            <v>0</v>
          </cell>
          <cell r="H515">
            <v>5000</v>
          </cell>
          <cell r="I515">
            <v>0</v>
          </cell>
          <cell r="J515">
            <v>0</v>
          </cell>
          <cell r="K515" t="str">
            <v xml:space="preserve">8300.97 - Capital Improvements-Parks LMD Cap Reserve </v>
          </cell>
        </row>
        <row r="516">
          <cell r="A516" t="str">
            <v xml:space="preserve">280.20.28.826-8300.97 </v>
          </cell>
          <cell r="B516">
            <v>10000</v>
          </cell>
          <cell r="C516">
            <v>0</v>
          </cell>
          <cell r="D516">
            <v>10000</v>
          </cell>
          <cell r="E516">
            <v>0</v>
          </cell>
          <cell r="F516">
            <v>0</v>
          </cell>
          <cell r="G516">
            <v>0</v>
          </cell>
          <cell r="H516">
            <v>10000</v>
          </cell>
          <cell r="I516">
            <v>0</v>
          </cell>
          <cell r="J516">
            <v>0</v>
          </cell>
          <cell r="K516" t="str">
            <v xml:space="preserve">8300.97 - Capital Improvements-Parks LMD Cap Reserve </v>
          </cell>
        </row>
        <row r="517">
          <cell r="A517" t="str">
            <v xml:space="preserve">280.20.28.827-8300.97 </v>
          </cell>
          <cell r="B517">
            <v>0</v>
          </cell>
          <cell r="C517">
            <v>0</v>
          </cell>
          <cell r="D517">
            <v>0</v>
          </cell>
          <cell r="E517">
            <v>0</v>
          </cell>
          <cell r="F517">
            <v>0</v>
          </cell>
          <cell r="G517">
            <v>0</v>
          </cell>
          <cell r="H517">
            <v>0</v>
          </cell>
          <cell r="I517" t="str">
            <v>+++</v>
          </cell>
          <cell r="J517">
            <v>0</v>
          </cell>
          <cell r="K517" t="str">
            <v xml:space="preserve">8300.97 - Capital Improvements-Parks LMD Cap Reserve </v>
          </cell>
        </row>
        <row r="518">
          <cell r="A518" t="str">
            <v xml:space="preserve">280.20.28.828-8300.97 </v>
          </cell>
          <cell r="B518">
            <v>0</v>
          </cell>
          <cell r="C518">
            <v>0</v>
          </cell>
          <cell r="D518">
            <v>0</v>
          </cell>
          <cell r="E518">
            <v>0</v>
          </cell>
          <cell r="F518">
            <v>0</v>
          </cell>
          <cell r="G518">
            <v>0</v>
          </cell>
          <cell r="H518">
            <v>0</v>
          </cell>
          <cell r="I518" t="str">
            <v>+++</v>
          </cell>
          <cell r="J518">
            <v>0</v>
          </cell>
          <cell r="K518" t="str">
            <v xml:space="preserve">8300.97 - Capital Improvements-Parks LMD Cap Reserve </v>
          </cell>
        </row>
        <row r="519">
          <cell r="A519" t="str">
            <v xml:space="preserve">280.20.28.829-8300.97 </v>
          </cell>
          <cell r="B519">
            <v>0</v>
          </cell>
          <cell r="C519">
            <v>0</v>
          </cell>
          <cell r="D519">
            <v>0</v>
          </cell>
          <cell r="E519">
            <v>0</v>
          </cell>
          <cell r="F519">
            <v>0</v>
          </cell>
          <cell r="G519">
            <v>0</v>
          </cell>
          <cell r="H519">
            <v>0</v>
          </cell>
          <cell r="I519" t="str">
            <v>+++</v>
          </cell>
          <cell r="J519">
            <v>0</v>
          </cell>
          <cell r="K519" t="str">
            <v xml:space="preserve">8300.97 - Capital Improvements-Parks LMD Cap Reserve </v>
          </cell>
        </row>
        <row r="520">
          <cell r="A520" t="str">
            <v xml:space="preserve">280.20.28.831-8300.97 </v>
          </cell>
          <cell r="B520">
            <v>0</v>
          </cell>
          <cell r="C520">
            <v>0</v>
          </cell>
          <cell r="D520">
            <v>0</v>
          </cell>
          <cell r="E520">
            <v>0</v>
          </cell>
          <cell r="F520">
            <v>0</v>
          </cell>
          <cell r="G520">
            <v>0</v>
          </cell>
          <cell r="H520">
            <v>0</v>
          </cell>
          <cell r="I520" t="str">
            <v>+++</v>
          </cell>
          <cell r="J520">
            <v>0</v>
          </cell>
          <cell r="K520" t="str">
            <v xml:space="preserve">8300.97 - Capital Improvements-Parks LMD Cap Reserve </v>
          </cell>
        </row>
        <row r="521">
          <cell r="A521" t="str">
            <v xml:space="preserve">280.20.28.832-8300.97 </v>
          </cell>
          <cell r="B521">
            <v>0</v>
          </cell>
          <cell r="C521">
            <v>0</v>
          </cell>
          <cell r="D521">
            <v>0</v>
          </cell>
          <cell r="E521">
            <v>0</v>
          </cell>
          <cell r="F521">
            <v>0</v>
          </cell>
          <cell r="G521">
            <v>0</v>
          </cell>
          <cell r="H521">
            <v>0</v>
          </cell>
          <cell r="I521" t="str">
            <v>+++</v>
          </cell>
          <cell r="J521">
            <v>0</v>
          </cell>
          <cell r="K521" t="str">
            <v xml:space="preserve">8300.97 - Capital Improvements-Parks LMD Cap Reserve </v>
          </cell>
        </row>
        <row r="522">
          <cell r="A522" t="str">
            <v xml:space="preserve">280.20.28.833-8300.97 </v>
          </cell>
          <cell r="B522">
            <v>0</v>
          </cell>
          <cell r="C522">
            <v>0</v>
          </cell>
          <cell r="D522">
            <v>0</v>
          </cell>
          <cell r="E522">
            <v>0</v>
          </cell>
          <cell r="F522">
            <v>0</v>
          </cell>
          <cell r="G522">
            <v>0</v>
          </cell>
          <cell r="H522">
            <v>0</v>
          </cell>
          <cell r="I522" t="str">
            <v>+++</v>
          </cell>
          <cell r="J522">
            <v>0</v>
          </cell>
          <cell r="K522" t="str">
            <v xml:space="preserve">8300.97 - Capital Improvements-Parks LMD Cap Reserve </v>
          </cell>
        </row>
        <row r="523">
          <cell r="A523" t="str">
            <v xml:space="preserve">280.20.28.834-8300.97 </v>
          </cell>
          <cell r="B523">
            <v>0</v>
          </cell>
          <cell r="C523">
            <v>0</v>
          </cell>
          <cell r="D523">
            <v>0</v>
          </cell>
          <cell r="E523">
            <v>0</v>
          </cell>
          <cell r="F523">
            <v>0</v>
          </cell>
          <cell r="G523">
            <v>0</v>
          </cell>
          <cell r="H523">
            <v>0</v>
          </cell>
          <cell r="I523" t="str">
            <v>+++</v>
          </cell>
          <cell r="J523">
            <v>0</v>
          </cell>
          <cell r="K523" t="str">
            <v xml:space="preserve">8300.97 - Capital Improvements-Parks LMD Cap Reserve </v>
          </cell>
        </row>
        <row r="524">
          <cell r="A524" t="str">
            <v xml:space="preserve">280.20.28.835-8300.97 </v>
          </cell>
          <cell r="B524">
            <v>0</v>
          </cell>
          <cell r="C524">
            <v>0</v>
          </cell>
          <cell r="D524">
            <v>0</v>
          </cell>
          <cell r="E524">
            <v>0</v>
          </cell>
          <cell r="F524">
            <v>0</v>
          </cell>
          <cell r="G524">
            <v>0</v>
          </cell>
          <cell r="H524">
            <v>0</v>
          </cell>
          <cell r="I524" t="str">
            <v>+++</v>
          </cell>
          <cell r="J524">
            <v>0</v>
          </cell>
          <cell r="K524" t="str">
            <v xml:space="preserve">8300.97 - Capital Improvements-Parks LMD Cap Reserve </v>
          </cell>
        </row>
        <row r="525">
          <cell r="A525" t="str">
            <v xml:space="preserve">280.20.28.836-8300.97 </v>
          </cell>
          <cell r="B525">
            <v>0</v>
          </cell>
          <cell r="C525">
            <v>0</v>
          </cell>
          <cell r="D525">
            <v>0</v>
          </cell>
          <cell r="E525">
            <v>0</v>
          </cell>
          <cell r="F525">
            <v>0</v>
          </cell>
          <cell r="G525">
            <v>0</v>
          </cell>
          <cell r="H525">
            <v>0</v>
          </cell>
          <cell r="I525" t="str">
            <v>+++</v>
          </cell>
          <cell r="J525">
            <v>0</v>
          </cell>
          <cell r="K525" t="str">
            <v xml:space="preserve">8300.97 - Capital Improvements-Parks LMD Cap Reserve </v>
          </cell>
        </row>
        <row r="526">
          <cell r="A526" t="str">
            <v xml:space="preserve">280.20.28.837-8300.97 </v>
          </cell>
          <cell r="B526">
            <v>0</v>
          </cell>
          <cell r="C526">
            <v>0</v>
          </cell>
          <cell r="D526">
            <v>0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 t="str">
            <v>+++</v>
          </cell>
          <cell r="J526">
            <v>0</v>
          </cell>
          <cell r="K526" t="str">
            <v xml:space="preserve">8300.97 - Capital Improvements-Parks LMD Cap Reserve </v>
          </cell>
        </row>
        <row r="527">
          <cell r="A527" t="str">
            <v xml:space="preserve">280.20.28.805-8300.99 </v>
          </cell>
          <cell r="B527">
            <v>0</v>
          </cell>
          <cell r="C527">
            <v>0</v>
          </cell>
          <cell r="D527">
            <v>0</v>
          </cell>
          <cell r="E527">
            <v>0</v>
          </cell>
          <cell r="F527">
            <v>0</v>
          </cell>
          <cell r="G527">
            <v>0</v>
          </cell>
          <cell r="H527">
            <v>0</v>
          </cell>
          <cell r="I527" t="str">
            <v>+++</v>
          </cell>
          <cell r="J527">
            <v>0</v>
          </cell>
          <cell r="K527" t="str">
            <v>8300.99 - Capital Improvements-Parks General</v>
          </cell>
        </row>
        <row r="528">
          <cell r="A528" t="str">
            <v xml:space="preserve">280.20.28.807-8300.99 </v>
          </cell>
          <cell r="B528">
            <v>0</v>
          </cell>
          <cell r="C528">
            <v>0</v>
          </cell>
          <cell r="D528">
            <v>0</v>
          </cell>
          <cell r="E528">
            <v>0</v>
          </cell>
          <cell r="F528">
            <v>0</v>
          </cell>
          <cell r="G528">
            <v>0</v>
          </cell>
          <cell r="H528">
            <v>0</v>
          </cell>
          <cell r="I528" t="str">
            <v>+++</v>
          </cell>
          <cell r="J528">
            <v>0</v>
          </cell>
          <cell r="K528" t="str">
            <v>8300.99 - Capital Improvements-Parks General</v>
          </cell>
        </row>
        <row r="529">
          <cell r="A529" t="str">
            <v xml:space="preserve">280.20.28.817-8300.99 </v>
          </cell>
          <cell r="B529">
            <v>0</v>
          </cell>
          <cell r="C529">
            <v>0</v>
          </cell>
          <cell r="D529">
            <v>0</v>
          </cell>
          <cell r="E529">
            <v>0</v>
          </cell>
          <cell r="F529">
            <v>0</v>
          </cell>
          <cell r="G529">
            <v>0</v>
          </cell>
          <cell r="H529">
            <v>0</v>
          </cell>
          <cell r="I529" t="str">
            <v>+++</v>
          </cell>
          <cell r="J529">
            <v>0</v>
          </cell>
          <cell r="K529" t="str">
            <v>8300.99 - Capital Improvements-Parks General</v>
          </cell>
        </row>
        <row r="530">
          <cell r="A530" t="str">
            <v xml:space="preserve">280.20.28.818-8300.99 </v>
          </cell>
          <cell r="B530">
            <v>0</v>
          </cell>
          <cell r="C530">
            <v>0</v>
          </cell>
          <cell r="D530">
            <v>0</v>
          </cell>
          <cell r="E530">
            <v>0</v>
          </cell>
          <cell r="F530">
            <v>0</v>
          </cell>
          <cell r="G530">
            <v>0</v>
          </cell>
          <cell r="H530">
            <v>0</v>
          </cell>
          <cell r="I530" t="str">
            <v>+++</v>
          </cell>
          <cell r="J530">
            <v>0</v>
          </cell>
          <cell r="K530" t="str">
            <v>8300.99 - Capital Improvements-Parks General</v>
          </cell>
        </row>
        <row r="531">
          <cell r="A531" t="str">
            <v xml:space="preserve">280.20.28.819-8300.99 </v>
          </cell>
          <cell r="B531">
            <v>0</v>
          </cell>
          <cell r="C531">
            <v>0</v>
          </cell>
          <cell r="D531">
            <v>0</v>
          </cell>
          <cell r="E531">
            <v>0</v>
          </cell>
          <cell r="F531">
            <v>0</v>
          </cell>
          <cell r="G531">
            <v>0</v>
          </cell>
          <cell r="H531">
            <v>0</v>
          </cell>
          <cell r="I531" t="str">
            <v>+++</v>
          </cell>
          <cell r="J531">
            <v>0</v>
          </cell>
          <cell r="K531" t="str">
            <v>8300.99 - Capital Improvements-Parks General</v>
          </cell>
        </row>
        <row r="532">
          <cell r="A532" t="str">
            <v xml:space="preserve">280.20.28.820-8300.99 </v>
          </cell>
          <cell r="B532">
            <v>0</v>
          </cell>
          <cell r="C532">
            <v>0</v>
          </cell>
          <cell r="D532">
            <v>0</v>
          </cell>
          <cell r="E532">
            <v>0</v>
          </cell>
          <cell r="F532">
            <v>0</v>
          </cell>
          <cell r="G532">
            <v>0</v>
          </cell>
          <cell r="H532">
            <v>0</v>
          </cell>
          <cell r="I532" t="str">
            <v>+++</v>
          </cell>
          <cell r="J532">
            <v>0</v>
          </cell>
          <cell r="K532" t="str">
            <v>8300.99 - Capital Improvements-Parks General</v>
          </cell>
        </row>
        <row r="533">
          <cell r="A533" t="str">
            <v xml:space="preserve">280.20.28.825-8300.99 </v>
          </cell>
          <cell r="B533">
            <v>0</v>
          </cell>
          <cell r="C533">
            <v>0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 t="str">
            <v>+++</v>
          </cell>
          <cell r="J533">
            <v>0</v>
          </cell>
          <cell r="K533" t="str">
            <v>8300.99 - Capital Improvements-Parks General</v>
          </cell>
        </row>
        <row r="534">
          <cell r="A534" t="str">
            <v xml:space="preserve">280.20.28.826-8300.99 </v>
          </cell>
          <cell r="B534">
            <v>0</v>
          </cell>
          <cell r="C534">
            <v>0</v>
          </cell>
          <cell r="D534">
            <v>0</v>
          </cell>
          <cell r="E534">
            <v>0</v>
          </cell>
          <cell r="F534">
            <v>0</v>
          </cell>
          <cell r="G534">
            <v>0</v>
          </cell>
          <cell r="H534">
            <v>0</v>
          </cell>
          <cell r="I534" t="str">
            <v>+++</v>
          </cell>
          <cell r="J534">
            <v>0</v>
          </cell>
          <cell r="K534" t="str">
            <v>8300.99 - Capital Improvements-Parks General</v>
          </cell>
        </row>
        <row r="535">
          <cell r="A535" t="str">
            <v xml:space="preserve">280.20.28.827-8300.99 </v>
          </cell>
          <cell r="B535">
            <v>0</v>
          </cell>
          <cell r="C535">
            <v>0</v>
          </cell>
          <cell r="D535">
            <v>0</v>
          </cell>
          <cell r="E535">
            <v>0</v>
          </cell>
          <cell r="F535">
            <v>0</v>
          </cell>
          <cell r="G535">
            <v>0</v>
          </cell>
          <cell r="H535">
            <v>0</v>
          </cell>
          <cell r="I535" t="str">
            <v>+++</v>
          </cell>
          <cell r="J535">
            <v>0</v>
          </cell>
          <cell r="K535" t="str">
            <v>8300.99 - Capital Improvements-Parks General</v>
          </cell>
        </row>
        <row r="536">
          <cell r="A536" t="str">
            <v xml:space="preserve">280.00.00.900-9887.01 </v>
          </cell>
          <cell r="B536">
            <v>0</v>
          </cell>
          <cell r="C536">
            <v>0</v>
          </cell>
          <cell r="D536">
            <v>0</v>
          </cell>
          <cell r="E536">
            <v>0</v>
          </cell>
          <cell r="F536">
            <v>0</v>
          </cell>
          <cell r="G536">
            <v>0</v>
          </cell>
          <cell r="H536">
            <v>0</v>
          </cell>
          <cell r="I536" t="str">
            <v>+++</v>
          </cell>
          <cell r="J536">
            <v>0</v>
          </cell>
          <cell r="K536" t="str">
            <v>9887.01 - Bad Debt Expense Service Fees</v>
          </cell>
        </row>
      </sheetData>
    </sheetDataSet>
  </externalBook>
</externalLink>
</file>

<file path=xl/queryTables/queryTable1.xml><?xml version="1.0" encoding="utf-8"?>
<queryTable xmlns="http://schemas.openxmlformats.org/spreadsheetml/2006/main" name="qsysprt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104"/>
  <sheetViews>
    <sheetView tabSelected="1" view="pageBreakPreview" zoomScale="110" zoomScaleNormal="100" zoomScaleSheetLayoutView="110" workbookViewId="0">
      <selection activeCell="AM15" sqref="AM15"/>
    </sheetView>
  </sheetViews>
  <sheetFormatPr defaultRowHeight="15" outlineLevelRow="1" outlineLevelCol="1" x14ac:dyDescent="0.25"/>
  <cols>
    <col min="1" max="1" width="7.85546875" style="2" customWidth="1"/>
    <col min="2" max="3" width="3" style="7" customWidth="1"/>
    <col min="4" max="4" width="22.5703125" style="7" customWidth="1"/>
    <col min="5" max="5" width="2.28515625" style="7" customWidth="1"/>
    <col min="6" max="6" width="13.42578125" style="12" hidden="1" customWidth="1" outlineLevel="1"/>
    <col min="7" max="7" width="13.42578125" style="7" hidden="1" customWidth="1" outlineLevel="1"/>
    <col min="8" max="12" width="12.85546875" style="7" hidden="1" customWidth="1" outlineLevel="1"/>
    <col min="13" max="13" width="11.5703125" style="7" hidden="1" customWidth="1" outlineLevel="1"/>
    <col min="14" max="14" width="9" style="7" hidden="1" customWidth="1" outlineLevel="1"/>
    <col min="15" max="15" width="29" style="7" hidden="1" customWidth="1" outlineLevel="1"/>
    <col min="16" max="16" width="2.7109375" style="7" hidden="1" customWidth="1" outlineLevel="1"/>
    <col min="17" max="18" width="13.42578125" style="7" hidden="1" customWidth="1" outlineLevel="1"/>
    <col min="19" max="19" width="13.5703125" style="7" hidden="1" customWidth="1" outlineLevel="1"/>
    <col min="20" max="20" width="14.140625" style="7" hidden="1" customWidth="1" outlineLevel="1"/>
    <col min="21" max="21" width="12.28515625" style="7" hidden="1" customWidth="1" outlineLevel="1"/>
    <col min="22" max="22" width="14.140625" style="7" hidden="1" customWidth="1" outlineLevel="1"/>
    <col min="23" max="23" width="12.7109375" style="7" customWidth="1" collapsed="1"/>
    <col min="24" max="24" width="11.85546875" style="7" hidden="1" customWidth="1" outlineLevel="1"/>
    <col min="25" max="25" width="5.7109375" style="7" hidden="1" customWidth="1" outlineLevel="1"/>
    <col min="26" max="26" width="29" style="7" hidden="1" customWidth="1" outlineLevel="1"/>
    <col min="27" max="27" width="2.28515625" style="7" customWidth="1" collapsed="1"/>
    <col min="28" max="28" width="13.28515625" style="12" hidden="1" customWidth="1" outlineLevel="1"/>
    <col min="29" max="29" width="13.42578125" style="7" hidden="1" customWidth="1" outlineLevel="1"/>
    <col min="30" max="31" width="11.85546875" style="7" hidden="1" customWidth="1" outlineLevel="1"/>
    <col min="32" max="32" width="12.28515625" style="7" hidden="1" customWidth="1" outlineLevel="1"/>
    <col min="33" max="33" width="11.85546875" style="7" hidden="1" customWidth="1" outlineLevel="1"/>
    <col min="34" max="34" width="12.7109375" style="7" customWidth="1" collapsed="1"/>
    <col min="35" max="35" width="13.28515625" style="7" hidden="1" customWidth="1" outlineLevel="1"/>
    <col min="36" max="36" width="8.140625" style="7" hidden="1" customWidth="1" outlineLevel="1"/>
    <col min="37" max="37" width="25.28515625" style="7" hidden="1" customWidth="1" outlineLevel="1"/>
    <col min="38" max="38" width="2.28515625" style="7" customWidth="1" collapsed="1"/>
    <col min="39" max="39" width="12.7109375" style="12" customWidth="1"/>
    <col min="40" max="41" width="13.42578125" style="7" customWidth="1"/>
    <col min="42" max="43" width="11.85546875" style="7" hidden="1" customWidth="1" outlineLevel="1"/>
    <col min="44" max="44" width="12.28515625" style="7" hidden="1" customWidth="1" outlineLevel="1"/>
    <col min="45" max="45" width="11.85546875" style="7" hidden="1" customWidth="1" outlineLevel="1"/>
    <col min="46" max="46" width="12.7109375" style="7" hidden="1" customWidth="1" outlineLevel="1"/>
    <col min="47" max="47" width="13.28515625" style="7" hidden="1" customWidth="1" outlineLevel="1"/>
    <col min="48" max="48" width="6.28515625" style="7" hidden="1" customWidth="1" outlineLevel="1"/>
    <col min="49" max="49" width="34.5703125" style="7" customWidth="1" collapsed="1"/>
    <col min="50" max="50" width="2.7109375" style="7" customWidth="1"/>
    <col min="51" max="51" width="12.7109375" style="12" hidden="1" customWidth="1" outlineLevel="1"/>
    <col min="52" max="52" width="13.140625" style="7" hidden="1" customWidth="1" outlineLevel="1"/>
    <col min="53" max="53" width="5.7109375" style="7" hidden="1" customWidth="1" outlineLevel="1"/>
    <col min="54" max="54" width="13.42578125" style="7" hidden="1" customWidth="1" outlineLevel="1"/>
    <col min="55" max="56" width="11.85546875" style="7" hidden="1" customWidth="1" outlineLevel="1"/>
    <col min="57" max="57" width="12.28515625" style="7" hidden="1" customWidth="1" outlineLevel="1"/>
    <col min="58" max="58" width="11.85546875" style="7" hidden="1" customWidth="1" outlineLevel="1"/>
    <col min="59" max="59" width="14" style="7" hidden="1" customWidth="1" outlineLevel="1"/>
    <col min="60" max="60" width="13.28515625" style="7" hidden="1" customWidth="1" outlineLevel="1"/>
    <col min="61" max="61" width="5.7109375" style="7" hidden="1" customWidth="1" outlineLevel="1"/>
    <col min="62" max="62" width="34.5703125" style="7" hidden="1" customWidth="1" outlineLevel="1"/>
    <col min="63" max="63" width="9.140625" style="7" collapsed="1"/>
    <col min="64" max="255" width="9.140625" style="7"/>
    <col min="256" max="256" width="7.85546875" style="7" customWidth="1"/>
    <col min="257" max="258" width="3" style="7" customWidth="1"/>
    <col min="259" max="259" width="22.5703125" style="7" customWidth="1"/>
    <col min="260" max="260" width="2.28515625" style="7" customWidth="1"/>
    <col min="261" max="266" width="0" style="7" hidden="1" customWidth="1"/>
    <col min="267" max="267" width="12.85546875" style="7" customWidth="1"/>
    <col min="268" max="270" width="0" style="7" hidden="1" customWidth="1"/>
    <col min="271" max="271" width="2.7109375" style="7" customWidth="1"/>
    <col min="272" max="277" width="0" style="7" hidden="1" customWidth="1"/>
    <col min="278" max="278" width="12.7109375" style="7" customWidth="1"/>
    <col min="279" max="281" width="0" style="7" hidden="1" customWidth="1"/>
    <col min="282" max="282" width="2.28515625" style="7" customWidth="1"/>
    <col min="283" max="288" width="0" style="7" hidden="1" customWidth="1"/>
    <col min="289" max="289" width="12.7109375" style="7" customWidth="1"/>
    <col min="290" max="292" width="0" style="7" hidden="1" customWidth="1"/>
    <col min="293" max="293" width="2.28515625" style="7" customWidth="1"/>
    <col min="294" max="294" width="12.7109375" style="7" customWidth="1"/>
    <col min="295" max="301" width="0" style="7" hidden="1" customWidth="1"/>
    <col min="302" max="302" width="12.7109375" style="7" customWidth="1"/>
    <col min="303" max="305" width="0" style="7" hidden="1" customWidth="1"/>
    <col min="306" max="306" width="2.7109375" style="7" customWidth="1"/>
    <col min="307" max="307" width="12.7109375" style="7" customWidth="1"/>
    <col min="308" max="308" width="13.140625" style="7" bestFit="1" customWidth="1"/>
    <col min="309" max="309" width="5.7109375" style="7" customWidth="1"/>
    <col min="310" max="317" width="0" style="7" hidden="1" customWidth="1"/>
    <col min="318" max="318" width="34.5703125" style="7" customWidth="1"/>
    <col min="319" max="511" width="9.140625" style="7"/>
    <col min="512" max="512" width="7.85546875" style="7" customWidth="1"/>
    <col min="513" max="514" width="3" style="7" customWidth="1"/>
    <col min="515" max="515" width="22.5703125" style="7" customWidth="1"/>
    <col min="516" max="516" width="2.28515625" style="7" customWidth="1"/>
    <col min="517" max="522" width="0" style="7" hidden="1" customWidth="1"/>
    <col min="523" max="523" width="12.85546875" style="7" customWidth="1"/>
    <col min="524" max="526" width="0" style="7" hidden="1" customWidth="1"/>
    <col min="527" max="527" width="2.7109375" style="7" customWidth="1"/>
    <col min="528" max="533" width="0" style="7" hidden="1" customWidth="1"/>
    <col min="534" max="534" width="12.7109375" style="7" customWidth="1"/>
    <col min="535" max="537" width="0" style="7" hidden="1" customWidth="1"/>
    <col min="538" max="538" width="2.28515625" style="7" customWidth="1"/>
    <col min="539" max="544" width="0" style="7" hidden="1" customWidth="1"/>
    <col min="545" max="545" width="12.7109375" style="7" customWidth="1"/>
    <col min="546" max="548" width="0" style="7" hidden="1" customWidth="1"/>
    <col min="549" max="549" width="2.28515625" style="7" customWidth="1"/>
    <col min="550" max="550" width="12.7109375" style="7" customWidth="1"/>
    <col min="551" max="557" width="0" style="7" hidden="1" customWidth="1"/>
    <col min="558" max="558" width="12.7109375" style="7" customWidth="1"/>
    <col min="559" max="561" width="0" style="7" hidden="1" customWidth="1"/>
    <col min="562" max="562" width="2.7109375" style="7" customWidth="1"/>
    <col min="563" max="563" width="12.7109375" style="7" customWidth="1"/>
    <col min="564" max="564" width="13.140625" style="7" bestFit="1" customWidth="1"/>
    <col min="565" max="565" width="5.7109375" style="7" customWidth="1"/>
    <col min="566" max="573" width="0" style="7" hidden="1" customWidth="1"/>
    <col min="574" max="574" width="34.5703125" style="7" customWidth="1"/>
    <col min="575" max="767" width="9.140625" style="7"/>
    <col min="768" max="768" width="7.85546875" style="7" customWidth="1"/>
    <col min="769" max="770" width="3" style="7" customWidth="1"/>
    <col min="771" max="771" width="22.5703125" style="7" customWidth="1"/>
    <col min="772" max="772" width="2.28515625" style="7" customWidth="1"/>
    <col min="773" max="778" width="0" style="7" hidden="1" customWidth="1"/>
    <col min="779" max="779" width="12.85546875" style="7" customWidth="1"/>
    <col min="780" max="782" width="0" style="7" hidden="1" customWidth="1"/>
    <col min="783" max="783" width="2.7109375" style="7" customWidth="1"/>
    <col min="784" max="789" width="0" style="7" hidden="1" customWidth="1"/>
    <col min="790" max="790" width="12.7109375" style="7" customWidth="1"/>
    <col min="791" max="793" width="0" style="7" hidden="1" customWidth="1"/>
    <col min="794" max="794" width="2.28515625" style="7" customWidth="1"/>
    <col min="795" max="800" width="0" style="7" hidden="1" customWidth="1"/>
    <col min="801" max="801" width="12.7109375" style="7" customWidth="1"/>
    <col min="802" max="804" width="0" style="7" hidden="1" customWidth="1"/>
    <col min="805" max="805" width="2.28515625" style="7" customWidth="1"/>
    <col min="806" max="806" width="12.7109375" style="7" customWidth="1"/>
    <col min="807" max="813" width="0" style="7" hidden="1" customWidth="1"/>
    <col min="814" max="814" width="12.7109375" style="7" customWidth="1"/>
    <col min="815" max="817" width="0" style="7" hidden="1" customWidth="1"/>
    <col min="818" max="818" width="2.7109375" style="7" customWidth="1"/>
    <col min="819" max="819" width="12.7109375" style="7" customWidth="1"/>
    <col min="820" max="820" width="13.140625" style="7" bestFit="1" customWidth="1"/>
    <col min="821" max="821" width="5.7109375" style="7" customWidth="1"/>
    <col min="822" max="829" width="0" style="7" hidden="1" customWidth="1"/>
    <col min="830" max="830" width="34.5703125" style="7" customWidth="1"/>
    <col min="831" max="1023" width="9.140625" style="7"/>
    <col min="1024" max="1024" width="7.85546875" style="7" customWidth="1"/>
    <col min="1025" max="1026" width="3" style="7" customWidth="1"/>
    <col min="1027" max="1027" width="22.5703125" style="7" customWidth="1"/>
    <col min="1028" max="1028" width="2.28515625" style="7" customWidth="1"/>
    <col min="1029" max="1034" width="0" style="7" hidden="1" customWidth="1"/>
    <col min="1035" max="1035" width="12.85546875" style="7" customWidth="1"/>
    <col min="1036" max="1038" width="0" style="7" hidden="1" customWidth="1"/>
    <col min="1039" max="1039" width="2.7109375" style="7" customWidth="1"/>
    <col min="1040" max="1045" width="0" style="7" hidden="1" customWidth="1"/>
    <col min="1046" max="1046" width="12.7109375" style="7" customWidth="1"/>
    <col min="1047" max="1049" width="0" style="7" hidden="1" customWidth="1"/>
    <col min="1050" max="1050" width="2.28515625" style="7" customWidth="1"/>
    <col min="1051" max="1056" width="0" style="7" hidden="1" customWidth="1"/>
    <col min="1057" max="1057" width="12.7109375" style="7" customWidth="1"/>
    <col min="1058" max="1060" width="0" style="7" hidden="1" customWidth="1"/>
    <col min="1061" max="1061" width="2.28515625" style="7" customWidth="1"/>
    <col min="1062" max="1062" width="12.7109375" style="7" customWidth="1"/>
    <col min="1063" max="1069" width="0" style="7" hidden="1" customWidth="1"/>
    <col min="1070" max="1070" width="12.7109375" style="7" customWidth="1"/>
    <col min="1071" max="1073" width="0" style="7" hidden="1" customWidth="1"/>
    <col min="1074" max="1074" width="2.7109375" style="7" customWidth="1"/>
    <col min="1075" max="1075" width="12.7109375" style="7" customWidth="1"/>
    <col min="1076" max="1076" width="13.140625" style="7" bestFit="1" customWidth="1"/>
    <col min="1077" max="1077" width="5.7109375" style="7" customWidth="1"/>
    <col min="1078" max="1085" width="0" style="7" hidden="1" customWidth="1"/>
    <col min="1086" max="1086" width="34.5703125" style="7" customWidth="1"/>
    <col min="1087" max="1279" width="9.140625" style="7"/>
    <col min="1280" max="1280" width="7.85546875" style="7" customWidth="1"/>
    <col min="1281" max="1282" width="3" style="7" customWidth="1"/>
    <col min="1283" max="1283" width="22.5703125" style="7" customWidth="1"/>
    <col min="1284" max="1284" width="2.28515625" style="7" customWidth="1"/>
    <col min="1285" max="1290" width="0" style="7" hidden="1" customWidth="1"/>
    <col min="1291" max="1291" width="12.85546875" style="7" customWidth="1"/>
    <col min="1292" max="1294" width="0" style="7" hidden="1" customWidth="1"/>
    <col min="1295" max="1295" width="2.7109375" style="7" customWidth="1"/>
    <col min="1296" max="1301" width="0" style="7" hidden="1" customWidth="1"/>
    <col min="1302" max="1302" width="12.7109375" style="7" customWidth="1"/>
    <col min="1303" max="1305" width="0" style="7" hidden="1" customWidth="1"/>
    <col min="1306" max="1306" width="2.28515625" style="7" customWidth="1"/>
    <col min="1307" max="1312" width="0" style="7" hidden="1" customWidth="1"/>
    <col min="1313" max="1313" width="12.7109375" style="7" customWidth="1"/>
    <col min="1314" max="1316" width="0" style="7" hidden="1" customWidth="1"/>
    <col min="1317" max="1317" width="2.28515625" style="7" customWidth="1"/>
    <col min="1318" max="1318" width="12.7109375" style="7" customWidth="1"/>
    <col min="1319" max="1325" width="0" style="7" hidden="1" customWidth="1"/>
    <col min="1326" max="1326" width="12.7109375" style="7" customWidth="1"/>
    <col min="1327" max="1329" width="0" style="7" hidden="1" customWidth="1"/>
    <col min="1330" max="1330" width="2.7109375" style="7" customWidth="1"/>
    <col min="1331" max="1331" width="12.7109375" style="7" customWidth="1"/>
    <col min="1332" max="1332" width="13.140625" style="7" bestFit="1" customWidth="1"/>
    <col min="1333" max="1333" width="5.7109375" style="7" customWidth="1"/>
    <col min="1334" max="1341" width="0" style="7" hidden="1" customWidth="1"/>
    <col min="1342" max="1342" width="34.5703125" style="7" customWidth="1"/>
    <col min="1343" max="1535" width="9.140625" style="7"/>
    <col min="1536" max="1536" width="7.85546875" style="7" customWidth="1"/>
    <col min="1537" max="1538" width="3" style="7" customWidth="1"/>
    <col min="1539" max="1539" width="22.5703125" style="7" customWidth="1"/>
    <col min="1540" max="1540" width="2.28515625" style="7" customWidth="1"/>
    <col min="1541" max="1546" width="0" style="7" hidden="1" customWidth="1"/>
    <col min="1547" max="1547" width="12.85546875" style="7" customWidth="1"/>
    <col min="1548" max="1550" width="0" style="7" hidden="1" customWidth="1"/>
    <col min="1551" max="1551" width="2.7109375" style="7" customWidth="1"/>
    <col min="1552" max="1557" width="0" style="7" hidden="1" customWidth="1"/>
    <col min="1558" max="1558" width="12.7109375" style="7" customWidth="1"/>
    <col min="1559" max="1561" width="0" style="7" hidden="1" customWidth="1"/>
    <col min="1562" max="1562" width="2.28515625" style="7" customWidth="1"/>
    <col min="1563" max="1568" width="0" style="7" hidden="1" customWidth="1"/>
    <col min="1569" max="1569" width="12.7109375" style="7" customWidth="1"/>
    <col min="1570" max="1572" width="0" style="7" hidden="1" customWidth="1"/>
    <col min="1573" max="1573" width="2.28515625" style="7" customWidth="1"/>
    <col min="1574" max="1574" width="12.7109375" style="7" customWidth="1"/>
    <col min="1575" max="1581" width="0" style="7" hidden="1" customWidth="1"/>
    <col min="1582" max="1582" width="12.7109375" style="7" customWidth="1"/>
    <col min="1583" max="1585" width="0" style="7" hidden="1" customWidth="1"/>
    <col min="1586" max="1586" width="2.7109375" style="7" customWidth="1"/>
    <col min="1587" max="1587" width="12.7109375" style="7" customWidth="1"/>
    <col min="1588" max="1588" width="13.140625" style="7" bestFit="1" customWidth="1"/>
    <col min="1589" max="1589" width="5.7109375" style="7" customWidth="1"/>
    <col min="1590" max="1597" width="0" style="7" hidden="1" customWidth="1"/>
    <col min="1598" max="1598" width="34.5703125" style="7" customWidth="1"/>
    <col min="1599" max="1791" width="9.140625" style="7"/>
    <col min="1792" max="1792" width="7.85546875" style="7" customWidth="1"/>
    <col min="1793" max="1794" width="3" style="7" customWidth="1"/>
    <col min="1795" max="1795" width="22.5703125" style="7" customWidth="1"/>
    <col min="1796" max="1796" width="2.28515625" style="7" customWidth="1"/>
    <col min="1797" max="1802" width="0" style="7" hidden="1" customWidth="1"/>
    <col min="1803" max="1803" width="12.85546875" style="7" customWidth="1"/>
    <col min="1804" max="1806" width="0" style="7" hidden="1" customWidth="1"/>
    <col min="1807" max="1807" width="2.7109375" style="7" customWidth="1"/>
    <col min="1808" max="1813" width="0" style="7" hidden="1" customWidth="1"/>
    <col min="1814" max="1814" width="12.7109375" style="7" customWidth="1"/>
    <col min="1815" max="1817" width="0" style="7" hidden="1" customWidth="1"/>
    <col min="1818" max="1818" width="2.28515625" style="7" customWidth="1"/>
    <col min="1819" max="1824" width="0" style="7" hidden="1" customWidth="1"/>
    <col min="1825" max="1825" width="12.7109375" style="7" customWidth="1"/>
    <col min="1826" max="1828" width="0" style="7" hidden="1" customWidth="1"/>
    <col min="1829" max="1829" width="2.28515625" style="7" customWidth="1"/>
    <col min="1830" max="1830" width="12.7109375" style="7" customWidth="1"/>
    <col min="1831" max="1837" width="0" style="7" hidden="1" customWidth="1"/>
    <col min="1838" max="1838" width="12.7109375" style="7" customWidth="1"/>
    <col min="1839" max="1841" width="0" style="7" hidden="1" customWidth="1"/>
    <col min="1842" max="1842" width="2.7109375" style="7" customWidth="1"/>
    <col min="1843" max="1843" width="12.7109375" style="7" customWidth="1"/>
    <col min="1844" max="1844" width="13.140625" style="7" bestFit="1" customWidth="1"/>
    <col min="1845" max="1845" width="5.7109375" style="7" customWidth="1"/>
    <col min="1846" max="1853" width="0" style="7" hidden="1" customWidth="1"/>
    <col min="1854" max="1854" width="34.5703125" style="7" customWidth="1"/>
    <col min="1855" max="2047" width="9.140625" style="7"/>
    <col min="2048" max="2048" width="7.85546875" style="7" customWidth="1"/>
    <col min="2049" max="2050" width="3" style="7" customWidth="1"/>
    <col min="2051" max="2051" width="22.5703125" style="7" customWidth="1"/>
    <col min="2052" max="2052" width="2.28515625" style="7" customWidth="1"/>
    <col min="2053" max="2058" width="0" style="7" hidden="1" customWidth="1"/>
    <col min="2059" max="2059" width="12.85546875" style="7" customWidth="1"/>
    <col min="2060" max="2062" width="0" style="7" hidden="1" customWidth="1"/>
    <col min="2063" max="2063" width="2.7109375" style="7" customWidth="1"/>
    <col min="2064" max="2069" width="0" style="7" hidden="1" customWidth="1"/>
    <col min="2070" max="2070" width="12.7109375" style="7" customWidth="1"/>
    <col min="2071" max="2073" width="0" style="7" hidden="1" customWidth="1"/>
    <col min="2074" max="2074" width="2.28515625" style="7" customWidth="1"/>
    <col min="2075" max="2080" width="0" style="7" hidden="1" customWidth="1"/>
    <col min="2081" max="2081" width="12.7109375" style="7" customWidth="1"/>
    <col min="2082" max="2084" width="0" style="7" hidden="1" customWidth="1"/>
    <col min="2085" max="2085" width="2.28515625" style="7" customWidth="1"/>
    <col min="2086" max="2086" width="12.7109375" style="7" customWidth="1"/>
    <col min="2087" max="2093" width="0" style="7" hidden="1" customWidth="1"/>
    <col min="2094" max="2094" width="12.7109375" style="7" customWidth="1"/>
    <col min="2095" max="2097" width="0" style="7" hidden="1" customWidth="1"/>
    <col min="2098" max="2098" width="2.7109375" style="7" customWidth="1"/>
    <col min="2099" max="2099" width="12.7109375" style="7" customWidth="1"/>
    <col min="2100" max="2100" width="13.140625" style="7" bestFit="1" customWidth="1"/>
    <col min="2101" max="2101" width="5.7109375" style="7" customWidth="1"/>
    <col min="2102" max="2109" width="0" style="7" hidden="1" customWidth="1"/>
    <col min="2110" max="2110" width="34.5703125" style="7" customWidth="1"/>
    <col min="2111" max="2303" width="9.140625" style="7"/>
    <col min="2304" max="2304" width="7.85546875" style="7" customWidth="1"/>
    <col min="2305" max="2306" width="3" style="7" customWidth="1"/>
    <col min="2307" max="2307" width="22.5703125" style="7" customWidth="1"/>
    <col min="2308" max="2308" width="2.28515625" style="7" customWidth="1"/>
    <col min="2309" max="2314" width="0" style="7" hidden="1" customWidth="1"/>
    <col min="2315" max="2315" width="12.85546875" style="7" customWidth="1"/>
    <col min="2316" max="2318" width="0" style="7" hidden="1" customWidth="1"/>
    <col min="2319" max="2319" width="2.7109375" style="7" customWidth="1"/>
    <col min="2320" max="2325" width="0" style="7" hidden="1" customWidth="1"/>
    <col min="2326" max="2326" width="12.7109375" style="7" customWidth="1"/>
    <col min="2327" max="2329" width="0" style="7" hidden="1" customWidth="1"/>
    <col min="2330" max="2330" width="2.28515625" style="7" customWidth="1"/>
    <col min="2331" max="2336" width="0" style="7" hidden="1" customWidth="1"/>
    <col min="2337" max="2337" width="12.7109375" style="7" customWidth="1"/>
    <col min="2338" max="2340" width="0" style="7" hidden="1" customWidth="1"/>
    <col min="2341" max="2341" width="2.28515625" style="7" customWidth="1"/>
    <col min="2342" max="2342" width="12.7109375" style="7" customWidth="1"/>
    <col min="2343" max="2349" width="0" style="7" hidden="1" customWidth="1"/>
    <col min="2350" max="2350" width="12.7109375" style="7" customWidth="1"/>
    <col min="2351" max="2353" width="0" style="7" hidden="1" customWidth="1"/>
    <col min="2354" max="2354" width="2.7109375" style="7" customWidth="1"/>
    <col min="2355" max="2355" width="12.7109375" style="7" customWidth="1"/>
    <col min="2356" max="2356" width="13.140625" style="7" bestFit="1" customWidth="1"/>
    <col min="2357" max="2357" width="5.7109375" style="7" customWidth="1"/>
    <col min="2358" max="2365" width="0" style="7" hidden="1" customWidth="1"/>
    <col min="2366" max="2366" width="34.5703125" style="7" customWidth="1"/>
    <col min="2367" max="2559" width="9.140625" style="7"/>
    <col min="2560" max="2560" width="7.85546875" style="7" customWidth="1"/>
    <col min="2561" max="2562" width="3" style="7" customWidth="1"/>
    <col min="2563" max="2563" width="22.5703125" style="7" customWidth="1"/>
    <col min="2564" max="2564" width="2.28515625" style="7" customWidth="1"/>
    <col min="2565" max="2570" width="0" style="7" hidden="1" customWidth="1"/>
    <col min="2571" max="2571" width="12.85546875" style="7" customWidth="1"/>
    <col min="2572" max="2574" width="0" style="7" hidden="1" customWidth="1"/>
    <col min="2575" max="2575" width="2.7109375" style="7" customWidth="1"/>
    <col min="2576" max="2581" width="0" style="7" hidden="1" customWidth="1"/>
    <col min="2582" max="2582" width="12.7109375" style="7" customWidth="1"/>
    <col min="2583" max="2585" width="0" style="7" hidden="1" customWidth="1"/>
    <col min="2586" max="2586" width="2.28515625" style="7" customWidth="1"/>
    <col min="2587" max="2592" width="0" style="7" hidden="1" customWidth="1"/>
    <col min="2593" max="2593" width="12.7109375" style="7" customWidth="1"/>
    <col min="2594" max="2596" width="0" style="7" hidden="1" customWidth="1"/>
    <col min="2597" max="2597" width="2.28515625" style="7" customWidth="1"/>
    <col min="2598" max="2598" width="12.7109375" style="7" customWidth="1"/>
    <col min="2599" max="2605" width="0" style="7" hidden="1" customWidth="1"/>
    <col min="2606" max="2606" width="12.7109375" style="7" customWidth="1"/>
    <col min="2607" max="2609" width="0" style="7" hidden="1" customWidth="1"/>
    <col min="2610" max="2610" width="2.7109375" style="7" customWidth="1"/>
    <col min="2611" max="2611" width="12.7109375" style="7" customWidth="1"/>
    <col min="2612" max="2612" width="13.140625" style="7" bestFit="1" customWidth="1"/>
    <col min="2613" max="2613" width="5.7109375" style="7" customWidth="1"/>
    <col min="2614" max="2621" width="0" style="7" hidden="1" customWidth="1"/>
    <col min="2622" max="2622" width="34.5703125" style="7" customWidth="1"/>
    <col min="2623" max="2815" width="9.140625" style="7"/>
    <col min="2816" max="2816" width="7.85546875" style="7" customWidth="1"/>
    <col min="2817" max="2818" width="3" style="7" customWidth="1"/>
    <col min="2819" max="2819" width="22.5703125" style="7" customWidth="1"/>
    <col min="2820" max="2820" width="2.28515625" style="7" customWidth="1"/>
    <col min="2821" max="2826" width="0" style="7" hidden="1" customWidth="1"/>
    <col min="2827" max="2827" width="12.85546875" style="7" customWidth="1"/>
    <col min="2828" max="2830" width="0" style="7" hidden="1" customWidth="1"/>
    <col min="2831" max="2831" width="2.7109375" style="7" customWidth="1"/>
    <col min="2832" max="2837" width="0" style="7" hidden="1" customWidth="1"/>
    <col min="2838" max="2838" width="12.7109375" style="7" customWidth="1"/>
    <col min="2839" max="2841" width="0" style="7" hidden="1" customWidth="1"/>
    <col min="2842" max="2842" width="2.28515625" style="7" customWidth="1"/>
    <col min="2843" max="2848" width="0" style="7" hidden="1" customWidth="1"/>
    <col min="2849" max="2849" width="12.7109375" style="7" customWidth="1"/>
    <col min="2850" max="2852" width="0" style="7" hidden="1" customWidth="1"/>
    <col min="2853" max="2853" width="2.28515625" style="7" customWidth="1"/>
    <col min="2854" max="2854" width="12.7109375" style="7" customWidth="1"/>
    <col min="2855" max="2861" width="0" style="7" hidden="1" customWidth="1"/>
    <col min="2862" max="2862" width="12.7109375" style="7" customWidth="1"/>
    <col min="2863" max="2865" width="0" style="7" hidden="1" customWidth="1"/>
    <col min="2866" max="2866" width="2.7109375" style="7" customWidth="1"/>
    <col min="2867" max="2867" width="12.7109375" style="7" customWidth="1"/>
    <col min="2868" max="2868" width="13.140625" style="7" bestFit="1" customWidth="1"/>
    <col min="2869" max="2869" width="5.7109375" style="7" customWidth="1"/>
    <col min="2870" max="2877" width="0" style="7" hidden="1" customWidth="1"/>
    <col min="2878" max="2878" width="34.5703125" style="7" customWidth="1"/>
    <col min="2879" max="3071" width="9.140625" style="7"/>
    <col min="3072" max="3072" width="7.85546875" style="7" customWidth="1"/>
    <col min="3073" max="3074" width="3" style="7" customWidth="1"/>
    <col min="3075" max="3075" width="22.5703125" style="7" customWidth="1"/>
    <col min="3076" max="3076" width="2.28515625" style="7" customWidth="1"/>
    <col min="3077" max="3082" width="0" style="7" hidden="1" customWidth="1"/>
    <col min="3083" max="3083" width="12.85546875" style="7" customWidth="1"/>
    <col min="3084" max="3086" width="0" style="7" hidden="1" customWidth="1"/>
    <col min="3087" max="3087" width="2.7109375" style="7" customWidth="1"/>
    <col min="3088" max="3093" width="0" style="7" hidden="1" customWidth="1"/>
    <col min="3094" max="3094" width="12.7109375" style="7" customWidth="1"/>
    <col min="3095" max="3097" width="0" style="7" hidden="1" customWidth="1"/>
    <col min="3098" max="3098" width="2.28515625" style="7" customWidth="1"/>
    <col min="3099" max="3104" width="0" style="7" hidden="1" customWidth="1"/>
    <col min="3105" max="3105" width="12.7109375" style="7" customWidth="1"/>
    <col min="3106" max="3108" width="0" style="7" hidden="1" customWidth="1"/>
    <col min="3109" max="3109" width="2.28515625" style="7" customWidth="1"/>
    <col min="3110" max="3110" width="12.7109375" style="7" customWidth="1"/>
    <col min="3111" max="3117" width="0" style="7" hidden="1" customWidth="1"/>
    <col min="3118" max="3118" width="12.7109375" style="7" customWidth="1"/>
    <col min="3119" max="3121" width="0" style="7" hidden="1" customWidth="1"/>
    <col min="3122" max="3122" width="2.7109375" style="7" customWidth="1"/>
    <col min="3123" max="3123" width="12.7109375" style="7" customWidth="1"/>
    <col min="3124" max="3124" width="13.140625" style="7" bestFit="1" customWidth="1"/>
    <col min="3125" max="3125" width="5.7109375" style="7" customWidth="1"/>
    <col min="3126" max="3133" width="0" style="7" hidden="1" customWidth="1"/>
    <col min="3134" max="3134" width="34.5703125" style="7" customWidth="1"/>
    <col min="3135" max="3327" width="9.140625" style="7"/>
    <col min="3328" max="3328" width="7.85546875" style="7" customWidth="1"/>
    <col min="3329" max="3330" width="3" style="7" customWidth="1"/>
    <col min="3331" max="3331" width="22.5703125" style="7" customWidth="1"/>
    <col min="3332" max="3332" width="2.28515625" style="7" customWidth="1"/>
    <col min="3333" max="3338" width="0" style="7" hidden="1" customWidth="1"/>
    <col min="3339" max="3339" width="12.85546875" style="7" customWidth="1"/>
    <col min="3340" max="3342" width="0" style="7" hidden="1" customWidth="1"/>
    <col min="3343" max="3343" width="2.7109375" style="7" customWidth="1"/>
    <col min="3344" max="3349" width="0" style="7" hidden="1" customWidth="1"/>
    <col min="3350" max="3350" width="12.7109375" style="7" customWidth="1"/>
    <col min="3351" max="3353" width="0" style="7" hidden="1" customWidth="1"/>
    <col min="3354" max="3354" width="2.28515625" style="7" customWidth="1"/>
    <col min="3355" max="3360" width="0" style="7" hidden="1" customWidth="1"/>
    <col min="3361" max="3361" width="12.7109375" style="7" customWidth="1"/>
    <col min="3362" max="3364" width="0" style="7" hidden="1" customWidth="1"/>
    <col min="3365" max="3365" width="2.28515625" style="7" customWidth="1"/>
    <col min="3366" max="3366" width="12.7109375" style="7" customWidth="1"/>
    <col min="3367" max="3373" width="0" style="7" hidden="1" customWidth="1"/>
    <col min="3374" max="3374" width="12.7109375" style="7" customWidth="1"/>
    <col min="3375" max="3377" width="0" style="7" hidden="1" customWidth="1"/>
    <col min="3378" max="3378" width="2.7109375" style="7" customWidth="1"/>
    <col min="3379" max="3379" width="12.7109375" style="7" customWidth="1"/>
    <col min="3380" max="3380" width="13.140625" style="7" bestFit="1" customWidth="1"/>
    <col min="3381" max="3381" width="5.7109375" style="7" customWidth="1"/>
    <col min="3382" max="3389" width="0" style="7" hidden="1" customWidth="1"/>
    <col min="3390" max="3390" width="34.5703125" style="7" customWidth="1"/>
    <col min="3391" max="3583" width="9.140625" style="7"/>
    <col min="3584" max="3584" width="7.85546875" style="7" customWidth="1"/>
    <col min="3585" max="3586" width="3" style="7" customWidth="1"/>
    <col min="3587" max="3587" width="22.5703125" style="7" customWidth="1"/>
    <col min="3588" max="3588" width="2.28515625" style="7" customWidth="1"/>
    <col min="3589" max="3594" width="0" style="7" hidden="1" customWidth="1"/>
    <col min="3595" max="3595" width="12.85546875" style="7" customWidth="1"/>
    <col min="3596" max="3598" width="0" style="7" hidden="1" customWidth="1"/>
    <col min="3599" max="3599" width="2.7109375" style="7" customWidth="1"/>
    <col min="3600" max="3605" width="0" style="7" hidden="1" customWidth="1"/>
    <col min="3606" max="3606" width="12.7109375" style="7" customWidth="1"/>
    <col min="3607" max="3609" width="0" style="7" hidden="1" customWidth="1"/>
    <col min="3610" max="3610" width="2.28515625" style="7" customWidth="1"/>
    <col min="3611" max="3616" width="0" style="7" hidden="1" customWidth="1"/>
    <col min="3617" max="3617" width="12.7109375" style="7" customWidth="1"/>
    <col min="3618" max="3620" width="0" style="7" hidden="1" customWidth="1"/>
    <col min="3621" max="3621" width="2.28515625" style="7" customWidth="1"/>
    <col min="3622" max="3622" width="12.7109375" style="7" customWidth="1"/>
    <col min="3623" max="3629" width="0" style="7" hidden="1" customWidth="1"/>
    <col min="3630" max="3630" width="12.7109375" style="7" customWidth="1"/>
    <col min="3631" max="3633" width="0" style="7" hidden="1" customWidth="1"/>
    <col min="3634" max="3634" width="2.7109375" style="7" customWidth="1"/>
    <col min="3635" max="3635" width="12.7109375" style="7" customWidth="1"/>
    <col min="3636" max="3636" width="13.140625" style="7" bestFit="1" customWidth="1"/>
    <col min="3637" max="3637" width="5.7109375" style="7" customWidth="1"/>
    <col min="3638" max="3645" width="0" style="7" hidden="1" customWidth="1"/>
    <col min="3646" max="3646" width="34.5703125" style="7" customWidth="1"/>
    <col min="3647" max="3839" width="9.140625" style="7"/>
    <col min="3840" max="3840" width="7.85546875" style="7" customWidth="1"/>
    <col min="3841" max="3842" width="3" style="7" customWidth="1"/>
    <col min="3843" max="3843" width="22.5703125" style="7" customWidth="1"/>
    <col min="3844" max="3844" width="2.28515625" style="7" customWidth="1"/>
    <col min="3845" max="3850" width="0" style="7" hidden="1" customWidth="1"/>
    <col min="3851" max="3851" width="12.85546875" style="7" customWidth="1"/>
    <col min="3852" max="3854" width="0" style="7" hidden="1" customWidth="1"/>
    <col min="3855" max="3855" width="2.7109375" style="7" customWidth="1"/>
    <col min="3856" max="3861" width="0" style="7" hidden="1" customWidth="1"/>
    <col min="3862" max="3862" width="12.7109375" style="7" customWidth="1"/>
    <col min="3863" max="3865" width="0" style="7" hidden="1" customWidth="1"/>
    <col min="3866" max="3866" width="2.28515625" style="7" customWidth="1"/>
    <col min="3867" max="3872" width="0" style="7" hidden="1" customWidth="1"/>
    <col min="3873" max="3873" width="12.7109375" style="7" customWidth="1"/>
    <col min="3874" max="3876" width="0" style="7" hidden="1" customWidth="1"/>
    <col min="3877" max="3877" width="2.28515625" style="7" customWidth="1"/>
    <col min="3878" max="3878" width="12.7109375" style="7" customWidth="1"/>
    <col min="3879" max="3885" width="0" style="7" hidden="1" customWidth="1"/>
    <col min="3886" max="3886" width="12.7109375" style="7" customWidth="1"/>
    <col min="3887" max="3889" width="0" style="7" hidden="1" customWidth="1"/>
    <col min="3890" max="3890" width="2.7109375" style="7" customWidth="1"/>
    <col min="3891" max="3891" width="12.7109375" style="7" customWidth="1"/>
    <col min="3892" max="3892" width="13.140625" style="7" bestFit="1" customWidth="1"/>
    <col min="3893" max="3893" width="5.7109375" style="7" customWidth="1"/>
    <col min="3894" max="3901" width="0" style="7" hidden="1" customWidth="1"/>
    <col min="3902" max="3902" width="34.5703125" style="7" customWidth="1"/>
    <col min="3903" max="4095" width="9.140625" style="7"/>
    <col min="4096" max="4096" width="7.85546875" style="7" customWidth="1"/>
    <col min="4097" max="4098" width="3" style="7" customWidth="1"/>
    <col min="4099" max="4099" width="22.5703125" style="7" customWidth="1"/>
    <col min="4100" max="4100" width="2.28515625" style="7" customWidth="1"/>
    <col min="4101" max="4106" width="0" style="7" hidden="1" customWidth="1"/>
    <col min="4107" max="4107" width="12.85546875" style="7" customWidth="1"/>
    <col min="4108" max="4110" width="0" style="7" hidden="1" customWidth="1"/>
    <col min="4111" max="4111" width="2.7109375" style="7" customWidth="1"/>
    <col min="4112" max="4117" width="0" style="7" hidden="1" customWidth="1"/>
    <col min="4118" max="4118" width="12.7109375" style="7" customWidth="1"/>
    <col min="4119" max="4121" width="0" style="7" hidden="1" customWidth="1"/>
    <col min="4122" max="4122" width="2.28515625" style="7" customWidth="1"/>
    <col min="4123" max="4128" width="0" style="7" hidden="1" customWidth="1"/>
    <col min="4129" max="4129" width="12.7109375" style="7" customWidth="1"/>
    <col min="4130" max="4132" width="0" style="7" hidden="1" customWidth="1"/>
    <col min="4133" max="4133" width="2.28515625" style="7" customWidth="1"/>
    <col min="4134" max="4134" width="12.7109375" style="7" customWidth="1"/>
    <col min="4135" max="4141" width="0" style="7" hidden="1" customWidth="1"/>
    <col min="4142" max="4142" width="12.7109375" style="7" customWidth="1"/>
    <col min="4143" max="4145" width="0" style="7" hidden="1" customWidth="1"/>
    <col min="4146" max="4146" width="2.7109375" style="7" customWidth="1"/>
    <col min="4147" max="4147" width="12.7109375" style="7" customWidth="1"/>
    <col min="4148" max="4148" width="13.140625" style="7" bestFit="1" customWidth="1"/>
    <col min="4149" max="4149" width="5.7109375" style="7" customWidth="1"/>
    <col min="4150" max="4157" width="0" style="7" hidden="1" customWidth="1"/>
    <col min="4158" max="4158" width="34.5703125" style="7" customWidth="1"/>
    <col min="4159" max="4351" width="9.140625" style="7"/>
    <col min="4352" max="4352" width="7.85546875" style="7" customWidth="1"/>
    <col min="4353" max="4354" width="3" style="7" customWidth="1"/>
    <col min="4355" max="4355" width="22.5703125" style="7" customWidth="1"/>
    <col min="4356" max="4356" width="2.28515625" style="7" customWidth="1"/>
    <col min="4357" max="4362" width="0" style="7" hidden="1" customWidth="1"/>
    <col min="4363" max="4363" width="12.85546875" style="7" customWidth="1"/>
    <col min="4364" max="4366" width="0" style="7" hidden="1" customWidth="1"/>
    <col min="4367" max="4367" width="2.7109375" style="7" customWidth="1"/>
    <col min="4368" max="4373" width="0" style="7" hidden="1" customWidth="1"/>
    <col min="4374" max="4374" width="12.7109375" style="7" customWidth="1"/>
    <col min="4375" max="4377" width="0" style="7" hidden="1" customWidth="1"/>
    <col min="4378" max="4378" width="2.28515625" style="7" customWidth="1"/>
    <col min="4379" max="4384" width="0" style="7" hidden="1" customWidth="1"/>
    <col min="4385" max="4385" width="12.7109375" style="7" customWidth="1"/>
    <col min="4386" max="4388" width="0" style="7" hidden="1" customWidth="1"/>
    <col min="4389" max="4389" width="2.28515625" style="7" customWidth="1"/>
    <col min="4390" max="4390" width="12.7109375" style="7" customWidth="1"/>
    <col min="4391" max="4397" width="0" style="7" hidden="1" customWidth="1"/>
    <col min="4398" max="4398" width="12.7109375" style="7" customWidth="1"/>
    <col min="4399" max="4401" width="0" style="7" hidden="1" customWidth="1"/>
    <col min="4402" max="4402" width="2.7109375" style="7" customWidth="1"/>
    <col min="4403" max="4403" width="12.7109375" style="7" customWidth="1"/>
    <col min="4404" max="4404" width="13.140625" style="7" bestFit="1" customWidth="1"/>
    <col min="4405" max="4405" width="5.7109375" style="7" customWidth="1"/>
    <col min="4406" max="4413" width="0" style="7" hidden="1" customWidth="1"/>
    <col min="4414" max="4414" width="34.5703125" style="7" customWidth="1"/>
    <col min="4415" max="4607" width="9.140625" style="7"/>
    <col min="4608" max="4608" width="7.85546875" style="7" customWidth="1"/>
    <col min="4609" max="4610" width="3" style="7" customWidth="1"/>
    <col min="4611" max="4611" width="22.5703125" style="7" customWidth="1"/>
    <col min="4612" max="4612" width="2.28515625" style="7" customWidth="1"/>
    <col min="4613" max="4618" width="0" style="7" hidden="1" customWidth="1"/>
    <col min="4619" max="4619" width="12.85546875" style="7" customWidth="1"/>
    <col min="4620" max="4622" width="0" style="7" hidden="1" customWidth="1"/>
    <col min="4623" max="4623" width="2.7109375" style="7" customWidth="1"/>
    <col min="4624" max="4629" width="0" style="7" hidden="1" customWidth="1"/>
    <col min="4630" max="4630" width="12.7109375" style="7" customWidth="1"/>
    <col min="4631" max="4633" width="0" style="7" hidden="1" customWidth="1"/>
    <col min="4634" max="4634" width="2.28515625" style="7" customWidth="1"/>
    <col min="4635" max="4640" width="0" style="7" hidden="1" customWidth="1"/>
    <col min="4641" max="4641" width="12.7109375" style="7" customWidth="1"/>
    <col min="4642" max="4644" width="0" style="7" hidden="1" customWidth="1"/>
    <col min="4645" max="4645" width="2.28515625" style="7" customWidth="1"/>
    <col min="4646" max="4646" width="12.7109375" style="7" customWidth="1"/>
    <col min="4647" max="4653" width="0" style="7" hidden="1" customWidth="1"/>
    <col min="4654" max="4654" width="12.7109375" style="7" customWidth="1"/>
    <col min="4655" max="4657" width="0" style="7" hidden="1" customWidth="1"/>
    <col min="4658" max="4658" width="2.7109375" style="7" customWidth="1"/>
    <col min="4659" max="4659" width="12.7109375" style="7" customWidth="1"/>
    <col min="4660" max="4660" width="13.140625" style="7" bestFit="1" customWidth="1"/>
    <col min="4661" max="4661" width="5.7109375" style="7" customWidth="1"/>
    <col min="4662" max="4669" width="0" style="7" hidden="1" customWidth="1"/>
    <col min="4670" max="4670" width="34.5703125" style="7" customWidth="1"/>
    <col min="4671" max="4863" width="9.140625" style="7"/>
    <col min="4864" max="4864" width="7.85546875" style="7" customWidth="1"/>
    <col min="4865" max="4866" width="3" style="7" customWidth="1"/>
    <col min="4867" max="4867" width="22.5703125" style="7" customWidth="1"/>
    <col min="4868" max="4868" width="2.28515625" style="7" customWidth="1"/>
    <col min="4869" max="4874" width="0" style="7" hidden="1" customWidth="1"/>
    <col min="4875" max="4875" width="12.85546875" style="7" customWidth="1"/>
    <col min="4876" max="4878" width="0" style="7" hidden="1" customWidth="1"/>
    <col min="4879" max="4879" width="2.7109375" style="7" customWidth="1"/>
    <col min="4880" max="4885" width="0" style="7" hidden="1" customWidth="1"/>
    <col min="4886" max="4886" width="12.7109375" style="7" customWidth="1"/>
    <col min="4887" max="4889" width="0" style="7" hidden="1" customWidth="1"/>
    <col min="4890" max="4890" width="2.28515625" style="7" customWidth="1"/>
    <col min="4891" max="4896" width="0" style="7" hidden="1" customWidth="1"/>
    <col min="4897" max="4897" width="12.7109375" style="7" customWidth="1"/>
    <col min="4898" max="4900" width="0" style="7" hidden="1" customWidth="1"/>
    <col min="4901" max="4901" width="2.28515625" style="7" customWidth="1"/>
    <col min="4902" max="4902" width="12.7109375" style="7" customWidth="1"/>
    <col min="4903" max="4909" width="0" style="7" hidden="1" customWidth="1"/>
    <col min="4910" max="4910" width="12.7109375" style="7" customWidth="1"/>
    <col min="4911" max="4913" width="0" style="7" hidden="1" customWidth="1"/>
    <col min="4914" max="4914" width="2.7109375" style="7" customWidth="1"/>
    <col min="4915" max="4915" width="12.7109375" style="7" customWidth="1"/>
    <col min="4916" max="4916" width="13.140625" style="7" bestFit="1" customWidth="1"/>
    <col min="4917" max="4917" width="5.7109375" style="7" customWidth="1"/>
    <col min="4918" max="4925" width="0" style="7" hidden="1" customWidth="1"/>
    <col min="4926" max="4926" width="34.5703125" style="7" customWidth="1"/>
    <col min="4927" max="5119" width="9.140625" style="7"/>
    <col min="5120" max="5120" width="7.85546875" style="7" customWidth="1"/>
    <col min="5121" max="5122" width="3" style="7" customWidth="1"/>
    <col min="5123" max="5123" width="22.5703125" style="7" customWidth="1"/>
    <col min="5124" max="5124" width="2.28515625" style="7" customWidth="1"/>
    <col min="5125" max="5130" width="0" style="7" hidden="1" customWidth="1"/>
    <col min="5131" max="5131" width="12.85546875" style="7" customWidth="1"/>
    <col min="5132" max="5134" width="0" style="7" hidden="1" customWidth="1"/>
    <col min="5135" max="5135" width="2.7109375" style="7" customWidth="1"/>
    <col min="5136" max="5141" width="0" style="7" hidden="1" customWidth="1"/>
    <col min="5142" max="5142" width="12.7109375" style="7" customWidth="1"/>
    <col min="5143" max="5145" width="0" style="7" hidden="1" customWidth="1"/>
    <col min="5146" max="5146" width="2.28515625" style="7" customWidth="1"/>
    <col min="5147" max="5152" width="0" style="7" hidden="1" customWidth="1"/>
    <col min="5153" max="5153" width="12.7109375" style="7" customWidth="1"/>
    <col min="5154" max="5156" width="0" style="7" hidden="1" customWidth="1"/>
    <col min="5157" max="5157" width="2.28515625" style="7" customWidth="1"/>
    <col min="5158" max="5158" width="12.7109375" style="7" customWidth="1"/>
    <col min="5159" max="5165" width="0" style="7" hidden="1" customWidth="1"/>
    <col min="5166" max="5166" width="12.7109375" style="7" customWidth="1"/>
    <col min="5167" max="5169" width="0" style="7" hidden="1" customWidth="1"/>
    <col min="5170" max="5170" width="2.7109375" style="7" customWidth="1"/>
    <col min="5171" max="5171" width="12.7109375" style="7" customWidth="1"/>
    <col min="5172" max="5172" width="13.140625" style="7" bestFit="1" customWidth="1"/>
    <col min="5173" max="5173" width="5.7109375" style="7" customWidth="1"/>
    <col min="5174" max="5181" width="0" style="7" hidden="1" customWidth="1"/>
    <col min="5182" max="5182" width="34.5703125" style="7" customWidth="1"/>
    <col min="5183" max="5375" width="9.140625" style="7"/>
    <col min="5376" max="5376" width="7.85546875" style="7" customWidth="1"/>
    <col min="5377" max="5378" width="3" style="7" customWidth="1"/>
    <col min="5379" max="5379" width="22.5703125" style="7" customWidth="1"/>
    <col min="5380" max="5380" width="2.28515625" style="7" customWidth="1"/>
    <col min="5381" max="5386" width="0" style="7" hidden="1" customWidth="1"/>
    <col min="5387" max="5387" width="12.85546875" style="7" customWidth="1"/>
    <col min="5388" max="5390" width="0" style="7" hidden="1" customWidth="1"/>
    <col min="5391" max="5391" width="2.7109375" style="7" customWidth="1"/>
    <col min="5392" max="5397" width="0" style="7" hidden="1" customWidth="1"/>
    <col min="5398" max="5398" width="12.7109375" style="7" customWidth="1"/>
    <col min="5399" max="5401" width="0" style="7" hidden="1" customWidth="1"/>
    <col min="5402" max="5402" width="2.28515625" style="7" customWidth="1"/>
    <col min="5403" max="5408" width="0" style="7" hidden="1" customWidth="1"/>
    <col min="5409" max="5409" width="12.7109375" style="7" customWidth="1"/>
    <col min="5410" max="5412" width="0" style="7" hidden="1" customWidth="1"/>
    <col min="5413" max="5413" width="2.28515625" style="7" customWidth="1"/>
    <col min="5414" max="5414" width="12.7109375" style="7" customWidth="1"/>
    <col min="5415" max="5421" width="0" style="7" hidden="1" customWidth="1"/>
    <col min="5422" max="5422" width="12.7109375" style="7" customWidth="1"/>
    <col min="5423" max="5425" width="0" style="7" hidden="1" customWidth="1"/>
    <col min="5426" max="5426" width="2.7109375" style="7" customWidth="1"/>
    <col min="5427" max="5427" width="12.7109375" style="7" customWidth="1"/>
    <col min="5428" max="5428" width="13.140625" style="7" bestFit="1" customWidth="1"/>
    <col min="5429" max="5429" width="5.7109375" style="7" customWidth="1"/>
    <col min="5430" max="5437" width="0" style="7" hidden="1" customWidth="1"/>
    <col min="5438" max="5438" width="34.5703125" style="7" customWidth="1"/>
    <col min="5439" max="5631" width="9.140625" style="7"/>
    <col min="5632" max="5632" width="7.85546875" style="7" customWidth="1"/>
    <col min="5633" max="5634" width="3" style="7" customWidth="1"/>
    <col min="5635" max="5635" width="22.5703125" style="7" customWidth="1"/>
    <col min="5636" max="5636" width="2.28515625" style="7" customWidth="1"/>
    <col min="5637" max="5642" width="0" style="7" hidden="1" customWidth="1"/>
    <col min="5643" max="5643" width="12.85546875" style="7" customWidth="1"/>
    <col min="5644" max="5646" width="0" style="7" hidden="1" customWidth="1"/>
    <col min="5647" max="5647" width="2.7109375" style="7" customWidth="1"/>
    <col min="5648" max="5653" width="0" style="7" hidden="1" customWidth="1"/>
    <col min="5654" max="5654" width="12.7109375" style="7" customWidth="1"/>
    <col min="5655" max="5657" width="0" style="7" hidden="1" customWidth="1"/>
    <col min="5658" max="5658" width="2.28515625" style="7" customWidth="1"/>
    <col min="5659" max="5664" width="0" style="7" hidden="1" customWidth="1"/>
    <col min="5665" max="5665" width="12.7109375" style="7" customWidth="1"/>
    <col min="5666" max="5668" width="0" style="7" hidden="1" customWidth="1"/>
    <col min="5669" max="5669" width="2.28515625" style="7" customWidth="1"/>
    <col min="5670" max="5670" width="12.7109375" style="7" customWidth="1"/>
    <col min="5671" max="5677" width="0" style="7" hidden="1" customWidth="1"/>
    <col min="5678" max="5678" width="12.7109375" style="7" customWidth="1"/>
    <col min="5679" max="5681" width="0" style="7" hidden="1" customWidth="1"/>
    <col min="5682" max="5682" width="2.7109375" style="7" customWidth="1"/>
    <col min="5683" max="5683" width="12.7109375" style="7" customWidth="1"/>
    <col min="5684" max="5684" width="13.140625" style="7" bestFit="1" customWidth="1"/>
    <col min="5685" max="5685" width="5.7109375" style="7" customWidth="1"/>
    <col min="5686" max="5693" width="0" style="7" hidden="1" customWidth="1"/>
    <col min="5694" max="5694" width="34.5703125" style="7" customWidth="1"/>
    <col min="5695" max="5887" width="9.140625" style="7"/>
    <col min="5888" max="5888" width="7.85546875" style="7" customWidth="1"/>
    <col min="5889" max="5890" width="3" style="7" customWidth="1"/>
    <col min="5891" max="5891" width="22.5703125" style="7" customWidth="1"/>
    <col min="5892" max="5892" width="2.28515625" style="7" customWidth="1"/>
    <col min="5893" max="5898" width="0" style="7" hidden="1" customWidth="1"/>
    <col min="5899" max="5899" width="12.85546875" style="7" customWidth="1"/>
    <col min="5900" max="5902" width="0" style="7" hidden="1" customWidth="1"/>
    <col min="5903" max="5903" width="2.7109375" style="7" customWidth="1"/>
    <col min="5904" max="5909" width="0" style="7" hidden="1" customWidth="1"/>
    <col min="5910" max="5910" width="12.7109375" style="7" customWidth="1"/>
    <col min="5911" max="5913" width="0" style="7" hidden="1" customWidth="1"/>
    <col min="5914" max="5914" width="2.28515625" style="7" customWidth="1"/>
    <col min="5915" max="5920" width="0" style="7" hidden="1" customWidth="1"/>
    <col min="5921" max="5921" width="12.7109375" style="7" customWidth="1"/>
    <col min="5922" max="5924" width="0" style="7" hidden="1" customWidth="1"/>
    <col min="5925" max="5925" width="2.28515625" style="7" customWidth="1"/>
    <col min="5926" max="5926" width="12.7109375" style="7" customWidth="1"/>
    <col min="5927" max="5933" width="0" style="7" hidden="1" customWidth="1"/>
    <col min="5934" max="5934" width="12.7109375" style="7" customWidth="1"/>
    <col min="5935" max="5937" width="0" style="7" hidden="1" customWidth="1"/>
    <col min="5938" max="5938" width="2.7109375" style="7" customWidth="1"/>
    <col min="5939" max="5939" width="12.7109375" style="7" customWidth="1"/>
    <col min="5940" max="5940" width="13.140625" style="7" bestFit="1" customWidth="1"/>
    <col min="5941" max="5941" width="5.7109375" style="7" customWidth="1"/>
    <col min="5942" max="5949" width="0" style="7" hidden="1" customWidth="1"/>
    <col min="5950" max="5950" width="34.5703125" style="7" customWidth="1"/>
    <col min="5951" max="6143" width="9.140625" style="7"/>
    <col min="6144" max="6144" width="7.85546875" style="7" customWidth="1"/>
    <col min="6145" max="6146" width="3" style="7" customWidth="1"/>
    <col min="6147" max="6147" width="22.5703125" style="7" customWidth="1"/>
    <col min="6148" max="6148" width="2.28515625" style="7" customWidth="1"/>
    <col min="6149" max="6154" width="0" style="7" hidden="1" customWidth="1"/>
    <col min="6155" max="6155" width="12.85546875" style="7" customWidth="1"/>
    <col min="6156" max="6158" width="0" style="7" hidden="1" customWidth="1"/>
    <col min="6159" max="6159" width="2.7109375" style="7" customWidth="1"/>
    <col min="6160" max="6165" width="0" style="7" hidden="1" customWidth="1"/>
    <col min="6166" max="6166" width="12.7109375" style="7" customWidth="1"/>
    <col min="6167" max="6169" width="0" style="7" hidden="1" customWidth="1"/>
    <col min="6170" max="6170" width="2.28515625" style="7" customWidth="1"/>
    <col min="6171" max="6176" width="0" style="7" hidden="1" customWidth="1"/>
    <col min="6177" max="6177" width="12.7109375" style="7" customWidth="1"/>
    <col min="6178" max="6180" width="0" style="7" hidden="1" customWidth="1"/>
    <col min="6181" max="6181" width="2.28515625" style="7" customWidth="1"/>
    <col min="6182" max="6182" width="12.7109375" style="7" customWidth="1"/>
    <col min="6183" max="6189" width="0" style="7" hidden="1" customWidth="1"/>
    <col min="6190" max="6190" width="12.7109375" style="7" customWidth="1"/>
    <col min="6191" max="6193" width="0" style="7" hidden="1" customWidth="1"/>
    <col min="6194" max="6194" width="2.7109375" style="7" customWidth="1"/>
    <col min="6195" max="6195" width="12.7109375" style="7" customWidth="1"/>
    <col min="6196" max="6196" width="13.140625" style="7" bestFit="1" customWidth="1"/>
    <col min="6197" max="6197" width="5.7109375" style="7" customWidth="1"/>
    <col min="6198" max="6205" width="0" style="7" hidden="1" customWidth="1"/>
    <col min="6206" max="6206" width="34.5703125" style="7" customWidth="1"/>
    <col min="6207" max="6399" width="9.140625" style="7"/>
    <col min="6400" max="6400" width="7.85546875" style="7" customWidth="1"/>
    <col min="6401" max="6402" width="3" style="7" customWidth="1"/>
    <col min="6403" max="6403" width="22.5703125" style="7" customWidth="1"/>
    <col min="6404" max="6404" width="2.28515625" style="7" customWidth="1"/>
    <col min="6405" max="6410" width="0" style="7" hidden="1" customWidth="1"/>
    <col min="6411" max="6411" width="12.85546875" style="7" customWidth="1"/>
    <col min="6412" max="6414" width="0" style="7" hidden="1" customWidth="1"/>
    <col min="6415" max="6415" width="2.7109375" style="7" customWidth="1"/>
    <col min="6416" max="6421" width="0" style="7" hidden="1" customWidth="1"/>
    <col min="6422" max="6422" width="12.7109375" style="7" customWidth="1"/>
    <col min="6423" max="6425" width="0" style="7" hidden="1" customWidth="1"/>
    <col min="6426" max="6426" width="2.28515625" style="7" customWidth="1"/>
    <col min="6427" max="6432" width="0" style="7" hidden="1" customWidth="1"/>
    <col min="6433" max="6433" width="12.7109375" style="7" customWidth="1"/>
    <col min="6434" max="6436" width="0" style="7" hidden="1" customWidth="1"/>
    <col min="6437" max="6437" width="2.28515625" style="7" customWidth="1"/>
    <col min="6438" max="6438" width="12.7109375" style="7" customWidth="1"/>
    <col min="6439" max="6445" width="0" style="7" hidden="1" customWidth="1"/>
    <col min="6446" max="6446" width="12.7109375" style="7" customWidth="1"/>
    <col min="6447" max="6449" width="0" style="7" hidden="1" customWidth="1"/>
    <col min="6450" max="6450" width="2.7109375" style="7" customWidth="1"/>
    <col min="6451" max="6451" width="12.7109375" style="7" customWidth="1"/>
    <col min="6452" max="6452" width="13.140625" style="7" bestFit="1" customWidth="1"/>
    <col min="6453" max="6453" width="5.7109375" style="7" customWidth="1"/>
    <col min="6454" max="6461" width="0" style="7" hidden="1" customWidth="1"/>
    <col min="6462" max="6462" width="34.5703125" style="7" customWidth="1"/>
    <col min="6463" max="6655" width="9.140625" style="7"/>
    <col min="6656" max="6656" width="7.85546875" style="7" customWidth="1"/>
    <col min="6657" max="6658" width="3" style="7" customWidth="1"/>
    <col min="6659" max="6659" width="22.5703125" style="7" customWidth="1"/>
    <col min="6660" max="6660" width="2.28515625" style="7" customWidth="1"/>
    <col min="6661" max="6666" width="0" style="7" hidden="1" customWidth="1"/>
    <col min="6667" max="6667" width="12.85546875" style="7" customWidth="1"/>
    <col min="6668" max="6670" width="0" style="7" hidden="1" customWidth="1"/>
    <col min="6671" max="6671" width="2.7109375" style="7" customWidth="1"/>
    <col min="6672" max="6677" width="0" style="7" hidden="1" customWidth="1"/>
    <col min="6678" max="6678" width="12.7109375" style="7" customWidth="1"/>
    <col min="6679" max="6681" width="0" style="7" hidden="1" customWidth="1"/>
    <col min="6682" max="6682" width="2.28515625" style="7" customWidth="1"/>
    <col min="6683" max="6688" width="0" style="7" hidden="1" customWidth="1"/>
    <col min="6689" max="6689" width="12.7109375" style="7" customWidth="1"/>
    <col min="6690" max="6692" width="0" style="7" hidden="1" customWidth="1"/>
    <col min="6693" max="6693" width="2.28515625" style="7" customWidth="1"/>
    <col min="6694" max="6694" width="12.7109375" style="7" customWidth="1"/>
    <col min="6695" max="6701" width="0" style="7" hidden="1" customWidth="1"/>
    <col min="6702" max="6702" width="12.7109375" style="7" customWidth="1"/>
    <col min="6703" max="6705" width="0" style="7" hidden="1" customWidth="1"/>
    <col min="6706" max="6706" width="2.7109375" style="7" customWidth="1"/>
    <col min="6707" max="6707" width="12.7109375" style="7" customWidth="1"/>
    <col min="6708" max="6708" width="13.140625" style="7" bestFit="1" customWidth="1"/>
    <col min="6709" max="6709" width="5.7109375" style="7" customWidth="1"/>
    <col min="6710" max="6717" width="0" style="7" hidden="1" customWidth="1"/>
    <col min="6718" max="6718" width="34.5703125" style="7" customWidth="1"/>
    <col min="6719" max="6911" width="9.140625" style="7"/>
    <col min="6912" max="6912" width="7.85546875" style="7" customWidth="1"/>
    <col min="6913" max="6914" width="3" style="7" customWidth="1"/>
    <col min="6915" max="6915" width="22.5703125" style="7" customWidth="1"/>
    <col min="6916" max="6916" width="2.28515625" style="7" customWidth="1"/>
    <col min="6917" max="6922" width="0" style="7" hidden="1" customWidth="1"/>
    <col min="6923" max="6923" width="12.85546875" style="7" customWidth="1"/>
    <col min="6924" max="6926" width="0" style="7" hidden="1" customWidth="1"/>
    <col min="6927" max="6927" width="2.7109375" style="7" customWidth="1"/>
    <col min="6928" max="6933" width="0" style="7" hidden="1" customWidth="1"/>
    <col min="6934" max="6934" width="12.7109375" style="7" customWidth="1"/>
    <col min="6935" max="6937" width="0" style="7" hidden="1" customWidth="1"/>
    <col min="6938" max="6938" width="2.28515625" style="7" customWidth="1"/>
    <col min="6939" max="6944" width="0" style="7" hidden="1" customWidth="1"/>
    <col min="6945" max="6945" width="12.7109375" style="7" customWidth="1"/>
    <col min="6946" max="6948" width="0" style="7" hidden="1" customWidth="1"/>
    <col min="6949" max="6949" width="2.28515625" style="7" customWidth="1"/>
    <col min="6950" max="6950" width="12.7109375" style="7" customWidth="1"/>
    <col min="6951" max="6957" width="0" style="7" hidden="1" customWidth="1"/>
    <col min="6958" max="6958" width="12.7109375" style="7" customWidth="1"/>
    <col min="6959" max="6961" width="0" style="7" hidden="1" customWidth="1"/>
    <col min="6962" max="6962" width="2.7109375" style="7" customWidth="1"/>
    <col min="6963" max="6963" width="12.7109375" style="7" customWidth="1"/>
    <col min="6964" max="6964" width="13.140625" style="7" bestFit="1" customWidth="1"/>
    <col min="6965" max="6965" width="5.7109375" style="7" customWidth="1"/>
    <col min="6966" max="6973" width="0" style="7" hidden="1" customWidth="1"/>
    <col min="6974" max="6974" width="34.5703125" style="7" customWidth="1"/>
    <col min="6975" max="7167" width="9.140625" style="7"/>
    <col min="7168" max="7168" width="7.85546875" style="7" customWidth="1"/>
    <col min="7169" max="7170" width="3" style="7" customWidth="1"/>
    <col min="7171" max="7171" width="22.5703125" style="7" customWidth="1"/>
    <col min="7172" max="7172" width="2.28515625" style="7" customWidth="1"/>
    <col min="7173" max="7178" width="0" style="7" hidden="1" customWidth="1"/>
    <col min="7179" max="7179" width="12.85546875" style="7" customWidth="1"/>
    <col min="7180" max="7182" width="0" style="7" hidden="1" customWidth="1"/>
    <col min="7183" max="7183" width="2.7109375" style="7" customWidth="1"/>
    <col min="7184" max="7189" width="0" style="7" hidden="1" customWidth="1"/>
    <col min="7190" max="7190" width="12.7109375" style="7" customWidth="1"/>
    <col min="7191" max="7193" width="0" style="7" hidden="1" customWidth="1"/>
    <col min="7194" max="7194" width="2.28515625" style="7" customWidth="1"/>
    <col min="7195" max="7200" width="0" style="7" hidden="1" customWidth="1"/>
    <col min="7201" max="7201" width="12.7109375" style="7" customWidth="1"/>
    <col min="7202" max="7204" width="0" style="7" hidden="1" customWidth="1"/>
    <col min="7205" max="7205" width="2.28515625" style="7" customWidth="1"/>
    <col min="7206" max="7206" width="12.7109375" style="7" customWidth="1"/>
    <col min="7207" max="7213" width="0" style="7" hidden="1" customWidth="1"/>
    <col min="7214" max="7214" width="12.7109375" style="7" customWidth="1"/>
    <col min="7215" max="7217" width="0" style="7" hidden="1" customWidth="1"/>
    <col min="7218" max="7218" width="2.7109375" style="7" customWidth="1"/>
    <col min="7219" max="7219" width="12.7109375" style="7" customWidth="1"/>
    <col min="7220" max="7220" width="13.140625" style="7" bestFit="1" customWidth="1"/>
    <col min="7221" max="7221" width="5.7109375" style="7" customWidth="1"/>
    <col min="7222" max="7229" width="0" style="7" hidden="1" customWidth="1"/>
    <col min="7230" max="7230" width="34.5703125" style="7" customWidth="1"/>
    <col min="7231" max="7423" width="9.140625" style="7"/>
    <col min="7424" max="7424" width="7.85546875" style="7" customWidth="1"/>
    <col min="7425" max="7426" width="3" style="7" customWidth="1"/>
    <col min="7427" max="7427" width="22.5703125" style="7" customWidth="1"/>
    <col min="7428" max="7428" width="2.28515625" style="7" customWidth="1"/>
    <col min="7429" max="7434" width="0" style="7" hidden="1" customWidth="1"/>
    <col min="7435" max="7435" width="12.85546875" style="7" customWidth="1"/>
    <col min="7436" max="7438" width="0" style="7" hidden="1" customWidth="1"/>
    <col min="7439" max="7439" width="2.7109375" style="7" customWidth="1"/>
    <col min="7440" max="7445" width="0" style="7" hidden="1" customWidth="1"/>
    <col min="7446" max="7446" width="12.7109375" style="7" customWidth="1"/>
    <col min="7447" max="7449" width="0" style="7" hidden="1" customWidth="1"/>
    <col min="7450" max="7450" width="2.28515625" style="7" customWidth="1"/>
    <col min="7451" max="7456" width="0" style="7" hidden="1" customWidth="1"/>
    <col min="7457" max="7457" width="12.7109375" style="7" customWidth="1"/>
    <col min="7458" max="7460" width="0" style="7" hidden="1" customWidth="1"/>
    <col min="7461" max="7461" width="2.28515625" style="7" customWidth="1"/>
    <col min="7462" max="7462" width="12.7109375" style="7" customWidth="1"/>
    <col min="7463" max="7469" width="0" style="7" hidden="1" customWidth="1"/>
    <col min="7470" max="7470" width="12.7109375" style="7" customWidth="1"/>
    <col min="7471" max="7473" width="0" style="7" hidden="1" customWidth="1"/>
    <col min="7474" max="7474" width="2.7109375" style="7" customWidth="1"/>
    <col min="7475" max="7475" width="12.7109375" style="7" customWidth="1"/>
    <col min="7476" max="7476" width="13.140625" style="7" bestFit="1" customWidth="1"/>
    <col min="7477" max="7477" width="5.7109375" style="7" customWidth="1"/>
    <col min="7478" max="7485" width="0" style="7" hidden="1" customWidth="1"/>
    <col min="7486" max="7486" width="34.5703125" style="7" customWidth="1"/>
    <col min="7487" max="7679" width="9.140625" style="7"/>
    <col min="7680" max="7680" width="7.85546875" style="7" customWidth="1"/>
    <col min="7681" max="7682" width="3" style="7" customWidth="1"/>
    <col min="7683" max="7683" width="22.5703125" style="7" customWidth="1"/>
    <col min="7684" max="7684" width="2.28515625" style="7" customWidth="1"/>
    <col min="7685" max="7690" width="0" style="7" hidden="1" customWidth="1"/>
    <col min="7691" max="7691" width="12.85546875" style="7" customWidth="1"/>
    <col min="7692" max="7694" width="0" style="7" hidden="1" customWidth="1"/>
    <col min="7695" max="7695" width="2.7109375" style="7" customWidth="1"/>
    <col min="7696" max="7701" width="0" style="7" hidden="1" customWidth="1"/>
    <col min="7702" max="7702" width="12.7109375" style="7" customWidth="1"/>
    <col min="7703" max="7705" width="0" style="7" hidden="1" customWidth="1"/>
    <col min="7706" max="7706" width="2.28515625" style="7" customWidth="1"/>
    <col min="7707" max="7712" width="0" style="7" hidden="1" customWidth="1"/>
    <col min="7713" max="7713" width="12.7109375" style="7" customWidth="1"/>
    <col min="7714" max="7716" width="0" style="7" hidden="1" customWidth="1"/>
    <col min="7717" max="7717" width="2.28515625" style="7" customWidth="1"/>
    <col min="7718" max="7718" width="12.7109375" style="7" customWidth="1"/>
    <col min="7719" max="7725" width="0" style="7" hidden="1" customWidth="1"/>
    <col min="7726" max="7726" width="12.7109375" style="7" customWidth="1"/>
    <col min="7727" max="7729" width="0" style="7" hidden="1" customWidth="1"/>
    <col min="7730" max="7730" width="2.7109375" style="7" customWidth="1"/>
    <col min="7731" max="7731" width="12.7109375" style="7" customWidth="1"/>
    <col min="7732" max="7732" width="13.140625" style="7" bestFit="1" customWidth="1"/>
    <col min="7733" max="7733" width="5.7109375" style="7" customWidth="1"/>
    <col min="7734" max="7741" width="0" style="7" hidden="1" customWidth="1"/>
    <col min="7742" max="7742" width="34.5703125" style="7" customWidth="1"/>
    <col min="7743" max="7935" width="9.140625" style="7"/>
    <col min="7936" max="7936" width="7.85546875" style="7" customWidth="1"/>
    <col min="7937" max="7938" width="3" style="7" customWidth="1"/>
    <col min="7939" max="7939" width="22.5703125" style="7" customWidth="1"/>
    <col min="7940" max="7940" width="2.28515625" style="7" customWidth="1"/>
    <col min="7941" max="7946" width="0" style="7" hidden="1" customWidth="1"/>
    <col min="7947" max="7947" width="12.85546875" style="7" customWidth="1"/>
    <col min="7948" max="7950" width="0" style="7" hidden="1" customWidth="1"/>
    <col min="7951" max="7951" width="2.7109375" style="7" customWidth="1"/>
    <col min="7952" max="7957" width="0" style="7" hidden="1" customWidth="1"/>
    <col min="7958" max="7958" width="12.7109375" style="7" customWidth="1"/>
    <col min="7959" max="7961" width="0" style="7" hidden="1" customWidth="1"/>
    <col min="7962" max="7962" width="2.28515625" style="7" customWidth="1"/>
    <col min="7963" max="7968" width="0" style="7" hidden="1" customWidth="1"/>
    <col min="7969" max="7969" width="12.7109375" style="7" customWidth="1"/>
    <col min="7970" max="7972" width="0" style="7" hidden="1" customWidth="1"/>
    <col min="7973" max="7973" width="2.28515625" style="7" customWidth="1"/>
    <col min="7974" max="7974" width="12.7109375" style="7" customWidth="1"/>
    <col min="7975" max="7981" width="0" style="7" hidden="1" customWidth="1"/>
    <col min="7982" max="7982" width="12.7109375" style="7" customWidth="1"/>
    <col min="7983" max="7985" width="0" style="7" hidden="1" customWidth="1"/>
    <col min="7986" max="7986" width="2.7109375" style="7" customWidth="1"/>
    <col min="7987" max="7987" width="12.7109375" style="7" customWidth="1"/>
    <col min="7988" max="7988" width="13.140625" style="7" bestFit="1" customWidth="1"/>
    <col min="7989" max="7989" width="5.7109375" style="7" customWidth="1"/>
    <col min="7990" max="7997" width="0" style="7" hidden="1" customWidth="1"/>
    <col min="7998" max="7998" width="34.5703125" style="7" customWidth="1"/>
    <col min="7999" max="8191" width="9.140625" style="7"/>
    <col min="8192" max="8192" width="7.85546875" style="7" customWidth="1"/>
    <col min="8193" max="8194" width="3" style="7" customWidth="1"/>
    <col min="8195" max="8195" width="22.5703125" style="7" customWidth="1"/>
    <col min="8196" max="8196" width="2.28515625" style="7" customWidth="1"/>
    <col min="8197" max="8202" width="0" style="7" hidden="1" customWidth="1"/>
    <col min="8203" max="8203" width="12.85546875" style="7" customWidth="1"/>
    <col min="8204" max="8206" width="0" style="7" hidden="1" customWidth="1"/>
    <col min="8207" max="8207" width="2.7109375" style="7" customWidth="1"/>
    <col min="8208" max="8213" width="0" style="7" hidden="1" customWidth="1"/>
    <col min="8214" max="8214" width="12.7109375" style="7" customWidth="1"/>
    <col min="8215" max="8217" width="0" style="7" hidden="1" customWidth="1"/>
    <col min="8218" max="8218" width="2.28515625" style="7" customWidth="1"/>
    <col min="8219" max="8224" width="0" style="7" hidden="1" customWidth="1"/>
    <col min="8225" max="8225" width="12.7109375" style="7" customWidth="1"/>
    <col min="8226" max="8228" width="0" style="7" hidden="1" customWidth="1"/>
    <col min="8229" max="8229" width="2.28515625" style="7" customWidth="1"/>
    <col min="8230" max="8230" width="12.7109375" style="7" customWidth="1"/>
    <col min="8231" max="8237" width="0" style="7" hidden="1" customWidth="1"/>
    <col min="8238" max="8238" width="12.7109375" style="7" customWidth="1"/>
    <col min="8239" max="8241" width="0" style="7" hidden="1" customWidth="1"/>
    <col min="8242" max="8242" width="2.7109375" style="7" customWidth="1"/>
    <col min="8243" max="8243" width="12.7109375" style="7" customWidth="1"/>
    <col min="8244" max="8244" width="13.140625" style="7" bestFit="1" customWidth="1"/>
    <col min="8245" max="8245" width="5.7109375" style="7" customWidth="1"/>
    <col min="8246" max="8253" width="0" style="7" hidden="1" customWidth="1"/>
    <col min="8254" max="8254" width="34.5703125" style="7" customWidth="1"/>
    <col min="8255" max="8447" width="9.140625" style="7"/>
    <col min="8448" max="8448" width="7.85546875" style="7" customWidth="1"/>
    <col min="8449" max="8450" width="3" style="7" customWidth="1"/>
    <col min="8451" max="8451" width="22.5703125" style="7" customWidth="1"/>
    <col min="8452" max="8452" width="2.28515625" style="7" customWidth="1"/>
    <col min="8453" max="8458" width="0" style="7" hidden="1" customWidth="1"/>
    <col min="8459" max="8459" width="12.85546875" style="7" customWidth="1"/>
    <col min="8460" max="8462" width="0" style="7" hidden="1" customWidth="1"/>
    <col min="8463" max="8463" width="2.7109375" style="7" customWidth="1"/>
    <col min="8464" max="8469" width="0" style="7" hidden="1" customWidth="1"/>
    <col min="8470" max="8470" width="12.7109375" style="7" customWidth="1"/>
    <col min="8471" max="8473" width="0" style="7" hidden="1" customWidth="1"/>
    <col min="8474" max="8474" width="2.28515625" style="7" customWidth="1"/>
    <col min="8475" max="8480" width="0" style="7" hidden="1" customWidth="1"/>
    <col min="8481" max="8481" width="12.7109375" style="7" customWidth="1"/>
    <col min="8482" max="8484" width="0" style="7" hidden="1" customWidth="1"/>
    <col min="8485" max="8485" width="2.28515625" style="7" customWidth="1"/>
    <col min="8486" max="8486" width="12.7109375" style="7" customWidth="1"/>
    <col min="8487" max="8493" width="0" style="7" hidden="1" customWidth="1"/>
    <col min="8494" max="8494" width="12.7109375" style="7" customWidth="1"/>
    <col min="8495" max="8497" width="0" style="7" hidden="1" customWidth="1"/>
    <col min="8498" max="8498" width="2.7109375" style="7" customWidth="1"/>
    <col min="8499" max="8499" width="12.7109375" style="7" customWidth="1"/>
    <col min="8500" max="8500" width="13.140625" style="7" bestFit="1" customWidth="1"/>
    <col min="8501" max="8501" width="5.7109375" style="7" customWidth="1"/>
    <col min="8502" max="8509" width="0" style="7" hidden="1" customWidth="1"/>
    <col min="8510" max="8510" width="34.5703125" style="7" customWidth="1"/>
    <col min="8511" max="8703" width="9.140625" style="7"/>
    <col min="8704" max="8704" width="7.85546875" style="7" customWidth="1"/>
    <col min="8705" max="8706" width="3" style="7" customWidth="1"/>
    <col min="8707" max="8707" width="22.5703125" style="7" customWidth="1"/>
    <col min="8708" max="8708" width="2.28515625" style="7" customWidth="1"/>
    <col min="8709" max="8714" width="0" style="7" hidden="1" customWidth="1"/>
    <col min="8715" max="8715" width="12.85546875" style="7" customWidth="1"/>
    <col min="8716" max="8718" width="0" style="7" hidden="1" customWidth="1"/>
    <col min="8719" max="8719" width="2.7109375" style="7" customWidth="1"/>
    <col min="8720" max="8725" width="0" style="7" hidden="1" customWidth="1"/>
    <col min="8726" max="8726" width="12.7109375" style="7" customWidth="1"/>
    <col min="8727" max="8729" width="0" style="7" hidden="1" customWidth="1"/>
    <col min="8730" max="8730" width="2.28515625" style="7" customWidth="1"/>
    <col min="8731" max="8736" width="0" style="7" hidden="1" customWidth="1"/>
    <col min="8737" max="8737" width="12.7109375" style="7" customWidth="1"/>
    <col min="8738" max="8740" width="0" style="7" hidden="1" customWidth="1"/>
    <col min="8741" max="8741" width="2.28515625" style="7" customWidth="1"/>
    <col min="8742" max="8742" width="12.7109375" style="7" customWidth="1"/>
    <col min="8743" max="8749" width="0" style="7" hidden="1" customWidth="1"/>
    <col min="8750" max="8750" width="12.7109375" style="7" customWidth="1"/>
    <col min="8751" max="8753" width="0" style="7" hidden="1" customWidth="1"/>
    <col min="8754" max="8754" width="2.7109375" style="7" customWidth="1"/>
    <col min="8755" max="8755" width="12.7109375" style="7" customWidth="1"/>
    <col min="8756" max="8756" width="13.140625" style="7" bestFit="1" customWidth="1"/>
    <col min="8757" max="8757" width="5.7109375" style="7" customWidth="1"/>
    <col min="8758" max="8765" width="0" style="7" hidden="1" customWidth="1"/>
    <col min="8766" max="8766" width="34.5703125" style="7" customWidth="1"/>
    <col min="8767" max="8959" width="9.140625" style="7"/>
    <col min="8960" max="8960" width="7.85546875" style="7" customWidth="1"/>
    <col min="8961" max="8962" width="3" style="7" customWidth="1"/>
    <col min="8963" max="8963" width="22.5703125" style="7" customWidth="1"/>
    <col min="8964" max="8964" width="2.28515625" style="7" customWidth="1"/>
    <col min="8965" max="8970" width="0" style="7" hidden="1" customWidth="1"/>
    <col min="8971" max="8971" width="12.85546875" style="7" customWidth="1"/>
    <col min="8972" max="8974" width="0" style="7" hidden="1" customWidth="1"/>
    <col min="8975" max="8975" width="2.7109375" style="7" customWidth="1"/>
    <col min="8976" max="8981" width="0" style="7" hidden="1" customWidth="1"/>
    <col min="8982" max="8982" width="12.7109375" style="7" customWidth="1"/>
    <col min="8983" max="8985" width="0" style="7" hidden="1" customWidth="1"/>
    <col min="8986" max="8986" width="2.28515625" style="7" customWidth="1"/>
    <col min="8987" max="8992" width="0" style="7" hidden="1" customWidth="1"/>
    <col min="8993" max="8993" width="12.7109375" style="7" customWidth="1"/>
    <col min="8994" max="8996" width="0" style="7" hidden="1" customWidth="1"/>
    <col min="8997" max="8997" width="2.28515625" style="7" customWidth="1"/>
    <col min="8998" max="8998" width="12.7109375" style="7" customWidth="1"/>
    <col min="8999" max="9005" width="0" style="7" hidden="1" customWidth="1"/>
    <col min="9006" max="9006" width="12.7109375" style="7" customWidth="1"/>
    <col min="9007" max="9009" width="0" style="7" hidden="1" customWidth="1"/>
    <col min="9010" max="9010" width="2.7109375" style="7" customWidth="1"/>
    <col min="9011" max="9011" width="12.7109375" style="7" customWidth="1"/>
    <col min="9012" max="9012" width="13.140625" style="7" bestFit="1" customWidth="1"/>
    <col min="9013" max="9013" width="5.7109375" style="7" customWidth="1"/>
    <col min="9014" max="9021" width="0" style="7" hidden="1" customWidth="1"/>
    <col min="9022" max="9022" width="34.5703125" style="7" customWidth="1"/>
    <col min="9023" max="9215" width="9.140625" style="7"/>
    <col min="9216" max="9216" width="7.85546875" style="7" customWidth="1"/>
    <col min="9217" max="9218" width="3" style="7" customWidth="1"/>
    <col min="9219" max="9219" width="22.5703125" style="7" customWidth="1"/>
    <col min="9220" max="9220" width="2.28515625" style="7" customWidth="1"/>
    <col min="9221" max="9226" width="0" style="7" hidden="1" customWidth="1"/>
    <col min="9227" max="9227" width="12.85546875" style="7" customWidth="1"/>
    <col min="9228" max="9230" width="0" style="7" hidden="1" customWidth="1"/>
    <col min="9231" max="9231" width="2.7109375" style="7" customWidth="1"/>
    <col min="9232" max="9237" width="0" style="7" hidden="1" customWidth="1"/>
    <col min="9238" max="9238" width="12.7109375" style="7" customWidth="1"/>
    <col min="9239" max="9241" width="0" style="7" hidden="1" customWidth="1"/>
    <col min="9242" max="9242" width="2.28515625" style="7" customWidth="1"/>
    <col min="9243" max="9248" width="0" style="7" hidden="1" customWidth="1"/>
    <col min="9249" max="9249" width="12.7109375" style="7" customWidth="1"/>
    <col min="9250" max="9252" width="0" style="7" hidden="1" customWidth="1"/>
    <col min="9253" max="9253" width="2.28515625" style="7" customWidth="1"/>
    <col min="9254" max="9254" width="12.7109375" style="7" customWidth="1"/>
    <col min="9255" max="9261" width="0" style="7" hidden="1" customWidth="1"/>
    <col min="9262" max="9262" width="12.7109375" style="7" customWidth="1"/>
    <col min="9263" max="9265" width="0" style="7" hidden="1" customWidth="1"/>
    <col min="9266" max="9266" width="2.7109375" style="7" customWidth="1"/>
    <col min="9267" max="9267" width="12.7109375" style="7" customWidth="1"/>
    <col min="9268" max="9268" width="13.140625" style="7" bestFit="1" customWidth="1"/>
    <col min="9269" max="9269" width="5.7109375" style="7" customWidth="1"/>
    <col min="9270" max="9277" width="0" style="7" hidden="1" customWidth="1"/>
    <col min="9278" max="9278" width="34.5703125" style="7" customWidth="1"/>
    <col min="9279" max="9471" width="9.140625" style="7"/>
    <col min="9472" max="9472" width="7.85546875" style="7" customWidth="1"/>
    <col min="9473" max="9474" width="3" style="7" customWidth="1"/>
    <col min="9475" max="9475" width="22.5703125" style="7" customWidth="1"/>
    <col min="9476" max="9476" width="2.28515625" style="7" customWidth="1"/>
    <col min="9477" max="9482" width="0" style="7" hidden="1" customWidth="1"/>
    <col min="9483" max="9483" width="12.85546875" style="7" customWidth="1"/>
    <col min="9484" max="9486" width="0" style="7" hidden="1" customWidth="1"/>
    <col min="9487" max="9487" width="2.7109375" style="7" customWidth="1"/>
    <col min="9488" max="9493" width="0" style="7" hidden="1" customWidth="1"/>
    <col min="9494" max="9494" width="12.7109375" style="7" customWidth="1"/>
    <col min="9495" max="9497" width="0" style="7" hidden="1" customWidth="1"/>
    <col min="9498" max="9498" width="2.28515625" style="7" customWidth="1"/>
    <col min="9499" max="9504" width="0" style="7" hidden="1" customWidth="1"/>
    <col min="9505" max="9505" width="12.7109375" style="7" customWidth="1"/>
    <col min="9506" max="9508" width="0" style="7" hidden="1" customWidth="1"/>
    <col min="9509" max="9509" width="2.28515625" style="7" customWidth="1"/>
    <col min="9510" max="9510" width="12.7109375" style="7" customWidth="1"/>
    <col min="9511" max="9517" width="0" style="7" hidden="1" customWidth="1"/>
    <col min="9518" max="9518" width="12.7109375" style="7" customWidth="1"/>
    <col min="9519" max="9521" width="0" style="7" hidden="1" customWidth="1"/>
    <col min="9522" max="9522" width="2.7109375" style="7" customWidth="1"/>
    <col min="9523" max="9523" width="12.7109375" style="7" customWidth="1"/>
    <col min="9524" max="9524" width="13.140625" style="7" bestFit="1" customWidth="1"/>
    <col min="9525" max="9525" width="5.7109375" style="7" customWidth="1"/>
    <col min="9526" max="9533" width="0" style="7" hidden="1" customWidth="1"/>
    <col min="9534" max="9534" width="34.5703125" style="7" customWidth="1"/>
    <col min="9535" max="9727" width="9.140625" style="7"/>
    <col min="9728" max="9728" width="7.85546875" style="7" customWidth="1"/>
    <col min="9729" max="9730" width="3" style="7" customWidth="1"/>
    <col min="9731" max="9731" width="22.5703125" style="7" customWidth="1"/>
    <col min="9732" max="9732" width="2.28515625" style="7" customWidth="1"/>
    <col min="9733" max="9738" width="0" style="7" hidden="1" customWidth="1"/>
    <col min="9739" max="9739" width="12.85546875" style="7" customWidth="1"/>
    <col min="9740" max="9742" width="0" style="7" hidden="1" customWidth="1"/>
    <col min="9743" max="9743" width="2.7109375" style="7" customWidth="1"/>
    <col min="9744" max="9749" width="0" style="7" hidden="1" customWidth="1"/>
    <col min="9750" max="9750" width="12.7109375" style="7" customWidth="1"/>
    <col min="9751" max="9753" width="0" style="7" hidden="1" customWidth="1"/>
    <col min="9754" max="9754" width="2.28515625" style="7" customWidth="1"/>
    <col min="9755" max="9760" width="0" style="7" hidden="1" customWidth="1"/>
    <col min="9761" max="9761" width="12.7109375" style="7" customWidth="1"/>
    <col min="9762" max="9764" width="0" style="7" hidden="1" customWidth="1"/>
    <col min="9765" max="9765" width="2.28515625" style="7" customWidth="1"/>
    <col min="9766" max="9766" width="12.7109375" style="7" customWidth="1"/>
    <col min="9767" max="9773" width="0" style="7" hidden="1" customWidth="1"/>
    <col min="9774" max="9774" width="12.7109375" style="7" customWidth="1"/>
    <col min="9775" max="9777" width="0" style="7" hidden="1" customWidth="1"/>
    <col min="9778" max="9778" width="2.7109375" style="7" customWidth="1"/>
    <col min="9779" max="9779" width="12.7109375" style="7" customWidth="1"/>
    <col min="9780" max="9780" width="13.140625" style="7" bestFit="1" customWidth="1"/>
    <col min="9781" max="9781" width="5.7109375" style="7" customWidth="1"/>
    <col min="9782" max="9789" width="0" style="7" hidden="1" customWidth="1"/>
    <col min="9790" max="9790" width="34.5703125" style="7" customWidth="1"/>
    <col min="9791" max="9983" width="9.140625" style="7"/>
    <col min="9984" max="9984" width="7.85546875" style="7" customWidth="1"/>
    <col min="9985" max="9986" width="3" style="7" customWidth="1"/>
    <col min="9987" max="9987" width="22.5703125" style="7" customWidth="1"/>
    <col min="9988" max="9988" width="2.28515625" style="7" customWidth="1"/>
    <col min="9989" max="9994" width="0" style="7" hidden="1" customWidth="1"/>
    <col min="9995" max="9995" width="12.85546875" style="7" customWidth="1"/>
    <col min="9996" max="9998" width="0" style="7" hidden="1" customWidth="1"/>
    <col min="9999" max="9999" width="2.7109375" style="7" customWidth="1"/>
    <col min="10000" max="10005" width="0" style="7" hidden="1" customWidth="1"/>
    <col min="10006" max="10006" width="12.7109375" style="7" customWidth="1"/>
    <col min="10007" max="10009" width="0" style="7" hidden="1" customWidth="1"/>
    <col min="10010" max="10010" width="2.28515625" style="7" customWidth="1"/>
    <col min="10011" max="10016" width="0" style="7" hidden="1" customWidth="1"/>
    <col min="10017" max="10017" width="12.7109375" style="7" customWidth="1"/>
    <col min="10018" max="10020" width="0" style="7" hidden="1" customWidth="1"/>
    <col min="10021" max="10021" width="2.28515625" style="7" customWidth="1"/>
    <col min="10022" max="10022" width="12.7109375" style="7" customWidth="1"/>
    <col min="10023" max="10029" width="0" style="7" hidden="1" customWidth="1"/>
    <col min="10030" max="10030" width="12.7109375" style="7" customWidth="1"/>
    <col min="10031" max="10033" width="0" style="7" hidden="1" customWidth="1"/>
    <col min="10034" max="10034" width="2.7109375" style="7" customWidth="1"/>
    <col min="10035" max="10035" width="12.7109375" style="7" customWidth="1"/>
    <col min="10036" max="10036" width="13.140625" style="7" bestFit="1" customWidth="1"/>
    <col min="10037" max="10037" width="5.7109375" style="7" customWidth="1"/>
    <col min="10038" max="10045" width="0" style="7" hidden="1" customWidth="1"/>
    <col min="10046" max="10046" width="34.5703125" style="7" customWidth="1"/>
    <col min="10047" max="10239" width="9.140625" style="7"/>
    <col min="10240" max="10240" width="7.85546875" style="7" customWidth="1"/>
    <col min="10241" max="10242" width="3" style="7" customWidth="1"/>
    <col min="10243" max="10243" width="22.5703125" style="7" customWidth="1"/>
    <col min="10244" max="10244" width="2.28515625" style="7" customWidth="1"/>
    <col min="10245" max="10250" width="0" style="7" hidden="1" customWidth="1"/>
    <col min="10251" max="10251" width="12.85546875" style="7" customWidth="1"/>
    <col min="10252" max="10254" width="0" style="7" hidden="1" customWidth="1"/>
    <col min="10255" max="10255" width="2.7109375" style="7" customWidth="1"/>
    <col min="10256" max="10261" width="0" style="7" hidden="1" customWidth="1"/>
    <col min="10262" max="10262" width="12.7109375" style="7" customWidth="1"/>
    <col min="10263" max="10265" width="0" style="7" hidden="1" customWidth="1"/>
    <col min="10266" max="10266" width="2.28515625" style="7" customWidth="1"/>
    <col min="10267" max="10272" width="0" style="7" hidden="1" customWidth="1"/>
    <col min="10273" max="10273" width="12.7109375" style="7" customWidth="1"/>
    <col min="10274" max="10276" width="0" style="7" hidden="1" customWidth="1"/>
    <col min="10277" max="10277" width="2.28515625" style="7" customWidth="1"/>
    <col min="10278" max="10278" width="12.7109375" style="7" customWidth="1"/>
    <col min="10279" max="10285" width="0" style="7" hidden="1" customWidth="1"/>
    <col min="10286" max="10286" width="12.7109375" style="7" customWidth="1"/>
    <col min="10287" max="10289" width="0" style="7" hidden="1" customWidth="1"/>
    <col min="10290" max="10290" width="2.7109375" style="7" customWidth="1"/>
    <col min="10291" max="10291" width="12.7109375" style="7" customWidth="1"/>
    <col min="10292" max="10292" width="13.140625" style="7" bestFit="1" customWidth="1"/>
    <col min="10293" max="10293" width="5.7109375" style="7" customWidth="1"/>
    <col min="10294" max="10301" width="0" style="7" hidden="1" customWidth="1"/>
    <col min="10302" max="10302" width="34.5703125" style="7" customWidth="1"/>
    <col min="10303" max="10495" width="9.140625" style="7"/>
    <col min="10496" max="10496" width="7.85546875" style="7" customWidth="1"/>
    <col min="10497" max="10498" width="3" style="7" customWidth="1"/>
    <col min="10499" max="10499" width="22.5703125" style="7" customWidth="1"/>
    <col min="10500" max="10500" width="2.28515625" style="7" customWidth="1"/>
    <col min="10501" max="10506" width="0" style="7" hidden="1" customWidth="1"/>
    <col min="10507" max="10507" width="12.85546875" style="7" customWidth="1"/>
    <col min="10508" max="10510" width="0" style="7" hidden="1" customWidth="1"/>
    <col min="10511" max="10511" width="2.7109375" style="7" customWidth="1"/>
    <col min="10512" max="10517" width="0" style="7" hidden="1" customWidth="1"/>
    <col min="10518" max="10518" width="12.7109375" style="7" customWidth="1"/>
    <col min="10519" max="10521" width="0" style="7" hidden="1" customWidth="1"/>
    <col min="10522" max="10522" width="2.28515625" style="7" customWidth="1"/>
    <col min="10523" max="10528" width="0" style="7" hidden="1" customWidth="1"/>
    <col min="10529" max="10529" width="12.7109375" style="7" customWidth="1"/>
    <col min="10530" max="10532" width="0" style="7" hidden="1" customWidth="1"/>
    <col min="10533" max="10533" width="2.28515625" style="7" customWidth="1"/>
    <col min="10534" max="10534" width="12.7109375" style="7" customWidth="1"/>
    <col min="10535" max="10541" width="0" style="7" hidden="1" customWidth="1"/>
    <col min="10542" max="10542" width="12.7109375" style="7" customWidth="1"/>
    <col min="10543" max="10545" width="0" style="7" hidden="1" customWidth="1"/>
    <col min="10546" max="10546" width="2.7109375" style="7" customWidth="1"/>
    <col min="10547" max="10547" width="12.7109375" style="7" customWidth="1"/>
    <col min="10548" max="10548" width="13.140625" style="7" bestFit="1" customWidth="1"/>
    <col min="10549" max="10549" width="5.7109375" style="7" customWidth="1"/>
    <col min="10550" max="10557" width="0" style="7" hidden="1" customWidth="1"/>
    <col min="10558" max="10558" width="34.5703125" style="7" customWidth="1"/>
    <col min="10559" max="10751" width="9.140625" style="7"/>
    <col min="10752" max="10752" width="7.85546875" style="7" customWidth="1"/>
    <col min="10753" max="10754" width="3" style="7" customWidth="1"/>
    <col min="10755" max="10755" width="22.5703125" style="7" customWidth="1"/>
    <col min="10756" max="10756" width="2.28515625" style="7" customWidth="1"/>
    <col min="10757" max="10762" width="0" style="7" hidden="1" customWidth="1"/>
    <col min="10763" max="10763" width="12.85546875" style="7" customWidth="1"/>
    <col min="10764" max="10766" width="0" style="7" hidden="1" customWidth="1"/>
    <col min="10767" max="10767" width="2.7109375" style="7" customWidth="1"/>
    <col min="10768" max="10773" width="0" style="7" hidden="1" customWidth="1"/>
    <col min="10774" max="10774" width="12.7109375" style="7" customWidth="1"/>
    <col min="10775" max="10777" width="0" style="7" hidden="1" customWidth="1"/>
    <col min="10778" max="10778" width="2.28515625" style="7" customWidth="1"/>
    <col min="10779" max="10784" width="0" style="7" hidden="1" customWidth="1"/>
    <col min="10785" max="10785" width="12.7109375" style="7" customWidth="1"/>
    <col min="10786" max="10788" width="0" style="7" hidden="1" customWidth="1"/>
    <col min="10789" max="10789" width="2.28515625" style="7" customWidth="1"/>
    <col min="10790" max="10790" width="12.7109375" style="7" customWidth="1"/>
    <col min="10791" max="10797" width="0" style="7" hidden="1" customWidth="1"/>
    <col min="10798" max="10798" width="12.7109375" style="7" customWidth="1"/>
    <col min="10799" max="10801" width="0" style="7" hidden="1" customWidth="1"/>
    <col min="10802" max="10802" width="2.7109375" style="7" customWidth="1"/>
    <col min="10803" max="10803" width="12.7109375" style="7" customWidth="1"/>
    <col min="10804" max="10804" width="13.140625" style="7" bestFit="1" customWidth="1"/>
    <col min="10805" max="10805" width="5.7109375" style="7" customWidth="1"/>
    <col min="10806" max="10813" width="0" style="7" hidden="1" customWidth="1"/>
    <col min="10814" max="10814" width="34.5703125" style="7" customWidth="1"/>
    <col min="10815" max="11007" width="9.140625" style="7"/>
    <col min="11008" max="11008" width="7.85546875" style="7" customWidth="1"/>
    <col min="11009" max="11010" width="3" style="7" customWidth="1"/>
    <col min="11011" max="11011" width="22.5703125" style="7" customWidth="1"/>
    <col min="11012" max="11012" width="2.28515625" style="7" customWidth="1"/>
    <col min="11013" max="11018" width="0" style="7" hidden="1" customWidth="1"/>
    <col min="11019" max="11019" width="12.85546875" style="7" customWidth="1"/>
    <col min="11020" max="11022" width="0" style="7" hidden="1" customWidth="1"/>
    <col min="11023" max="11023" width="2.7109375" style="7" customWidth="1"/>
    <col min="11024" max="11029" width="0" style="7" hidden="1" customWidth="1"/>
    <col min="11030" max="11030" width="12.7109375" style="7" customWidth="1"/>
    <col min="11031" max="11033" width="0" style="7" hidden="1" customWidth="1"/>
    <col min="11034" max="11034" width="2.28515625" style="7" customWidth="1"/>
    <col min="11035" max="11040" width="0" style="7" hidden="1" customWidth="1"/>
    <col min="11041" max="11041" width="12.7109375" style="7" customWidth="1"/>
    <col min="11042" max="11044" width="0" style="7" hidden="1" customWidth="1"/>
    <col min="11045" max="11045" width="2.28515625" style="7" customWidth="1"/>
    <col min="11046" max="11046" width="12.7109375" style="7" customWidth="1"/>
    <col min="11047" max="11053" width="0" style="7" hidden="1" customWidth="1"/>
    <col min="11054" max="11054" width="12.7109375" style="7" customWidth="1"/>
    <col min="11055" max="11057" width="0" style="7" hidden="1" customWidth="1"/>
    <col min="11058" max="11058" width="2.7109375" style="7" customWidth="1"/>
    <col min="11059" max="11059" width="12.7109375" style="7" customWidth="1"/>
    <col min="11060" max="11060" width="13.140625" style="7" bestFit="1" customWidth="1"/>
    <col min="11061" max="11061" width="5.7109375" style="7" customWidth="1"/>
    <col min="11062" max="11069" width="0" style="7" hidden="1" customWidth="1"/>
    <col min="11070" max="11070" width="34.5703125" style="7" customWidth="1"/>
    <col min="11071" max="11263" width="9.140625" style="7"/>
    <col min="11264" max="11264" width="7.85546875" style="7" customWidth="1"/>
    <col min="11265" max="11266" width="3" style="7" customWidth="1"/>
    <col min="11267" max="11267" width="22.5703125" style="7" customWidth="1"/>
    <col min="11268" max="11268" width="2.28515625" style="7" customWidth="1"/>
    <col min="11269" max="11274" width="0" style="7" hidden="1" customWidth="1"/>
    <col min="11275" max="11275" width="12.85546875" style="7" customWidth="1"/>
    <col min="11276" max="11278" width="0" style="7" hidden="1" customWidth="1"/>
    <col min="11279" max="11279" width="2.7109375" style="7" customWidth="1"/>
    <col min="11280" max="11285" width="0" style="7" hidden="1" customWidth="1"/>
    <col min="11286" max="11286" width="12.7109375" style="7" customWidth="1"/>
    <col min="11287" max="11289" width="0" style="7" hidden="1" customWidth="1"/>
    <col min="11290" max="11290" width="2.28515625" style="7" customWidth="1"/>
    <col min="11291" max="11296" width="0" style="7" hidden="1" customWidth="1"/>
    <col min="11297" max="11297" width="12.7109375" style="7" customWidth="1"/>
    <col min="11298" max="11300" width="0" style="7" hidden="1" customWidth="1"/>
    <col min="11301" max="11301" width="2.28515625" style="7" customWidth="1"/>
    <col min="11302" max="11302" width="12.7109375" style="7" customWidth="1"/>
    <col min="11303" max="11309" width="0" style="7" hidden="1" customWidth="1"/>
    <col min="11310" max="11310" width="12.7109375" style="7" customWidth="1"/>
    <col min="11311" max="11313" width="0" style="7" hidden="1" customWidth="1"/>
    <col min="11314" max="11314" width="2.7109375" style="7" customWidth="1"/>
    <col min="11315" max="11315" width="12.7109375" style="7" customWidth="1"/>
    <col min="11316" max="11316" width="13.140625" style="7" bestFit="1" customWidth="1"/>
    <col min="11317" max="11317" width="5.7109375" style="7" customWidth="1"/>
    <col min="11318" max="11325" width="0" style="7" hidden="1" customWidth="1"/>
    <col min="11326" max="11326" width="34.5703125" style="7" customWidth="1"/>
    <col min="11327" max="11519" width="9.140625" style="7"/>
    <col min="11520" max="11520" width="7.85546875" style="7" customWidth="1"/>
    <col min="11521" max="11522" width="3" style="7" customWidth="1"/>
    <col min="11523" max="11523" width="22.5703125" style="7" customWidth="1"/>
    <col min="11524" max="11524" width="2.28515625" style="7" customWidth="1"/>
    <col min="11525" max="11530" width="0" style="7" hidden="1" customWidth="1"/>
    <col min="11531" max="11531" width="12.85546875" style="7" customWidth="1"/>
    <col min="11532" max="11534" width="0" style="7" hidden="1" customWidth="1"/>
    <col min="11535" max="11535" width="2.7109375" style="7" customWidth="1"/>
    <col min="11536" max="11541" width="0" style="7" hidden="1" customWidth="1"/>
    <col min="11542" max="11542" width="12.7109375" style="7" customWidth="1"/>
    <col min="11543" max="11545" width="0" style="7" hidden="1" customWidth="1"/>
    <col min="11546" max="11546" width="2.28515625" style="7" customWidth="1"/>
    <col min="11547" max="11552" width="0" style="7" hidden="1" customWidth="1"/>
    <col min="11553" max="11553" width="12.7109375" style="7" customWidth="1"/>
    <col min="11554" max="11556" width="0" style="7" hidden="1" customWidth="1"/>
    <col min="11557" max="11557" width="2.28515625" style="7" customWidth="1"/>
    <col min="11558" max="11558" width="12.7109375" style="7" customWidth="1"/>
    <col min="11559" max="11565" width="0" style="7" hidden="1" customWidth="1"/>
    <col min="11566" max="11566" width="12.7109375" style="7" customWidth="1"/>
    <col min="11567" max="11569" width="0" style="7" hidden="1" customWidth="1"/>
    <col min="11570" max="11570" width="2.7109375" style="7" customWidth="1"/>
    <col min="11571" max="11571" width="12.7109375" style="7" customWidth="1"/>
    <col min="11572" max="11572" width="13.140625" style="7" bestFit="1" customWidth="1"/>
    <col min="11573" max="11573" width="5.7109375" style="7" customWidth="1"/>
    <col min="11574" max="11581" width="0" style="7" hidden="1" customWidth="1"/>
    <col min="11582" max="11582" width="34.5703125" style="7" customWidth="1"/>
    <col min="11583" max="11775" width="9.140625" style="7"/>
    <col min="11776" max="11776" width="7.85546875" style="7" customWidth="1"/>
    <col min="11777" max="11778" width="3" style="7" customWidth="1"/>
    <col min="11779" max="11779" width="22.5703125" style="7" customWidth="1"/>
    <col min="11780" max="11780" width="2.28515625" style="7" customWidth="1"/>
    <col min="11781" max="11786" width="0" style="7" hidden="1" customWidth="1"/>
    <col min="11787" max="11787" width="12.85546875" style="7" customWidth="1"/>
    <col min="11788" max="11790" width="0" style="7" hidden="1" customWidth="1"/>
    <col min="11791" max="11791" width="2.7109375" style="7" customWidth="1"/>
    <col min="11792" max="11797" width="0" style="7" hidden="1" customWidth="1"/>
    <col min="11798" max="11798" width="12.7109375" style="7" customWidth="1"/>
    <col min="11799" max="11801" width="0" style="7" hidden="1" customWidth="1"/>
    <col min="11802" max="11802" width="2.28515625" style="7" customWidth="1"/>
    <col min="11803" max="11808" width="0" style="7" hidden="1" customWidth="1"/>
    <col min="11809" max="11809" width="12.7109375" style="7" customWidth="1"/>
    <col min="11810" max="11812" width="0" style="7" hidden="1" customWidth="1"/>
    <col min="11813" max="11813" width="2.28515625" style="7" customWidth="1"/>
    <col min="11814" max="11814" width="12.7109375" style="7" customWidth="1"/>
    <col min="11815" max="11821" width="0" style="7" hidden="1" customWidth="1"/>
    <col min="11822" max="11822" width="12.7109375" style="7" customWidth="1"/>
    <col min="11823" max="11825" width="0" style="7" hidden="1" customWidth="1"/>
    <col min="11826" max="11826" width="2.7109375" style="7" customWidth="1"/>
    <col min="11827" max="11827" width="12.7109375" style="7" customWidth="1"/>
    <col min="11828" max="11828" width="13.140625" style="7" bestFit="1" customWidth="1"/>
    <col min="11829" max="11829" width="5.7109375" style="7" customWidth="1"/>
    <col min="11830" max="11837" width="0" style="7" hidden="1" customWidth="1"/>
    <col min="11838" max="11838" width="34.5703125" style="7" customWidth="1"/>
    <col min="11839" max="12031" width="9.140625" style="7"/>
    <col min="12032" max="12032" width="7.85546875" style="7" customWidth="1"/>
    <col min="12033" max="12034" width="3" style="7" customWidth="1"/>
    <col min="12035" max="12035" width="22.5703125" style="7" customWidth="1"/>
    <col min="12036" max="12036" width="2.28515625" style="7" customWidth="1"/>
    <col min="12037" max="12042" width="0" style="7" hidden="1" customWidth="1"/>
    <col min="12043" max="12043" width="12.85546875" style="7" customWidth="1"/>
    <col min="12044" max="12046" width="0" style="7" hidden="1" customWidth="1"/>
    <col min="12047" max="12047" width="2.7109375" style="7" customWidth="1"/>
    <col min="12048" max="12053" width="0" style="7" hidden="1" customWidth="1"/>
    <col min="12054" max="12054" width="12.7109375" style="7" customWidth="1"/>
    <col min="12055" max="12057" width="0" style="7" hidden="1" customWidth="1"/>
    <col min="12058" max="12058" width="2.28515625" style="7" customWidth="1"/>
    <col min="12059" max="12064" width="0" style="7" hidden="1" customWidth="1"/>
    <col min="12065" max="12065" width="12.7109375" style="7" customWidth="1"/>
    <col min="12066" max="12068" width="0" style="7" hidden="1" customWidth="1"/>
    <col min="12069" max="12069" width="2.28515625" style="7" customWidth="1"/>
    <col min="12070" max="12070" width="12.7109375" style="7" customWidth="1"/>
    <col min="12071" max="12077" width="0" style="7" hidden="1" customWidth="1"/>
    <col min="12078" max="12078" width="12.7109375" style="7" customWidth="1"/>
    <col min="12079" max="12081" width="0" style="7" hidden="1" customWidth="1"/>
    <col min="12082" max="12082" width="2.7109375" style="7" customWidth="1"/>
    <col min="12083" max="12083" width="12.7109375" style="7" customWidth="1"/>
    <col min="12084" max="12084" width="13.140625" style="7" bestFit="1" customWidth="1"/>
    <col min="12085" max="12085" width="5.7109375" style="7" customWidth="1"/>
    <col min="12086" max="12093" width="0" style="7" hidden="1" customWidth="1"/>
    <col min="12094" max="12094" width="34.5703125" style="7" customWidth="1"/>
    <col min="12095" max="12287" width="9.140625" style="7"/>
    <col min="12288" max="12288" width="7.85546875" style="7" customWidth="1"/>
    <col min="12289" max="12290" width="3" style="7" customWidth="1"/>
    <col min="12291" max="12291" width="22.5703125" style="7" customWidth="1"/>
    <col min="12292" max="12292" width="2.28515625" style="7" customWidth="1"/>
    <col min="12293" max="12298" width="0" style="7" hidden="1" customWidth="1"/>
    <col min="12299" max="12299" width="12.85546875" style="7" customWidth="1"/>
    <col min="12300" max="12302" width="0" style="7" hidden="1" customWidth="1"/>
    <col min="12303" max="12303" width="2.7109375" style="7" customWidth="1"/>
    <col min="12304" max="12309" width="0" style="7" hidden="1" customWidth="1"/>
    <col min="12310" max="12310" width="12.7109375" style="7" customWidth="1"/>
    <col min="12311" max="12313" width="0" style="7" hidden="1" customWidth="1"/>
    <col min="12314" max="12314" width="2.28515625" style="7" customWidth="1"/>
    <col min="12315" max="12320" width="0" style="7" hidden="1" customWidth="1"/>
    <col min="12321" max="12321" width="12.7109375" style="7" customWidth="1"/>
    <col min="12322" max="12324" width="0" style="7" hidden="1" customWidth="1"/>
    <col min="12325" max="12325" width="2.28515625" style="7" customWidth="1"/>
    <col min="12326" max="12326" width="12.7109375" style="7" customWidth="1"/>
    <col min="12327" max="12333" width="0" style="7" hidden="1" customWidth="1"/>
    <col min="12334" max="12334" width="12.7109375" style="7" customWidth="1"/>
    <col min="12335" max="12337" width="0" style="7" hidden="1" customWidth="1"/>
    <col min="12338" max="12338" width="2.7109375" style="7" customWidth="1"/>
    <col min="12339" max="12339" width="12.7109375" style="7" customWidth="1"/>
    <col min="12340" max="12340" width="13.140625" style="7" bestFit="1" customWidth="1"/>
    <col min="12341" max="12341" width="5.7109375" style="7" customWidth="1"/>
    <col min="12342" max="12349" width="0" style="7" hidden="1" customWidth="1"/>
    <col min="12350" max="12350" width="34.5703125" style="7" customWidth="1"/>
    <col min="12351" max="12543" width="9.140625" style="7"/>
    <col min="12544" max="12544" width="7.85546875" style="7" customWidth="1"/>
    <col min="12545" max="12546" width="3" style="7" customWidth="1"/>
    <col min="12547" max="12547" width="22.5703125" style="7" customWidth="1"/>
    <col min="12548" max="12548" width="2.28515625" style="7" customWidth="1"/>
    <col min="12549" max="12554" width="0" style="7" hidden="1" customWidth="1"/>
    <col min="12555" max="12555" width="12.85546875" style="7" customWidth="1"/>
    <col min="12556" max="12558" width="0" style="7" hidden="1" customWidth="1"/>
    <col min="12559" max="12559" width="2.7109375" style="7" customWidth="1"/>
    <col min="12560" max="12565" width="0" style="7" hidden="1" customWidth="1"/>
    <col min="12566" max="12566" width="12.7109375" style="7" customWidth="1"/>
    <col min="12567" max="12569" width="0" style="7" hidden="1" customWidth="1"/>
    <col min="12570" max="12570" width="2.28515625" style="7" customWidth="1"/>
    <col min="12571" max="12576" width="0" style="7" hidden="1" customWidth="1"/>
    <col min="12577" max="12577" width="12.7109375" style="7" customWidth="1"/>
    <col min="12578" max="12580" width="0" style="7" hidden="1" customWidth="1"/>
    <col min="12581" max="12581" width="2.28515625" style="7" customWidth="1"/>
    <col min="12582" max="12582" width="12.7109375" style="7" customWidth="1"/>
    <col min="12583" max="12589" width="0" style="7" hidden="1" customWidth="1"/>
    <col min="12590" max="12590" width="12.7109375" style="7" customWidth="1"/>
    <col min="12591" max="12593" width="0" style="7" hidden="1" customWidth="1"/>
    <col min="12594" max="12594" width="2.7109375" style="7" customWidth="1"/>
    <col min="12595" max="12595" width="12.7109375" style="7" customWidth="1"/>
    <col min="12596" max="12596" width="13.140625" style="7" bestFit="1" customWidth="1"/>
    <col min="12597" max="12597" width="5.7109375" style="7" customWidth="1"/>
    <col min="12598" max="12605" width="0" style="7" hidden="1" customWidth="1"/>
    <col min="12606" max="12606" width="34.5703125" style="7" customWidth="1"/>
    <col min="12607" max="12799" width="9.140625" style="7"/>
    <col min="12800" max="12800" width="7.85546875" style="7" customWidth="1"/>
    <col min="12801" max="12802" width="3" style="7" customWidth="1"/>
    <col min="12803" max="12803" width="22.5703125" style="7" customWidth="1"/>
    <col min="12804" max="12804" width="2.28515625" style="7" customWidth="1"/>
    <col min="12805" max="12810" width="0" style="7" hidden="1" customWidth="1"/>
    <col min="12811" max="12811" width="12.85546875" style="7" customWidth="1"/>
    <col min="12812" max="12814" width="0" style="7" hidden="1" customWidth="1"/>
    <col min="12815" max="12815" width="2.7109375" style="7" customWidth="1"/>
    <col min="12816" max="12821" width="0" style="7" hidden="1" customWidth="1"/>
    <col min="12822" max="12822" width="12.7109375" style="7" customWidth="1"/>
    <col min="12823" max="12825" width="0" style="7" hidden="1" customWidth="1"/>
    <col min="12826" max="12826" width="2.28515625" style="7" customWidth="1"/>
    <col min="12827" max="12832" width="0" style="7" hidden="1" customWidth="1"/>
    <col min="12833" max="12833" width="12.7109375" style="7" customWidth="1"/>
    <col min="12834" max="12836" width="0" style="7" hidden="1" customWidth="1"/>
    <col min="12837" max="12837" width="2.28515625" style="7" customWidth="1"/>
    <col min="12838" max="12838" width="12.7109375" style="7" customWidth="1"/>
    <col min="12839" max="12845" width="0" style="7" hidden="1" customWidth="1"/>
    <col min="12846" max="12846" width="12.7109375" style="7" customWidth="1"/>
    <col min="12847" max="12849" width="0" style="7" hidden="1" customWidth="1"/>
    <col min="12850" max="12850" width="2.7109375" style="7" customWidth="1"/>
    <col min="12851" max="12851" width="12.7109375" style="7" customWidth="1"/>
    <col min="12852" max="12852" width="13.140625" style="7" bestFit="1" customWidth="1"/>
    <col min="12853" max="12853" width="5.7109375" style="7" customWidth="1"/>
    <col min="12854" max="12861" width="0" style="7" hidden="1" customWidth="1"/>
    <col min="12862" max="12862" width="34.5703125" style="7" customWidth="1"/>
    <col min="12863" max="13055" width="9.140625" style="7"/>
    <col min="13056" max="13056" width="7.85546875" style="7" customWidth="1"/>
    <col min="13057" max="13058" width="3" style="7" customWidth="1"/>
    <col min="13059" max="13059" width="22.5703125" style="7" customWidth="1"/>
    <col min="13060" max="13060" width="2.28515625" style="7" customWidth="1"/>
    <col min="13061" max="13066" width="0" style="7" hidden="1" customWidth="1"/>
    <col min="13067" max="13067" width="12.85546875" style="7" customWidth="1"/>
    <col min="13068" max="13070" width="0" style="7" hidden="1" customWidth="1"/>
    <col min="13071" max="13071" width="2.7109375" style="7" customWidth="1"/>
    <col min="13072" max="13077" width="0" style="7" hidden="1" customWidth="1"/>
    <col min="13078" max="13078" width="12.7109375" style="7" customWidth="1"/>
    <col min="13079" max="13081" width="0" style="7" hidden="1" customWidth="1"/>
    <col min="13082" max="13082" width="2.28515625" style="7" customWidth="1"/>
    <col min="13083" max="13088" width="0" style="7" hidden="1" customWidth="1"/>
    <col min="13089" max="13089" width="12.7109375" style="7" customWidth="1"/>
    <col min="13090" max="13092" width="0" style="7" hidden="1" customWidth="1"/>
    <col min="13093" max="13093" width="2.28515625" style="7" customWidth="1"/>
    <col min="13094" max="13094" width="12.7109375" style="7" customWidth="1"/>
    <col min="13095" max="13101" width="0" style="7" hidden="1" customWidth="1"/>
    <col min="13102" max="13102" width="12.7109375" style="7" customWidth="1"/>
    <col min="13103" max="13105" width="0" style="7" hidden="1" customWidth="1"/>
    <col min="13106" max="13106" width="2.7109375" style="7" customWidth="1"/>
    <col min="13107" max="13107" width="12.7109375" style="7" customWidth="1"/>
    <col min="13108" max="13108" width="13.140625" style="7" bestFit="1" customWidth="1"/>
    <col min="13109" max="13109" width="5.7109375" style="7" customWidth="1"/>
    <col min="13110" max="13117" width="0" style="7" hidden="1" customWidth="1"/>
    <col min="13118" max="13118" width="34.5703125" style="7" customWidth="1"/>
    <col min="13119" max="13311" width="9.140625" style="7"/>
    <col min="13312" max="13312" width="7.85546875" style="7" customWidth="1"/>
    <col min="13313" max="13314" width="3" style="7" customWidth="1"/>
    <col min="13315" max="13315" width="22.5703125" style="7" customWidth="1"/>
    <col min="13316" max="13316" width="2.28515625" style="7" customWidth="1"/>
    <col min="13317" max="13322" width="0" style="7" hidden="1" customWidth="1"/>
    <col min="13323" max="13323" width="12.85546875" style="7" customWidth="1"/>
    <col min="13324" max="13326" width="0" style="7" hidden="1" customWidth="1"/>
    <col min="13327" max="13327" width="2.7109375" style="7" customWidth="1"/>
    <col min="13328" max="13333" width="0" style="7" hidden="1" customWidth="1"/>
    <col min="13334" max="13334" width="12.7109375" style="7" customWidth="1"/>
    <col min="13335" max="13337" width="0" style="7" hidden="1" customWidth="1"/>
    <col min="13338" max="13338" width="2.28515625" style="7" customWidth="1"/>
    <col min="13339" max="13344" width="0" style="7" hidden="1" customWidth="1"/>
    <col min="13345" max="13345" width="12.7109375" style="7" customWidth="1"/>
    <col min="13346" max="13348" width="0" style="7" hidden="1" customWidth="1"/>
    <col min="13349" max="13349" width="2.28515625" style="7" customWidth="1"/>
    <col min="13350" max="13350" width="12.7109375" style="7" customWidth="1"/>
    <col min="13351" max="13357" width="0" style="7" hidden="1" customWidth="1"/>
    <col min="13358" max="13358" width="12.7109375" style="7" customWidth="1"/>
    <col min="13359" max="13361" width="0" style="7" hidden="1" customWidth="1"/>
    <col min="13362" max="13362" width="2.7109375" style="7" customWidth="1"/>
    <col min="13363" max="13363" width="12.7109375" style="7" customWidth="1"/>
    <col min="13364" max="13364" width="13.140625" style="7" bestFit="1" customWidth="1"/>
    <col min="13365" max="13365" width="5.7109375" style="7" customWidth="1"/>
    <col min="13366" max="13373" width="0" style="7" hidden="1" customWidth="1"/>
    <col min="13374" max="13374" width="34.5703125" style="7" customWidth="1"/>
    <col min="13375" max="13567" width="9.140625" style="7"/>
    <col min="13568" max="13568" width="7.85546875" style="7" customWidth="1"/>
    <col min="13569" max="13570" width="3" style="7" customWidth="1"/>
    <col min="13571" max="13571" width="22.5703125" style="7" customWidth="1"/>
    <col min="13572" max="13572" width="2.28515625" style="7" customWidth="1"/>
    <col min="13573" max="13578" width="0" style="7" hidden="1" customWidth="1"/>
    <col min="13579" max="13579" width="12.85546875" style="7" customWidth="1"/>
    <col min="13580" max="13582" width="0" style="7" hidden="1" customWidth="1"/>
    <col min="13583" max="13583" width="2.7109375" style="7" customWidth="1"/>
    <col min="13584" max="13589" width="0" style="7" hidden="1" customWidth="1"/>
    <col min="13590" max="13590" width="12.7109375" style="7" customWidth="1"/>
    <col min="13591" max="13593" width="0" style="7" hidden="1" customWidth="1"/>
    <col min="13594" max="13594" width="2.28515625" style="7" customWidth="1"/>
    <col min="13595" max="13600" width="0" style="7" hidden="1" customWidth="1"/>
    <col min="13601" max="13601" width="12.7109375" style="7" customWidth="1"/>
    <col min="13602" max="13604" width="0" style="7" hidden="1" customWidth="1"/>
    <col min="13605" max="13605" width="2.28515625" style="7" customWidth="1"/>
    <col min="13606" max="13606" width="12.7109375" style="7" customWidth="1"/>
    <col min="13607" max="13613" width="0" style="7" hidden="1" customWidth="1"/>
    <col min="13614" max="13614" width="12.7109375" style="7" customWidth="1"/>
    <col min="13615" max="13617" width="0" style="7" hidden="1" customWidth="1"/>
    <col min="13618" max="13618" width="2.7109375" style="7" customWidth="1"/>
    <col min="13619" max="13619" width="12.7109375" style="7" customWidth="1"/>
    <col min="13620" max="13620" width="13.140625" style="7" bestFit="1" customWidth="1"/>
    <col min="13621" max="13621" width="5.7109375" style="7" customWidth="1"/>
    <col min="13622" max="13629" width="0" style="7" hidden="1" customWidth="1"/>
    <col min="13630" max="13630" width="34.5703125" style="7" customWidth="1"/>
    <col min="13631" max="13823" width="9.140625" style="7"/>
    <col min="13824" max="13824" width="7.85546875" style="7" customWidth="1"/>
    <col min="13825" max="13826" width="3" style="7" customWidth="1"/>
    <col min="13827" max="13827" width="22.5703125" style="7" customWidth="1"/>
    <col min="13828" max="13828" width="2.28515625" style="7" customWidth="1"/>
    <col min="13829" max="13834" width="0" style="7" hidden="1" customWidth="1"/>
    <col min="13835" max="13835" width="12.85546875" style="7" customWidth="1"/>
    <col min="13836" max="13838" width="0" style="7" hidden="1" customWidth="1"/>
    <col min="13839" max="13839" width="2.7109375" style="7" customWidth="1"/>
    <col min="13840" max="13845" width="0" style="7" hidden="1" customWidth="1"/>
    <col min="13846" max="13846" width="12.7109375" style="7" customWidth="1"/>
    <col min="13847" max="13849" width="0" style="7" hidden="1" customWidth="1"/>
    <col min="13850" max="13850" width="2.28515625" style="7" customWidth="1"/>
    <col min="13851" max="13856" width="0" style="7" hidden="1" customWidth="1"/>
    <col min="13857" max="13857" width="12.7109375" style="7" customWidth="1"/>
    <col min="13858" max="13860" width="0" style="7" hidden="1" customWidth="1"/>
    <col min="13861" max="13861" width="2.28515625" style="7" customWidth="1"/>
    <col min="13862" max="13862" width="12.7109375" style="7" customWidth="1"/>
    <col min="13863" max="13869" width="0" style="7" hidden="1" customWidth="1"/>
    <col min="13870" max="13870" width="12.7109375" style="7" customWidth="1"/>
    <col min="13871" max="13873" width="0" style="7" hidden="1" customWidth="1"/>
    <col min="13874" max="13874" width="2.7109375" style="7" customWidth="1"/>
    <col min="13875" max="13875" width="12.7109375" style="7" customWidth="1"/>
    <col min="13876" max="13876" width="13.140625" style="7" bestFit="1" customWidth="1"/>
    <col min="13877" max="13877" width="5.7109375" style="7" customWidth="1"/>
    <col min="13878" max="13885" width="0" style="7" hidden="1" customWidth="1"/>
    <col min="13886" max="13886" width="34.5703125" style="7" customWidth="1"/>
    <col min="13887" max="14079" width="9.140625" style="7"/>
    <col min="14080" max="14080" width="7.85546875" style="7" customWidth="1"/>
    <col min="14081" max="14082" width="3" style="7" customWidth="1"/>
    <col min="14083" max="14083" width="22.5703125" style="7" customWidth="1"/>
    <col min="14084" max="14084" width="2.28515625" style="7" customWidth="1"/>
    <col min="14085" max="14090" width="0" style="7" hidden="1" customWidth="1"/>
    <col min="14091" max="14091" width="12.85546875" style="7" customWidth="1"/>
    <col min="14092" max="14094" width="0" style="7" hidden="1" customWidth="1"/>
    <col min="14095" max="14095" width="2.7109375" style="7" customWidth="1"/>
    <col min="14096" max="14101" width="0" style="7" hidden="1" customWidth="1"/>
    <col min="14102" max="14102" width="12.7109375" style="7" customWidth="1"/>
    <col min="14103" max="14105" width="0" style="7" hidden="1" customWidth="1"/>
    <col min="14106" max="14106" width="2.28515625" style="7" customWidth="1"/>
    <col min="14107" max="14112" width="0" style="7" hidden="1" customWidth="1"/>
    <col min="14113" max="14113" width="12.7109375" style="7" customWidth="1"/>
    <col min="14114" max="14116" width="0" style="7" hidden="1" customWidth="1"/>
    <col min="14117" max="14117" width="2.28515625" style="7" customWidth="1"/>
    <col min="14118" max="14118" width="12.7109375" style="7" customWidth="1"/>
    <col min="14119" max="14125" width="0" style="7" hidden="1" customWidth="1"/>
    <col min="14126" max="14126" width="12.7109375" style="7" customWidth="1"/>
    <col min="14127" max="14129" width="0" style="7" hidden="1" customWidth="1"/>
    <col min="14130" max="14130" width="2.7109375" style="7" customWidth="1"/>
    <col min="14131" max="14131" width="12.7109375" style="7" customWidth="1"/>
    <col min="14132" max="14132" width="13.140625" style="7" bestFit="1" customWidth="1"/>
    <col min="14133" max="14133" width="5.7109375" style="7" customWidth="1"/>
    <col min="14134" max="14141" width="0" style="7" hidden="1" customWidth="1"/>
    <col min="14142" max="14142" width="34.5703125" style="7" customWidth="1"/>
    <col min="14143" max="14335" width="9.140625" style="7"/>
    <col min="14336" max="14336" width="7.85546875" style="7" customWidth="1"/>
    <col min="14337" max="14338" width="3" style="7" customWidth="1"/>
    <col min="14339" max="14339" width="22.5703125" style="7" customWidth="1"/>
    <col min="14340" max="14340" width="2.28515625" style="7" customWidth="1"/>
    <col min="14341" max="14346" width="0" style="7" hidden="1" customWidth="1"/>
    <col min="14347" max="14347" width="12.85546875" style="7" customWidth="1"/>
    <col min="14348" max="14350" width="0" style="7" hidden="1" customWidth="1"/>
    <col min="14351" max="14351" width="2.7109375" style="7" customWidth="1"/>
    <col min="14352" max="14357" width="0" style="7" hidden="1" customWidth="1"/>
    <col min="14358" max="14358" width="12.7109375" style="7" customWidth="1"/>
    <col min="14359" max="14361" width="0" style="7" hidden="1" customWidth="1"/>
    <col min="14362" max="14362" width="2.28515625" style="7" customWidth="1"/>
    <col min="14363" max="14368" width="0" style="7" hidden="1" customWidth="1"/>
    <col min="14369" max="14369" width="12.7109375" style="7" customWidth="1"/>
    <col min="14370" max="14372" width="0" style="7" hidden="1" customWidth="1"/>
    <col min="14373" max="14373" width="2.28515625" style="7" customWidth="1"/>
    <col min="14374" max="14374" width="12.7109375" style="7" customWidth="1"/>
    <col min="14375" max="14381" width="0" style="7" hidden="1" customWidth="1"/>
    <col min="14382" max="14382" width="12.7109375" style="7" customWidth="1"/>
    <col min="14383" max="14385" width="0" style="7" hidden="1" customWidth="1"/>
    <col min="14386" max="14386" width="2.7109375" style="7" customWidth="1"/>
    <col min="14387" max="14387" width="12.7109375" style="7" customWidth="1"/>
    <col min="14388" max="14388" width="13.140625" style="7" bestFit="1" customWidth="1"/>
    <col min="14389" max="14389" width="5.7109375" style="7" customWidth="1"/>
    <col min="14390" max="14397" width="0" style="7" hidden="1" customWidth="1"/>
    <col min="14398" max="14398" width="34.5703125" style="7" customWidth="1"/>
    <col min="14399" max="14591" width="9.140625" style="7"/>
    <col min="14592" max="14592" width="7.85546875" style="7" customWidth="1"/>
    <col min="14593" max="14594" width="3" style="7" customWidth="1"/>
    <col min="14595" max="14595" width="22.5703125" style="7" customWidth="1"/>
    <col min="14596" max="14596" width="2.28515625" style="7" customWidth="1"/>
    <col min="14597" max="14602" width="0" style="7" hidden="1" customWidth="1"/>
    <col min="14603" max="14603" width="12.85546875" style="7" customWidth="1"/>
    <col min="14604" max="14606" width="0" style="7" hidden="1" customWidth="1"/>
    <col min="14607" max="14607" width="2.7109375" style="7" customWidth="1"/>
    <col min="14608" max="14613" width="0" style="7" hidden="1" customWidth="1"/>
    <col min="14614" max="14614" width="12.7109375" style="7" customWidth="1"/>
    <col min="14615" max="14617" width="0" style="7" hidden="1" customWidth="1"/>
    <col min="14618" max="14618" width="2.28515625" style="7" customWidth="1"/>
    <col min="14619" max="14624" width="0" style="7" hidden="1" customWidth="1"/>
    <col min="14625" max="14625" width="12.7109375" style="7" customWidth="1"/>
    <col min="14626" max="14628" width="0" style="7" hidden="1" customWidth="1"/>
    <col min="14629" max="14629" width="2.28515625" style="7" customWidth="1"/>
    <col min="14630" max="14630" width="12.7109375" style="7" customWidth="1"/>
    <col min="14631" max="14637" width="0" style="7" hidden="1" customWidth="1"/>
    <col min="14638" max="14638" width="12.7109375" style="7" customWidth="1"/>
    <col min="14639" max="14641" width="0" style="7" hidden="1" customWidth="1"/>
    <col min="14642" max="14642" width="2.7109375" style="7" customWidth="1"/>
    <col min="14643" max="14643" width="12.7109375" style="7" customWidth="1"/>
    <col min="14644" max="14644" width="13.140625" style="7" bestFit="1" customWidth="1"/>
    <col min="14645" max="14645" width="5.7109375" style="7" customWidth="1"/>
    <col min="14646" max="14653" width="0" style="7" hidden="1" customWidth="1"/>
    <col min="14654" max="14654" width="34.5703125" style="7" customWidth="1"/>
    <col min="14655" max="14847" width="9.140625" style="7"/>
    <col min="14848" max="14848" width="7.85546875" style="7" customWidth="1"/>
    <col min="14849" max="14850" width="3" style="7" customWidth="1"/>
    <col min="14851" max="14851" width="22.5703125" style="7" customWidth="1"/>
    <col min="14852" max="14852" width="2.28515625" style="7" customWidth="1"/>
    <col min="14853" max="14858" width="0" style="7" hidden="1" customWidth="1"/>
    <col min="14859" max="14859" width="12.85546875" style="7" customWidth="1"/>
    <col min="14860" max="14862" width="0" style="7" hidden="1" customWidth="1"/>
    <col min="14863" max="14863" width="2.7109375" style="7" customWidth="1"/>
    <col min="14864" max="14869" width="0" style="7" hidden="1" customWidth="1"/>
    <col min="14870" max="14870" width="12.7109375" style="7" customWidth="1"/>
    <col min="14871" max="14873" width="0" style="7" hidden="1" customWidth="1"/>
    <col min="14874" max="14874" width="2.28515625" style="7" customWidth="1"/>
    <col min="14875" max="14880" width="0" style="7" hidden="1" customWidth="1"/>
    <col min="14881" max="14881" width="12.7109375" style="7" customWidth="1"/>
    <col min="14882" max="14884" width="0" style="7" hidden="1" customWidth="1"/>
    <col min="14885" max="14885" width="2.28515625" style="7" customWidth="1"/>
    <col min="14886" max="14886" width="12.7109375" style="7" customWidth="1"/>
    <col min="14887" max="14893" width="0" style="7" hidden="1" customWidth="1"/>
    <col min="14894" max="14894" width="12.7109375" style="7" customWidth="1"/>
    <col min="14895" max="14897" width="0" style="7" hidden="1" customWidth="1"/>
    <col min="14898" max="14898" width="2.7109375" style="7" customWidth="1"/>
    <col min="14899" max="14899" width="12.7109375" style="7" customWidth="1"/>
    <col min="14900" max="14900" width="13.140625" style="7" bestFit="1" customWidth="1"/>
    <col min="14901" max="14901" width="5.7109375" style="7" customWidth="1"/>
    <col min="14902" max="14909" width="0" style="7" hidden="1" customWidth="1"/>
    <col min="14910" max="14910" width="34.5703125" style="7" customWidth="1"/>
    <col min="14911" max="15103" width="9.140625" style="7"/>
    <col min="15104" max="15104" width="7.85546875" style="7" customWidth="1"/>
    <col min="15105" max="15106" width="3" style="7" customWidth="1"/>
    <col min="15107" max="15107" width="22.5703125" style="7" customWidth="1"/>
    <col min="15108" max="15108" width="2.28515625" style="7" customWidth="1"/>
    <col min="15109" max="15114" width="0" style="7" hidden="1" customWidth="1"/>
    <col min="15115" max="15115" width="12.85546875" style="7" customWidth="1"/>
    <col min="15116" max="15118" width="0" style="7" hidden="1" customWidth="1"/>
    <col min="15119" max="15119" width="2.7109375" style="7" customWidth="1"/>
    <col min="15120" max="15125" width="0" style="7" hidden="1" customWidth="1"/>
    <col min="15126" max="15126" width="12.7109375" style="7" customWidth="1"/>
    <col min="15127" max="15129" width="0" style="7" hidden="1" customWidth="1"/>
    <col min="15130" max="15130" width="2.28515625" style="7" customWidth="1"/>
    <col min="15131" max="15136" width="0" style="7" hidden="1" customWidth="1"/>
    <col min="15137" max="15137" width="12.7109375" style="7" customWidth="1"/>
    <col min="15138" max="15140" width="0" style="7" hidden="1" customWidth="1"/>
    <col min="15141" max="15141" width="2.28515625" style="7" customWidth="1"/>
    <col min="15142" max="15142" width="12.7109375" style="7" customWidth="1"/>
    <col min="15143" max="15149" width="0" style="7" hidden="1" customWidth="1"/>
    <col min="15150" max="15150" width="12.7109375" style="7" customWidth="1"/>
    <col min="15151" max="15153" width="0" style="7" hidden="1" customWidth="1"/>
    <col min="15154" max="15154" width="2.7109375" style="7" customWidth="1"/>
    <col min="15155" max="15155" width="12.7109375" style="7" customWidth="1"/>
    <col min="15156" max="15156" width="13.140625" style="7" bestFit="1" customWidth="1"/>
    <col min="15157" max="15157" width="5.7109375" style="7" customWidth="1"/>
    <col min="15158" max="15165" width="0" style="7" hidden="1" customWidth="1"/>
    <col min="15166" max="15166" width="34.5703125" style="7" customWidth="1"/>
    <col min="15167" max="15359" width="9.140625" style="7"/>
    <col min="15360" max="15360" width="7.85546875" style="7" customWidth="1"/>
    <col min="15361" max="15362" width="3" style="7" customWidth="1"/>
    <col min="15363" max="15363" width="22.5703125" style="7" customWidth="1"/>
    <col min="15364" max="15364" width="2.28515625" style="7" customWidth="1"/>
    <col min="15365" max="15370" width="0" style="7" hidden="1" customWidth="1"/>
    <col min="15371" max="15371" width="12.85546875" style="7" customWidth="1"/>
    <col min="15372" max="15374" width="0" style="7" hidden="1" customWidth="1"/>
    <col min="15375" max="15375" width="2.7109375" style="7" customWidth="1"/>
    <col min="15376" max="15381" width="0" style="7" hidden="1" customWidth="1"/>
    <col min="15382" max="15382" width="12.7109375" style="7" customWidth="1"/>
    <col min="15383" max="15385" width="0" style="7" hidden="1" customWidth="1"/>
    <col min="15386" max="15386" width="2.28515625" style="7" customWidth="1"/>
    <col min="15387" max="15392" width="0" style="7" hidden="1" customWidth="1"/>
    <col min="15393" max="15393" width="12.7109375" style="7" customWidth="1"/>
    <col min="15394" max="15396" width="0" style="7" hidden="1" customWidth="1"/>
    <col min="15397" max="15397" width="2.28515625" style="7" customWidth="1"/>
    <col min="15398" max="15398" width="12.7109375" style="7" customWidth="1"/>
    <col min="15399" max="15405" width="0" style="7" hidden="1" customWidth="1"/>
    <col min="15406" max="15406" width="12.7109375" style="7" customWidth="1"/>
    <col min="15407" max="15409" width="0" style="7" hidden="1" customWidth="1"/>
    <col min="15410" max="15410" width="2.7109375" style="7" customWidth="1"/>
    <col min="15411" max="15411" width="12.7109375" style="7" customWidth="1"/>
    <col min="15412" max="15412" width="13.140625" style="7" bestFit="1" customWidth="1"/>
    <col min="15413" max="15413" width="5.7109375" style="7" customWidth="1"/>
    <col min="15414" max="15421" width="0" style="7" hidden="1" customWidth="1"/>
    <col min="15422" max="15422" width="34.5703125" style="7" customWidth="1"/>
    <col min="15423" max="15615" width="9.140625" style="7"/>
    <col min="15616" max="15616" width="7.85546875" style="7" customWidth="1"/>
    <col min="15617" max="15618" width="3" style="7" customWidth="1"/>
    <col min="15619" max="15619" width="22.5703125" style="7" customWidth="1"/>
    <col min="15620" max="15620" width="2.28515625" style="7" customWidth="1"/>
    <col min="15621" max="15626" width="0" style="7" hidden="1" customWidth="1"/>
    <col min="15627" max="15627" width="12.85546875" style="7" customWidth="1"/>
    <col min="15628" max="15630" width="0" style="7" hidden="1" customWidth="1"/>
    <col min="15631" max="15631" width="2.7109375" style="7" customWidth="1"/>
    <col min="15632" max="15637" width="0" style="7" hidden="1" customWidth="1"/>
    <col min="15638" max="15638" width="12.7109375" style="7" customWidth="1"/>
    <col min="15639" max="15641" width="0" style="7" hidden="1" customWidth="1"/>
    <col min="15642" max="15642" width="2.28515625" style="7" customWidth="1"/>
    <col min="15643" max="15648" width="0" style="7" hidden="1" customWidth="1"/>
    <col min="15649" max="15649" width="12.7109375" style="7" customWidth="1"/>
    <col min="15650" max="15652" width="0" style="7" hidden="1" customWidth="1"/>
    <col min="15653" max="15653" width="2.28515625" style="7" customWidth="1"/>
    <col min="15654" max="15654" width="12.7109375" style="7" customWidth="1"/>
    <col min="15655" max="15661" width="0" style="7" hidden="1" customWidth="1"/>
    <col min="15662" max="15662" width="12.7109375" style="7" customWidth="1"/>
    <col min="15663" max="15665" width="0" style="7" hidden="1" customWidth="1"/>
    <col min="15666" max="15666" width="2.7109375" style="7" customWidth="1"/>
    <col min="15667" max="15667" width="12.7109375" style="7" customWidth="1"/>
    <col min="15668" max="15668" width="13.140625" style="7" bestFit="1" customWidth="1"/>
    <col min="15669" max="15669" width="5.7109375" style="7" customWidth="1"/>
    <col min="15670" max="15677" width="0" style="7" hidden="1" customWidth="1"/>
    <col min="15678" max="15678" width="34.5703125" style="7" customWidth="1"/>
    <col min="15679" max="15871" width="9.140625" style="7"/>
    <col min="15872" max="15872" width="7.85546875" style="7" customWidth="1"/>
    <col min="15873" max="15874" width="3" style="7" customWidth="1"/>
    <col min="15875" max="15875" width="22.5703125" style="7" customWidth="1"/>
    <col min="15876" max="15876" width="2.28515625" style="7" customWidth="1"/>
    <col min="15877" max="15882" width="0" style="7" hidden="1" customWidth="1"/>
    <col min="15883" max="15883" width="12.85546875" style="7" customWidth="1"/>
    <col min="15884" max="15886" width="0" style="7" hidden="1" customWidth="1"/>
    <col min="15887" max="15887" width="2.7109375" style="7" customWidth="1"/>
    <col min="15888" max="15893" width="0" style="7" hidden="1" customWidth="1"/>
    <col min="15894" max="15894" width="12.7109375" style="7" customWidth="1"/>
    <col min="15895" max="15897" width="0" style="7" hidden="1" customWidth="1"/>
    <col min="15898" max="15898" width="2.28515625" style="7" customWidth="1"/>
    <col min="15899" max="15904" width="0" style="7" hidden="1" customWidth="1"/>
    <col min="15905" max="15905" width="12.7109375" style="7" customWidth="1"/>
    <col min="15906" max="15908" width="0" style="7" hidden="1" customWidth="1"/>
    <col min="15909" max="15909" width="2.28515625" style="7" customWidth="1"/>
    <col min="15910" max="15910" width="12.7109375" style="7" customWidth="1"/>
    <col min="15911" max="15917" width="0" style="7" hidden="1" customWidth="1"/>
    <col min="15918" max="15918" width="12.7109375" style="7" customWidth="1"/>
    <col min="15919" max="15921" width="0" style="7" hidden="1" customWidth="1"/>
    <col min="15922" max="15922" width="2.7109375" style="7" customWidth="1"/>
    <col min="15923" max="15923" width="12.7109375" style="7" customWidth="1"/>
    <col min="15924" max="15924" width="13.140625" style="7" bestFit="1" customWidth="1"/>
    <col min="15925" max="15925" width="5.7109375" style="7" customWidth="1"/>
    <col min="15926" max="15933" width="0" style="7" hidden="1" customWidth="1"/>
    <col min="15934" max="15934" width="34.5703125" style="7" customWidth="1"/>
    <col min="15935" max="16127" width="9.140625" style="7"/>
    <col min="16128" max="16128" width="7.85546875" style="7" customWidth="1"/>
    <col min="16129" max="16130" width="3" style="7" customWidth="1"/>
    <col min="16131" max="16131" width="22.5703125" style="7" customWidth="1"/>
    <col min="16132" max="16132" width="2.28515625" style="7" customWidth="1"/>
    <col min="16133" max="16138" width="0" style="7" hidden="1" customWidth="1"/>
    <col min="16139" max="16139" width="12.85546875" style="7" customWidth="1"/>
    <col min="16140" max="16142" width="0" style="7" hidden="1" customWidth="1"/>
    <col min="16143" max="16143" width="2.7109375" style="7" customWidth="1"/>
    <col min="16144" max="16149" width="0" style="7" hidden="1" customWidth="1"/>
    <col min="16150" max="16150" width="12.7109375" style="7" customWidth="1"/>
    <col min="16151" max="16153" width="0" style="7" hidden="1" customWidth="1"/>
    <col min="16154" max="16154" width="2.28515625" style="7" customWidth="1"/>
    <col min="16155" max="16160" width="0" style="7" hidden="1" customWidth="1"/>
    <col min="16161" max="16161" width="12.7109375" style="7" customWidth="1"/>
    <col min="16162" max="16164" width="0" style="7" hidden="1" customWidth="1"/>
    <col min="16165" max="16165" width="2.28515625" style="7" customWidth="1"/>
    <col min="16166" max="16166" width="12.7109375" style="7" customWidth="1"/>
    <col min="16167" max="16173" width="0" style="7" hidden="1" customWidth="1"/>
    <col min="16174" max="16174" width="12.7109375" style="7" customWidth="1"/>
    <col min="16175" max="16177" width="0" style="7" hidden="1" customWidth="1"/>
    <col min="16178" max="16178" width="2.7109375" style="7" customWidth="1"/>
    <col min="16179" max="16179" width="12.7109375" style="7" customWidth="1"/>
    <col min="16180" max="16180" width="13.140625" style="7" bestFit="1" customWidth="1"/>
    <col min="16181" max="16181" width="5.7109375" style="7" customWidth="1"/>
    <col min="16182" max="16189" width="0" style="7" hidden="1" customWidth="1"/>
    <col min="16190" max="16190" width="34.5703125" style="7" customWidth="1"/>
    <col min="16191" max="16384" width="9.140625" style="7"/>
  </cols>
  <sheetData>
    <row r="1" spans="1:62" x14ac:dyDescent="0.25">
      <c r="B1" s="3" t="s">
        <v>119</v>
      </c>
      <c r="C1" s="3"/>
      <c r="D1" s="3"/>
      <c r="E1" s="3"/>
      <c r="F1" s="4"/>
      <c r="G1" s="3"/>
      <c r="H1" s="3"/>
      <c r="I1" s="3"/>
      <c r="J1" s="3"/>
      <c r="K1" s="3"/>
      <c r="L1" s="3"/>
      <c r="M1" s="3"/>
      <c r="N1" s="3"/>
      <c r="O1" s="3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6"/>
      <c r="AC1" s="5"/>
      <c r="AD1" s="5"/>
      <c r="AE1" s="5"/>
      <c r="AF1" s="5"/>
      <c r="AG1" s="5"/>
      <c r="AH1" s="5"/>
      <c r="AI1" s="5"/>
      <c r="AJ1" s="5"/>
      <c r="AK1" s="5"/>
      <c r="AL1" s="5"/>
      <c r="AM1" s="6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6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</row>
    <row r="2" spans="1:62" x14ac:dyDescent="0.25">
      <c r="B2" s="3" t="s">
        <v>118</v>
      </c>
      <c r="C2" s="3"/>
      <c r="D2" s="3"/>
      <c r="E2" s="3"/>
      <c r="F2" s="4"/>
      <c r="G2" s="3"/>
      <c r="H2" s="3"/>
      <c r="I2" s="3"/>
      <c r="J2" s="3"/>
      <c r="K2" s="3"/>
      <c r="L2" s="3"/>
      <c r="M2" s="3"/>
      <c r="N2" s="3"/>
      <c r="O2" s="3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6"/>
      <c r="AC2" s="5"/>
      <c r="AD2" s="5"/>
      <c r="AE2" s="5"/>
      <c r="AF2" s="5"/>
      <c r="AG2" s="5"/>
      <c r="AH2" s="5"/>
      <c r="AI2" s="5"/>
      <c r="AJ2" s="5"/>
      <c r="AK2" s="5"/>
      <c r="AL2" s="5"/>
      <c r="AM2" s="6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6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</row>
    <row r="3" spans="1:62" x14ac:dyDescent="0.25">
      <c r="B3" s="3" t="s">
        <v>1</v>
      </c>
      <c r="C3" s="3"/>
      <c r="D3" s="8"/>
      <c r="E3" s="5"/>
      <c r="F3" s="6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6"/>
      <c r="AC3" s="5"/>
      <c r="AD3" s="5"/>
      <c r="AE3" s="5"/>
      <c r="AF3" s="5"/>
      <c r="AG3" s="5"/>
      <c r="AH3" s="5"/>
      <c r="AI3" s="5"/>
      <c r="AJ3" s="5"/>
      <c r="AK3" s="5"/>
      <c r="AL3" s="9"/>
      <c r="AM3" s="6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6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</row>
    <row r="4" spans="1:62" x14ac:dyDescent="0.25">
      <c r="B4" s="10"/>
      <c r="C4" s="10"/>
      <c r="D4" s="11"/>
      <c r="AA4" s="13"/>
      <c r="AL4" s="13"/>
    </row>
    <row r="5" spans="1:62" x14ac:dyDescent="0.25">
      <c r="B5" s="10"/>
      <c r="C5" s="10"/>
      <c r="D5" s="10"/>
      <c r="E5" s="14"/>
      <c r="F5" s="205" t="s">
        <v>2</v>
      </c>
      <c r="G5" s="205"/>
      <c r="H5" s="205"/>
      <c r="I5" s="205"/>
      <c r="J5" s="205"/>
      <c r="K5" s="205"/>
      <c r="L5" s="205"/>
      <c r="M5" s="15"/>
      <c r="N5" s="14"/>
      <c r="O5" s="14"/>
      <c r="Q5" s="205" t="s">
        <v>3</v>
      </c>
      <c r="R5" s="205"/>
      <c r="S5" s="205"/>
      <c r="T5" s="205"/>
      <c r="U5" s="205"/>
      <c r="V5" s="205"/>
      <c r="W5" s="205"/>
      <c r="X5" s="15"/>
      <c r="Y5" s="14"/>
      <c r="Z5" s="14"/>
      <c r="AA5" s="16"/>
      <c r="AB5" s="206" t="s">
        <v>4</v>
      </c>
      <c r="AC5" s="206"/>
      <c r="AD5" s="206"/>
      <c r="AE5" s="206"/>
      <c r="AF5" s="206"/>
      <c r="AG5" s="206"/>
      <c r="AH5" s="206"/>
      <c r="AI5" s="206"/>
      <c r="AJ5" s="206"/>
      <c r="AK5" s="206"/>
      <c r="AL5" s="17"/>
      <c r="AM5" s="18" t="s">
        <v>5</v>
      </c>
      <c r="AN5" s="15"/>
      <c r="AO5" s="15"/>
      <c r="AP5" s="15"/>
      <c r="AQ5" s="15"/>
      <c r="AR5" s="15"/>
      <c r="AS5" s="15"/>
      <c r="AT5" s="15"/>
      <c r="AU5" s="19"/>
      <c r="AV5" s="19"/>
      <c r="AW5" s="19"/>
      <c r="AY5" s="18" t="s">
        <v>6</v>
      </c>
      <c r="AZ5" s="19"/>
      <c r="BA5" s="19"/>
      <c r="BB5" s="15"/>
      <c r="BC5" s="15"/>
      <c r="BD5" s="15"/>
      <c r="BE5" s="15"/>
      <c r="BF5" s="15"/>
      <c r="BG5" s="15"/>
      <c r="BH5" s="19"/>
      <c r="BI5" s="19"/>
      <c r="BJ5" s="19"/>
    </row>
    <row r="6" spans="1:62" ht="45" customHeight="1" x14ac:dyDescent="0.25">
      <c r="B6" s="20"/>
      <c r="C6" s="20"/>
      <c r="D6" s="20"/>
      <c r="E6" s="21"/>
      <c r="F6" s="22" t="s">
        <v>7</v>
      </c>
      <c r="G6" s="23" t="s">
        <v>8</v>
      </c>
      <c r="H6" s="23" t="s">
        <v>9</v>
      </c>
      <c r="I6" s="23" t="s">
        <v>10</v>
      </c>
      <c r="J6" s="23" t="s">
        <v>11</v>
      </c>
      <c r="K6" s="23" t="s">
        <v>12</v>
      </c>
      <c r="L6" s="23" t="s">
        <v>13</v>
      </c>
      <c r="M6" s="204" t="s">
        <v>14</v>
      </c>
      <c r="N6" s="204"/>
      <c r="O6" s="23" t="s">
        <v>15</v>
      </c>
      <c r="Q6" s="23" t="s">
        <v>16</v>
      </c>
      <c r="R6" s="23" t="s">
        <v>8</v>
      </c>
      <c r="S6" s="23" t="s">
        <v>9</v>
      </c>
      <c r="T6" s="23" t="s">
        <v>10</v>
      </c>
      <c r="U6" s="23" t="s">
        <v>11</v>
      </c>
      <c r="V6" s="23" t="s">
        <v>12</v>
      </c>
      <c r="W6" s="23" t="s">
        <v>13</v>
      </c>
      <c r="X6" s="204" t="s">
        <v>14</v>
      </c>
      <c r="Y6" s="204"/>
      <c r="Z6" s="23" t="s">
        <v>15</v>
      </c>
      <c r="AA6" s="24"/>
      <c r="AB6" s="22" t="s">
        <v>16</v>
      </c>
      <c r="AC6" s="23" t="s">
        <v>8</v>
      </c>
      <c r="AD6" s="23" t="s">
        <v>9</v>
      </c>
      <c r="AE6" s="23" t="s">
        <v>10</v>
      </c>
      <c r="AF6" s="23" t="s">
        <v>11</v>
      </c>
      <c r="AG6" s="23" t="s">
        <v>12</v>
      </c>
      <c r="AH6" s="23" t="s">
        <v>13</v>
      </c>
      <c r="AI6" s="204" t="s">
        <v>18</v>
      </c>
      <c r="AJ6" s="204"/>
      <c r="AK6" s="23" t="s">
        <v>15</v>
      </c>
      <c r="AL6" s="24"/>
      <c r="AM6" s="22" t="s">
        <v>655</v>
      </c>
      <c r="AN6" s="23" t="s">
        <v>8</v>
      </c>
      <c r="AO6" s="202" t="s">
        <v>656</v>
      </c>
      <c r="AP6" s="23" t="s">
        <v>9</v>
      </c>
      <c r="AQ6" s="23" t="s">
        <v>10</v>
      </c>
      <c r="AR6" s="23" t="s">
        <v>11</v>
      </c>
      <c r="AS6" s="23" t="s">
        <v>12</v>
      </c>
      <c r="AT6" s="23" t="s">
        <v>17</v>
      </c>
      <c r="AU6" s="204" t="s">
        <v>18</v>
      </c>
      <c r="AV6" s="204"/>
      <c r="AW6" s="23" t="s">
        <v>15</v>
      </c>
      <c r="AY6" s="22" t="s">
        <v>19</v>
      </c>
      <c r="AZ6" s="204" t="s">
        <v>20</v>
      </c>
      <c r="BA6" s="204"/>
      <c r="BB6" s="23" t="s">
        <v>8</v>
      </c>
      <c r="BC6" s="23" t="s">
        <v>9</v>
      </c>
      <c r="BD6" s="23" t="s">
        <v>10</v>
      </c>
      <c r="BE6" s="23" t="s">
        <v>11</v>
      </c>
      <c r="BF6" s="23" t="s">
        <v>12</v>
      </c>
      <c r="BG6" s="23" t="s">
        <v>17</v>
      </c>
      <c r="BH6" s="204" t="s">
        <v>18</v>
      </c>
      <c r="BI6" s="204"/>
      <c r="BJ6" s="23" t="s">
        <v>15</v>
      </c>
    </row>
    <row r="7" spans="1:62" x14ac:dyDescent="0.25">
      <c r="B7" s="25"/>
      <c r="C7" s="25"/>
      <c r="D7" s="26"/>
      <c r="E7" s="27"/>
      <c r="F7" s="28"/>
      <c r="G7" s="27"/>
      <c r="H7" s="27"/>
      <c r="I7" s="27"/>
      <c r="J7" s="27"/>
      <c r="K7" s="27"/>
      <c r="L7" s="27"/>
      <c r="M7" s="27"/>
      <c r="N7" s="27"/>
      <c r="O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9"/>
      <c r="AC7" s="27"/>
      <c r="AD7" s="27"/>
      <c r="AE7" s="27"/>
      <c r="AF7" s="27"/>
      <c r="AG7" s="27"/>
      <c r="AH7" s="27"/>
      <c r="AL7" s="13"/>
      <c r="AN7" s="27"/>
      <c r="AO7" s="27"/>
      <c r="AP7" s="27"/>
      <c r="AQ7" s="27"/>
      <c r="AR7" s="27"/>
      <c r="AS7" s="27"/>
      <c r="AT7" s="27"/>
      <c r="BB7" s="27"/>
      <c r="BC7" s="27"/>
      <c r="BD7" s="27"/>
      <c r="BE7" s="27"/>
      <c r="BF7" s="27"/>
      <c r="BG7" s="27"/>
    </row>
    <row r="8" spans="1:62" x14ac:dyDescent="0.25">
      <c r="B8" s="25" t="s">
        <v>21</v>
      </c>
      <c r="C8" s="30"/>
      <c r="D8" s="31"/>
      <c r="E8" s="31"/>
      <c r="F8" s="32">
        <v>0</v>
      </c>
      <c r="G8" s="31">
        <f>F8</f>
        <v>0</v>
      </c>
      <c r="H8" s="31"/>
      <c r="I8" s="31"/>
      <c r="J8" s="31"/>
      <c r="K8" s="31"/>
      <c r="L8" s="31">
        <v>0</v>
      </c>
      <c r="M8" s="31"/>
      <c r="N8" s="31"/>
      <c r="O8" s="31"/>
      <c r="Q8" s="31">
        <f>L33</f>
        <v>763557.33</v>
      </c>
      <c r="R8" s="31">
        <f>L33</f>
        <v>763557.33</v>
      </c>
      <c r="S8" s="31"/>
      <c r="T8" s="31"/>
      <c r="U8" s="31"/>
      <c r="V8" s="31"/>
      <c r="W8" s="31">
        <f>L33</f>
        <v>763557.33</v>
      </c>
      <c r="X8" s="31"/>
      <c r="Y8" s="31"/>
      <c r="Z8" s="31"/>
      <c r="AA8" s="33"/>
      <c r="AB8" s="34">
        <f>+W33</f>
        <v>1533792.9700000002</v>
      </c>
      <c r="AC8" s="31">
        <f>AB8</f>
        <v>1533792.9700000002</v>
      </c>
      <c r="AD8" s="31"/>
      <c r="AE8" s="31"/>
      <c r="AF8" s="31"/>
      <c r="AG8" s="31"/>
      <c r="AH8" s="31">
        <f>AB8</f>
        <v>1533792.9700000002</v>
      </c>
      <c r="AL8" s="13"/>
      <c r="AM8" s="34">
        <f>AH33</f>
        <v>2726493.2500000005</v>
      </c>
      <c r="AN8" s="31"/>
      <c r="AO8" s="31"/>
      <c r="AP8" s="31"/>
      <c r="AQ8" s="31"/>
      <c r="AR8" s="31"/>
      <c r="AS8" s="31"/>
      <c r="AT8" s="31">
        <f>AH33</f>
        <v>2726493.2500000005</v>
      </c>
      <c r="AY8" s="34">
        <f>AT33</f>
        <v>2726493.2500000005</v>
      </c>
      <c r="BB8" s="31"/>
      <c r="BC8" s="31"/>
      <c r="BD8" s="31"/>
      <c r="BE8" s="31"/>
      <c r="BF8" s="31"/>
      <c r="BG8" s="31">
        <f>AT33</f>
        <v>2726493.2500000005</v>
      </c>
    </row>
    <row r="9" spans="1:62" x14ac:dyDescent="0.25">
      <c r="B9" s="25"/>
      <c r="C9" s="25"/>
      <c r="D9" s="35"/>
      <c r="E9" s="27"/>
      <c r="F9" s="28"/>
      <c r="G9" s="27"/>
      <c r="H9" s="27"/>
      <c r="I9" s="27"/>
      <c r="J9" s="27"/>
      <c r="K9" s="27"/>
      <c r="L9" s="27"/>
      <c r="M9" s="27"/>
      <c r="N9" s="27"/>
      <c r="O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C9" s="27"/>
      <c r="AD9" s="27"/>
      <c r="AE9" s="27"/>
      <c r="AF9" s="27"/>
      <c r="AG9" s="27"/>
      <c r="AH9" s="27"/>
      <c r="AL9" s="13"/>
      <c r="AN9" s="27"/>
      <c r="AO9" s="27"/>
      <c r="AP9" s="27"/>
      <c r="AQ9" s="27"/>
      <c r="AR9" s="27"/>
      <c r="AS9" s="27"/>
      <c r="AT9" s="27"/>
      <c r="BB9" s="27"/>
      <c r="BC9" s="27"/>
      <c r="BD9" s="27"/>
      <c r="BE9" s="27"/>
      <c r="BF9" s="27"/>
      <c r="BG9" s="27"/>
    </row>
    <row r="10" spans="1:62" x14ac:dyDescent="0.25">
      <c r="B10" s="25" t="s">
        <v>22</v>
      </c>
      <c r="C10" s="25"/>
      <c r="D10" s="27"/>
      <c r="E10" s="1"/>
      <c r="F10" s="36"/>
      <c r="G10" s="1"/>
      <c r="H10" s="1"/>
      <c r="I10" s="27"/>
      <c r="J10" s="27"/>
      <c r="K10" s="27"/>
      <c r="L10" s="27"/>
      <c r="M10" s="27"/>
      <c r="N10" s="27"/>
      <c r="O10" s="27"/>
      <c r="Q10" s="1"/>
      <c r="R10" s="1"/>
      <c r="S10" s="1"/>
      <c r="T10" s="27"/>
      <c r="U10" s="27"/>
      <c r="V10" s="27"/>
      <c r="W10" s="27"/>
      <c r="X10" s="27"/>
      <c r="Y10" s="37"/>
      <c r="Z10" s="27"/>
      <c r="AA10" s="27"/>
      <c r="AC10" s="1"/>
      <c r="AD10" s="1"/>
      <c r="AE10" s="27"/>
      <c r="AF10" s="27"/>
      <c r="AG10" s="27"/>
      <c r="AH10" s="27"/>
      <c r="AL10" s="13"/>
      <c r="AN10" s="1"/>
      <c r="AO10" s="1"/>
      <c r="AP10" s="1"/>
      <c r="AQ10" s="27"/>
      <c r="AR10" s="27"/>
      <c r="AS10" s="27"/>
      <c r="AT10" s="27"/>
      <c r="BB10" s="1"/>
      <c r="BC10" s="1"/>
      <c r="BD10" s="27"/>
      <c r="BE10" s="27"/>
      <c r="BF10" s="27"/>
      <c r="BG10" s="27"/>
    </row>
    <row r="11" spans="1:62" ht="13.9" customHeight="1" x14ac:dyDescent="0.25">
      <c r="A11" s="2">
        <v>1</v>
      </c>
      <c r="B11" s="38"/>
      <c r="C11" s="38"/>
      <c r="D11" s="39" t="s">
        <v>23</v>
      </c>
      <c r="E11" s="40"/>
      <c r="F11" s="41">
        <f>SUMIF(Revenues!$A$3:$A$82,'Current Working'!$A$11:$A$13,Revenues!H$3:H$82)</f>
        <v>1256035</v>
      </c>
      <c r="G11" s="41">
        <f>SUMIF(Revenues!$A$3:$A$82,'Current Working'!$A$11:$A$13,Revenues!I$3:I$82)</f>
        <v>0</v>
      </c>
      <c r="H11" s="41">
        <f>SUMIF(Revenues!$A$3:$A$82,'Current Working'!$A$11:$A$13,Revenues!J$3:J$82)</f>
        <v>0</v>
      </c>
      <c r="I11" s="41">
        <f>SUMIF(Revenues!$A$3:$A$82,'Current Working'!$A$11:$A$13,Revenues!K$3:K$82)</f>
        <v>0</v>
      </c>
      <c r="J11" s="41">
        <f>SUMIF(Revenues!$A$3:$A$82,'Current Working'!$A$11:$A$13,Revenues!L$3:L$82)</f>
        <v>0</v>
      </c>
      <c r="K11" s="41">
        <f>SUMIF(Revenues!$A$3:$A$82,'Current Working'!$A$11:$A$13,Revenues!M$3:M$82)</f>
        <v>0</v>
      </c>
      <c r="L11" s="41">
        <f>SUMIF(Revenues!$A$3:$A$82,'Current Working'!$A$11:$A$13,Revenues!N$3:N$82)</f>
        <v>1061000.32</v>
      </c>
      <c r="M11" s="42">
        <f>L11-G11</f>
        <v>1061000.32</v>
      </c>
      <c r="N11" s="43" t="str">
        <f>IFERROR(M11/G11,"-")</f>
        <v>-</v>
      </c>
      <c r="O11" s="44"/>
      <c r="Q11" s="41">
        <f>SUMIF(Revenues!$A$3:$A$82,'Current Working'!$A$11:$A$13,Revenues!Q$3:Q$82)</f>
        <v>1077800</v>
      </c>
      <c r="R11" s="41">
        <f>SUMIF(Revenues!$A$3:$A$82,'Current Working'!$A$11:$A$13,Revenues!R$3:R$82)</f>
        <v>0</v>
      </c>
      <c r="S11" s="41">
        <f>SUMIF(Revenues!$A$3:$A$82,'Current Working'!$A$11:$A$13,Revenues!S$3:S$82)</f>
        <v>0</v>
      </c>
      <c r="T11" s="41">
        <f>SUMIF(Revenues!$A$3:$A$82,'Current Working'!$A$11:$A$13,Revenues!T$3:T$82)</f>
        <v>0</v>
      </c>
      <c r="U11" s="41">
        <f>SUMIF(Revenues!$A$3:$A$82,'Current Working'!$A$11:$A$13,Revenues!U$3:U$82)</f>
        <v>0</v>
      </c>
      <c r="V11" s="41">
        <f>SUMIF(Revenues!$A$3:$A$82,'Current Working'!$A$11:$A$13,Revenues!V$3:V$82)</f>
        <v>0</v>
      </c>
      <c r="W11" s="41">
        <f>SUMIF(Revenues!$A$3:$A$82,'Current Working'!$A$11:$A$13,Revenues!W$3:W$82)</f>
        <v>1060913.0000000002</v>
      </c>
      <c r="X11" s="42">
        <f>+W11-Q11</f>
        <v>-16886.999999999767</v>
      </c>
      <c r="Y11" s="43">
        <f>IFERROR(X11/Q11,"-")</f>
        <v>-1.5668027463351056E-2</v>
      </c>
      <c r="Z11" s="44"/>
      <c r="AA11" s="44"/>
      <c r="AB11" s="41">
        <f>SUMIF(Revenues!$A$3:$A$82,'Current Working'!$A$11:$A$13,Revenues!Z$3:Z$82)</f>
        <v>1245430</v>
      </c>
      <c r="AC11" s="41">
        <f>SUMIF(Revenues!$A$3:$A$82,'Current Working'!$A$11:$A$13,Revenues!AA$3:AA$82)</f>
        <v>1245430</v>
      </c>
      <c r="AD11" s="41">
        <f>SUMIF(Revenues!$A$3:$A$82,'Current Working'!$A$11:$A$13,Revenues!AB$3:AB$82)</f>
        <v>0</v>
      </c>
      <c r="AE11" s="41">
        <f>SUMIF(Revenues!$A$3:$A$82,'Current Working'!$A$11:$A$13,Revenues!AC$3:AC$82)</f>
        <v>0</v>
      </c>
      <c r="AF11" s="41">
        <f>SUMIF(Revenues!$A$3:$A$82,'Current Working'!$A$11:$A$13,Revenues!AD$3:AD$82)</f>
        <v>0</v>
      </c>
      <c r="AG11" s="41">
        <f>SUMIF(Revenues!$A$3:$A$82,'Current Working'!$A$11:$A$13,Revenues!AE$3:AE$82)</f>
        <v>1226267.1100000001</v>
      </c>
      <c r="AH11" s="41">
        <f>SUMIF(Revenues!$A$3:$A$82,'Current Working'!$A$11:$A$13,Revenues!AF$3:AF$82)</f>
        <v>1226267.1100000001</v>
      </c>
      <c r="AI11" s="45">
        <f>+AH11-AC11</f>
        <v>-19162.889999999898</v>
      </c>
      <c r="AJ11" s="46">
        <f>IFERROR(AI11/AC11,"-")</f>
        <v>-1.5386565282673372E-2</v>
      </c>
      <c r="AK11" s="47"/>
      <c r="AL11" s="48"/>
      <c r="AM11" s="41">
        <f>SUMIF(Revenues!$A$3:$A$82,'Current Working'!$A$11:$A$13,Revenues!AI$3:AI$82)</f>
        <v>1245430</v>
      </c>
      <c r="AN11" s="41">
        <f>SUMIF(Revenues!$A$3:$A$82,'Current Working'!$A$11:$A$13,Revenues!AJ$3:AJ$82)</f>
        <v>1245430</v>
      </c>
      <c r="AO11" s="41">
        <f>SUMIF(Revenues!$A$3:$A$82,'Current Working'!$A$11:$A$13,Revenues!AK$3:AK$82)</f>
        <v>0</v>
      </c>
      <c r="AP11" s="41">
        <f>SUMIF(Revenues!$A$3:$A$82,'Current Working'!$A$11:$A$13,Revenues!AL$3:AL$82)</f>
        <v>0</v>
      </c>
      <c r="AQ11" s="41">
        <f>SUMIF(Revenues!$A$3:$A$82,'Current Working'!$A$11:$A$13,Revenues!AM$3:AM$82)</f>
        <v>0</v>
      </c>
      <c r="AR11" s="41">
        <f>SUMIF(Revenues!$A$3:$A$82,'Current Working'!$A$11:$A$13,Revenues!AN$3:AN$82)</f>
        <v>0</v>
      </c>
      <c r="AS11" s="41">
        <f>SUMIF(Revenues!$A$3:$A$82,'Current Working'!$A$11:$A$13,Revenues!AO$3:AO$82)</f>
        <v>0</v>
      </c>
      <c r="AT11" s="41">
        <f>SUMIF(Revenues!$A$3:$A$82,'Current Working'!$A$11:$A$13,Revenues!AP$3:AP$82)</f>
        <v>0</v>
      </c>
      <c r="AU11" s="45">
        <f>+AT11-AN11</f>
        <v>-1245430</v>
      </c>
      <c r="AV11" s="46">
        <f>IFERROR(AU11/AN11,"-")</f>
        <v>-1</v>
      </c>
      <c r="AW11" s="47"/>
      <c r="AY11" s="41">
        <f>SUMIF(Revenues!$A$3:$A$82,'Current Working'!$A$11:$A$13,Revenues!AS$3:AS$82)</f>
        <v>0</v>
      </c>
      <c r="AZ11" s="45">
        <f>+AY11-AT11</f>
        <v>0</v>
      </c>
      <c r="BA11" s="46" t="str">
        <f>IFERROR(AZ11/AT11,"-")</f>
        <v>-</v>
      </c>
      <c r="BB11" s="41">
        <f ca="1">SUMIF(Revenues!$A$3:$A$13,'Current Working'!$A$11:$A$13,Revenues!AT$3:AT$11)</f>
        <v>0</v>
      </c>
      <c r="BC11" s="41">
        <f ca="1">SUMIF(Revenues!$A$3:$A$13,'Current Working'!$A$11:$A$13,Revenues!AU$3:AU$11)</f>
        <v>0</v>
      </c>
      <c r="BD11" s="41">
        <f ca="1">SUMIF(Revenues!$A$3:$A$13,'Current Working'!$A$11:$A$13,Revenues!AV$3:AV$11)</f>
        <v>0</v>
      </c>
      <c r="BE11" s="41">
        <f ca="1">SUMIF(Revenues!$A$3:$A$13,'Current Working'!$A$11:$A$13,Revenues!AW$3:AW$11)</f>
        <v>0</v>
      </c>
      <c r="BF11" s="41">
        <f ca="1">SUMIF(Revenues!$A$3:$A$13,'Current Working'!$A$11:$A$13,Revenues!AX$3:AX$11)</f>
        <v>0</v>
      </c>
      <c r="BG11" s="41">
        <f ca="1">SUMIF(Revenues!$A$3:$A$13,'Current Working'!$A$11:$A$13,Revenues!AY$3:AY$11)</f>
        <v>0</v>
      </c>
      <c r="BH11" s="45">
        <f ca="1">+BG11-BB11</f>
        <v>0</v>
      </c>
      <c r="BI11" s="46" t="str">
        <f ca="1">IFERROR(BH11/BB11,"-")</f>
        <v>-</v>
      </c>
      <c r="BJ11" s="47"/>
    </row>
    <row r="12" spans="1:62" x14ac:dyDescent="0.25">
      <c r="A12" s="2">
        <v>2</v>
      </c>
      <c r="B12" s="38"/>
      <c r="C12" s="38"/>
      <c r="D12" s="39" t="s">
        <v>654</v>
      </c>
      <c r="E12" s="40"/>
      <c r="F12" s="41">
        <f>SUMIF(Revenues!$A$3:$A$82,'Current Working'!$A$11:$A$13,Revenues!H$3:H$82)</f>
        <v>0</v>
      </c>
      <c r="G12" s="41">
        <f>SUMIF(Revenues!$A$3:$A$82,'Current Working'!$A$11:$A$13,Revenues!I$3:I$82)</f>
        <v>0</v>
      </c>
      <c r="H12" s="41">
        <f>SUMIF(Revenues!$A$3:$A$82,'Current Working'!$A$11:$A$13,Revenues!J$3:J$82)</f>
        <v>0</v>
      </c>
      <c r="I12" s="41">
        <f>SUMIF(Revenues!$A$3:$A$82,'Current Working'!$A$11:$A$13,Revenues!K$3:K$82)</f>
        <v>0</v>
      </c>
      <c r="J12" s="41">
        <f>SUMIF(Revenues!$A$3:$A$82,'Current Working'!$A$11:$A$13,Revenues!L$3:L$82)</f>
        <v>0</v>
      </c>
      <c r="K12" s="41">
        <f>SUMIF(Revenues!$A$3:$A$82,'Current Working'!$A$11:$A$13,Revenues!M$3:M$82)</f>
        <v>0</v>
      </c>
      <c r="L12" s="41">
        <f>SUMIF(Revenues!$A$3:$A$82,'Current Working'!$A$11:$A$13,Revenues!N$3:N$82)</f>
        <v>920.75</v>
      </c>
      <c r="M12" s="42">
        <f>L12-G12</f>
        <v>920.75</v>
      </c>
      <c r="N12" s="43" t="str">
        <f>IFERROR(M12/G12,"-")</f>
        <v>-</v>
      </c>
      <c r="O12" s="44"/>
      <c r="Q12" s="41">
        <f>SUMIF(Revenues!$A$3:$A$82,'Current Working'!$A$11:$A$13,Revenues!Q$3:Q$82)</f>
        <v>0</v>
      </c>
      <c r="R12" s="41">
        <f>SUMIF(Revenues!$A$3:$A$82,'Current Working'!$A$11:$A$13,Revenues!R$3:R$82)</f>
        <v>0</v>
      </c>
      <c r="S12" s="41">
        <f>SUMIF(Revenues!$A$3:$A$82,'Current Working'!$A$11:$A$13,Revenues!S$3:S$82)</f>
        <v>0</v>
      </c>
      <c r="T12" s="41">
        <f>SUMIF(Revenues!$A$3:$A$82,'Current Working'!$A$11:$A$13,Revenues!T$3:T$82)</f>
        <v>0</v>
      </c>
      <c r="U12" s="41">
        <f>SUMIF(Revenues!$A$3:$A$82,'Current Working'!$A$11:$A$13,Revenues!U$3:U$82)</f>
        <v>0</v>
      </c>
      <c r="V12" s="41">
        <f>SUMIF(Revenues!$A$3:$A$82,'Current Working'!$A$11:$A$13,Revenues!V$3:V$82)</f>
        <v>0</v>
      </c>
      <c r="W12" s="41">
        <f>SUMIF(Revenues!$A$3:$A$82,'Current Working'!$A$11:$A$13,Revenues!W$3:W$82)</f>
        <v>1083.43</v>
      </c>
      <c r="X12" s="42">
        <f>+W12-Q12</f>
        <v>1083.43</v>
      </c>
      <c r="Y12" s="43">
        <f>IFERROR(X12/L12,"-")</f>
        <v>1.1766820526744501</v>
      </c>
      <c r="Z12" s="44"/>
      <c r="AA12" s="44"/>
      <c r="AB12" s="41">
        <f>SUMIF(Revenues!$A$3:$A$82,'Current Working'!$A$11:$A$13,Revenues!Z$3:Z$82)</f>
        <v>0</v>
      </c>
      <c r="AC12" s="41">
        <f>SUMIF(Revenues!$A$3:$A$82,'Current Working'!$A$11:$A$13,Revenues!AA$3:AA$82)</f>
        <v>0</v>
      </c>
      <c r="AD12" s="41">
        <f>SUMIF(Revenues!$A$3:$A$82,'Current Working'!$A$11:$A$13,Revenues!AB$3:AB$82)</f>
        <v>0</v>
      </c>
      <c r="AE12" s="41">
        <f>SUMIF(Revenues!$A$3:$A$82,'Current Working'!$A$11:$A$13,Revenues!AC$3:AC$82)</f>
        <v>0</v>
      </c>
      <c r="AF12" s="41">
        <f>SUMIF(Revenues!$A$3:$A$82,'Current Working'!$A$11:$A$13,Revenues!AD$3:AD$82)</f>
        <v>0</v>
      </c>
      <c r="AG12" s="41">
        <f>SUMIF(Revenues!$A$3:$A$82,'Current Working'!$A$11:$A$13,Revenues!AE$3:AE$82)</f>
        <v>1308.3700000000001</v>
      </c>
      <c r="AH12" s="41">
        <f>SUMIF(Revenues!$A$3:$A$82,'Current Working'!$A$11:$A$13,Revenues!AF$3:AF$82)</f>
        <v>1308.3700000000001</v>
      </c>
      <c r="AI12" s="42">
        <f>+AH12-AC12</f>
        <v>1308.3700000000001</v>
      </c>
      <c r="AJ12" s="46" t="str">
        <f>IFERROR(AI12/AC12,"-")</f>
        <v>-</v>
      </c>
      <c r="AL12" s="13"/>
      <c r="AM12" s="41">
        <f>SUMIF(Revenues!$A$3:$A$82,'Current Working'!$A$11:$A$13,Revenues!AI$3:AI$82)</f>
        <v>0</v>
      </c>
      <c r="AN12" s="41">
        <f>SUMIF(Revenues!$A$3:$A$82,'Current Working'!$A$11:$A$13,Revenues!AJ$3:AJ$82)</f>
        <v>0</v>
      </c>
      <c r="AO12" s="41">
        <f>SUMIF(Revenues!$A$3:$A$82,'Current Working'!$A$11:$A$13,Revenues!AK$3:AK$82)</f>
        <v>0</v>
      </c>
      <c r="AP12" s="41">
        <f>SUMIF(Revenues!$A$3:$A$82,'Current Working'!$A$11:$A$13,Revenues!AL$3:AL$82)</f>
        <v>0</v>
      </c>
      <c r="AQ12" s="41">
        <f>SUMIF(Revenues!$A$3:$A$82,'Current Working'!$A$11:$A$13,Revenues!AM$3:AM$82)</f>
        <v>0</v>
      </c>
      <c r="AR12" s="41">
        <f>SUMIF(Revenues!$A$3:$A$82,'Current Working'!$A$11:$A$13,Revenues!AN$3:AN$82)</f>
        <v>0</v>
      </c>
      <c r="AS12" s="41">
        <f>SUMIF(Revenues!$A$3:$A$82,'Current Working'!$A$11:$A$13,Revenues!AO$3:AO$82)</f>
        <v>0</v>
      </c>
      <c r="AT12" s="41">
        <f>SUMIF(Revenues!$A$3:$A$82,'Current Working'!$A$11:$A$13,Revenues!AP$3:AP$82)</f>
        <v>0</v>
      </c>
      <c r="AU12" s="45">
        <f>+AT12-AN12</f>
        <v>0</v>
      </c>
      <c r="AV12" s="46" t="str">
        <f>IFERROR(AU12/AN12,"-")</f>
        <v>-</v>
      </c>
      <c r="AY12" s="41">
        <f>SUMIF(Revenues!$A$3:$A$82,'Current Working'!$A$11:$A$13,Revenues!AS$3:AS$82)</f>
        <v>0</v>
      </c>
      <c r="AZ12" s="45">
        <f>+AY12-AT12</f>
        <v>0</v>
      </c>
      <c r="BA12" s="46" t="str">
        <f>IFERROR(AZ12/AT12,"-")</f>
        <v>-</v>
      </c>
      <c r="BB12" s="41">
        <f ca="1">SUMIF(Revenues!$A$3:$A$13,'Current Working'!$A$11:$A$13,Revenues!AT$3:AT$11)</f>
        <v>0</v>
      </c>
      <c r="BC12" s="41">
        <f ca="1">SUMIF(Revenues!$A$3:$A$13,'Current Working'!$A$11:$A$13,Revenues!AU$3:AU$11)</f>
        <v>0</v>
      </c>
      <c r="BD12" s="41">
        <f ca="1">SUMIF(Revenues!$A$3:$A$13,'Current Working'!$A$11:$A$13,Revenues!AV$3:AV$11)</f>
        <v>0</v>
      </c>
      <c r="BE12" s="41">
        <f ca="1">SUMIF(Revenues!$A$3:$A$13,'Current Working'!$A$11:$A$13,Revenues!AW$3:AW$11)</f>
        <v>0</v>
      </c>
      <c r="BF12" s="41">
        <f ca="1">SUMIF(Revenues!$A$3:$A$13,'Current Working'!$A$11:$A$13,Revenues!AX$3:AX$11)</f>
        <v>0</v>
      </c>
      <c r="BG12" s="41">
        <f ca="1">SUMIF(Revenues!$A$3:$A$13,'Current Working'!$A$11:$A$13,Revenues!AY$3:AY$11)</f>
        <v>0</v>
      </c>
      <c r="BH12" s="45">
        <f ca="1">+BG12-BB12</f>
        <v>0</v>
      </c>
      <c r="BI12" s="46" t="str">
        <f ca="1">IFERROR(BH12/BB12,"-")</f>
        <v>-</v>
      </c>
    </row>
    <row r="13" spans="1:62" x14ac:dyDescent="0.25">
      <c r="A13" s="2">
        <v>3</v>
      </c>
      <c r="B13" s="38"/>
      <c r="C13" s="38"/>
      <c r="D13" s="39" t="s">
        <v>24</v>
      </c>
      <c r="E13" s="40"/>
      <c r="F13" s="41">
        <f>SUMIF(Revenues!$A$3:$A$82,'Current Working'!$A$11:$A$13,Revenues!H$3:H$82)</f>
        <v>0</v>
      </c>
      <c r="G13" s="41">
        <f>SUMIF(Revenues!$A$3:$A$82,'Current Working'!$A$11:$A$13,Revenues!I$3:I$82)</f>
        <v>0</v>
      </c>
      <c r="H13" s="41">
        <f>SUMIF(Revenues!$A$3:$A$82,'Current Working'!$A$11:$A$13,Revenues!J$3:J$82)</f>
        <v>0</v>
      </c>
      <c r="I13" s="41">
        <f>SUMIF(Revenues!$A$3:$A$82,'Current Working'!$A$11:$A$13,Revenues!K$3:K$82)</f>
        <v>0</v>
      </c>
      <c r="J13" s="41">
        <f>SUMIF(Revenues!$A$3:$A$82,'Current Working'!$A$11:$A$13,Revenues!L$3:L$82)</f>
        <v>0</v>
      </c>
      <c r="K13" s="41">
        <f>SUMIF(Revenues!$A$3:$A$82,'Current Working'!$A$11:$A$13,Revenues!M$3:M$82)</f>
        <v>0</v>
      </c>
      <c r="L13" s="41">
        <f>SUMIF(Revenues!$A$3:$A$82,'Current Working'!$A$11:$A$13,Revenues!N$3:N$82)</f>
        <v>0</v>
      </c>
      <c r="M13" s="42">
        <f>L13-G13</f>
        <v>0</v>
      </c>
      <c r="N13" s="43" t="str">
        <f>IFERROR(M13/G13,"-")</f>
        <v>-</v>
      </c>
      <c r="O13" s="44"/>
      <c r="Q13" s="41">
        <f>SUMIF(Revenues!$A$3:$A$82,'Current Working'!$A$11:$A$13,Revenues!Q$3:Q$82)</f>
        <v>0</v>
      </c>
      <c r="R13" s="41">
        <f>SUMIF(Revenues!$A$3:$A$82,'Current Working'!$A$11:$A$13,Revenues!R$3:R$82)</f>
        <v>0</v>
      </c>
      <c r="S13" s="41">
        <f>SUMIF(Revenues!$A$3:$A$82,'Current Working'!$A$11:$A$13,Revenues!S$3:S$82)</f>
        <v>0</v>
      </c>
      <c r="T13" s="41">
        <f>SUMIF(Revenues!$A$3:$A$82,'Current Working'!$A$11:$A$13,Revenues!T$3:T$82)</f>
        <v>0</v>
      </c>
      <c r="U13" s="41">
        <f>SUMIF(Revenues!$A$3:$A$82,'Current Working'!$A$11:$A$13,Revenues!U$3:U$82)</f>
        <v>0</v>
      </c>
      <c r="V13" s="41">
        <f>SUMIF(Revenues!$A$3:$A$82,'Current Working'!$A$11:$A$13,Revenues!V$3:V$82)</f>
        <v>0</v>
      </c>
      <c r="W13" s="41">
        <f>SUMIF(Revenues!$A$3:$A$82,'Current Working'!$A$11:$A$13,Revenues!W$3:W$82)</f>
        <v>0</v>
      </c>
      <c r="X13" s="49">
        <f>+W13-Q13</f>
        <v>0</v>
      </c>
      <c r="Y13" s="50" t="str">
        <f>IFERROR(X13/L13,"-")</f>
        <v>-</v>
      </c>
      <c r="Z13" s="44"/>
      <c r="AA13" s="44"/>
      <c r="AB13" s="41">
        <f>SUMIF(Revenues!$A$3:$A$82,'Current Working'!$A$11:$A$13,Revenues!Z$3:Z$82)</f>
        <v>0</v>
      </c>
      <c r="AC13" s="41">
        <f>SUMIF(Revenues!$A$3:$A$82,'Current Working'!$A$11:$A$13,Revenues!AA$3:AA$82)</f>
        <v>0</v>
      </c>
      <c r="AD13" s="41">
        <f>SUMIF(Revenues!$A$3:$A$82,'Current Working'!$A$11:$A$13,Revenues!AB$3:AB$82)</f>
        <v>0</v>
      </c>
      <c r="AE13" s="41">
        <f>SUMIF(Revenues!$A$3:$A$82,'Current Working'!$A$11:$A$13,Revenues!AC$3:AC$82)</f>
        <v>0</v>
      </c>
      <c r="AF13" s="41">
        <f>SUMIF(Revenues!$A$3:$A$82,'Current Working'!$A$11:$A$13,Revenues!AD$3:AD$82)</f>
        <v>0</v>
      </c>
      <c r="AG13" s="41">
        <f>SUMIF(Revenues!$A$3:$A$82,'Current Working'!$A$11:$A$13,Revenues!AE$3:AE$82)</f>
        <v>0</v>
      </c>
      <c r="AH13" s="41">
        <f>SUMIF(Revenues!$A$3:$A$82,'Current Working'!$A$11:$A$13,Revenues!AF$3:AF$82)</f>
        <v>0</v>
      </c>
      <c r="AI13" s="42">
        <f>+AH13-AC13</f>
        <v>0</v>
      </c>
      <c r="AJ13" s="46" t="str">
        <f>IFERROR(AI13/AC13,"-")</f>
        <v>-</v>
      </c>
      <c r="AL13" s="13"/>
      <c r="AM13" s="41">
        <f>SUMIF(Revenues!$A$3:$A$82,'Current Working'!$A$11:$A$13,Revenues!AI$3:AI$82)</f>
        <v>0</v>
      </c>
      <c r="AN13" s="41">
        <f>SUMIF(Revenues!$A$3:$A$82,'Current Working'!$A$11:$A$13,Revenues!AJ$3:AJ$82)</f>
        <v>0</v>
      </c>
      <c r="AO13" s="41">
        <f>SUMIF(Revenues!$A$3:$A$82,'Current Working'!$A$11:$A$13,Revenues!AK$3:AK$82)</f>
        <v>0</v>
      </c>
      <c r="AP13" s="41">
        <f>SUMIF(Revenues!$A$3:$A$82,'Current Working'!$A$11:$A$13,Revenues!AL$3:AL$82)</f>
        <v>0</v>
      </c>
      <c r="AQ13" s="41">
        <f>SUMIF(Revenues!$A$3:$A$82,'Current Working'!$A$11:$A$13,Revenues!AM$3:AM$82)</f>
        <v>0</v>
      </c>
      <c r="AR13" s="41">
        <f>SUMIF(Revenues!$A$3:$A$82,'Current Working'!$A$11:$A$13,Revenues!AN$3:AN$82)</f>
        <v>0</v>
      </c>
      <c r="AS13" s="41">
        <f>SUMIF(Revenues!$A$3:$A$82,'Current Working'!$A$11:$A$13,Revenues!AO$3:AO$82)</f>
        <v>0</v>
      </c>
      <c r="AT13" s="41">
        <f>SUMIF(Revenues!$A$3:$A$82,'Current Working'!$A$11:$A$13,Revenues!AP$3:AP$82)</f>
        <v>0</v>
      </c>
      <c r="AU13" s="45">
        <f>+AT13-AN13</f>
        <v>0</v>
      </c>
      <c r="AV13" s="46" t="str">
        <f>IFERROR(AU13/AN13,"-")</f>
        <v>-</v>
      </c>
      <c r="AY13" s="41">
        <f>SUMIF(Revenues!$A$3:$A$82,'Current Working'!$A$11:$A$13,Revenues!AS$3:AS$82)</f>
        <v>0</v>
      </c>
      <c r="AZ13" s="45">
        <f>+AY13-AT13</f>
        <v>0</v>
      </c>
      <c r="BA13" s="46" t="str">
        <f>IFERROR(AZ13/AT13,"-")</f>
        <v>-</v>
      </c>
      <c r="BB13" s="41">
        <f ca="1">SUMIF(Revenues!$A$3:$A$13,'Current Working'!$A$11:$A$13,Revenues!AT$3:AT$11)</f>
        <v>0</v>
      </c>
      <c r="BC13" s="41">
        <f ca="1">SUMIF(Revenues!$A$3:$A$13,'Current Working'!$A$11:$A$13,Revenues!AU$3:AU$11)</f>
        <v>0</v>
      </c>
      <c r="BD13" s="41">
        <f ca="1">SUMIF(Revenues!$A$3:$A$13,'Current Working'!$A$11:$A$13,Revenues!AV$3:AV$11)</f>
        <v>0</v>
      </c>
      <c r="BE13" s="41">
        <f ca="1">SUMIF(Revenues!$A$3:$A$13,'Current Working'!$A$11:$A$13,Revenues!AW$3:AW$11)</f>
        <v>0</v>
      </c>
      <c r="BF13" s="41">
        <f ca="1">SUMIF(Revenues!$A$3:$A$13,'Current Working'!$A$11:$A$13,Revenues!AX$3:AX$11)</f>
        <v>0</v>
      </c>
      <c r="BG13" s="41">
        <f ca="1">SUMIF(Revenues!$A$3:$A$13,'Current Working'!$A$11:$A$13,Revenues!AY$3:AY$11)</f>
        <v>0</v>
      </c>
      <c r="BH13" s="45">
        <f ca="1">+BG13-BB13</f>
        <v>0</v>
      </c>
      <c r="BI13" s="46" t="str">
        <f ca="1">IFERROR(BH13/BB13,"-")</f>
        <v>-</v>
      </c>
    </row>
    <row r="14" spans="1:62" x14ac:dyDescent="0.25">
      <c r="B14" s="1"/>
      <c r="C14" s="25" t="s">
        <v>0</v>
      </c>
      <c r="D14" s="51"/>
      <c r="E14" s="47"/>
      <c r="F14" s="52">
        <f t="shared" ref="F14:L14" si="0">SUM(F11:F13)</f>
        <v>1256035</v>
      </c>
      <c r="G14" s="53">
        <f t="shared" si="0"/>
        <v>0</v>
      </c>
      <c r="H14" s="53">
        <f t="shared" si="0"/>
        <v>0</v>
      </c>
      <c r="I14" s="53">
        <f t="shared" si="0"/>
        <v>0</v>
      </c>
      <c r="J14" s="53">
        <f t="shared" si="0"/>
        <v>0</v>
      </c>
      <c r="K14" s="53">
        <f t="shared" si="0"/>
        <v>0</v>
      </c>
      <c r="L14" s="53">
        <f t="shared" si="0"/>
        <v>1061921.07</v>
      </c>
      <c r="M14" s="54">
        <f>L14-G14</f>
        <v>1061921.07</v>
      </c>
      <c r="N14" s="43" t="str">
        <f>IFERROR(M14/G14,"-")</f>
        <v>-</v>
      </c>
      <c r="O14" s="44"/>
      <c r="Q14" s="53">
        <f t="shared" ref="Q14:W14" si="1">SUM(Q11:Q13)</f>
        <v>1077800</v>
      </c>
      <c r="R14" s="53">
        <f t="shared" si="1"/>
        <v>0</v>
      </c>
      <c r="S14" s="53">
        <f t="shared" si="1"/>
        <v>0</v>
      </c>
      <c r="T14" s="53">
        <f t="shared" si="1"/>
        <v>0</v>
      </c>
      <c r="U14" s="53">
        <f t="shared" si="1"/>
        <v>0</v>
      </c>
      <c r="V14" s="55">
        <f t="shared" si="1"/>
        <v>0</v>
      </c>
      <c r="W14" s="53">
        <f t="shared" si="1"/>
        <v>1061996.4300000002</v>
      </c>
      <c r="X14" s="42">
        <f>+W14-Q14</f>
        <v>-15803.569999999832</v>
      </c>
      <c r="Y14" s="43">
        <f>IFERROR(X14/Q14,"-")</f>
        <v>-1.4662803859714078E-2</v>
      </c>
      <c r="Z14" s="44"/>
      <c r="AA14" s="44"/>
      <c r="AB14" s="52">
        <f t="shared" ref="AB14:AI14" si="2">SUM(AB11:AB13)</f>
        <v>1245430</v>
      </c>
      <c r="AC14" s="53">
        <f t="shared" si="2"/>
        <v>1245430</v>
      </c>
      <c r="AD14" s="53">
        <f t="shared" si="2"/>
        <v>0</v>
      </c>
      <c r="AE14" s="53">
        <f t="shared" si="2"/>
        <v>0</v>
      </c>
      <c r="AF14" s="53">
        <f t="shared" si="2"/>
        <v>0</v>
      </c>
      <c r="AG14" s="55">
        <f t="shared" si="2"/>
        <v>1227575.4800000002</v>
      </c>
      <c r="AH14" s="53">
        <f t="shared" si="2"/>
        <v>1227575.4800000002</v>
      </c>
      <c r="AI14" s="53">
        <f t="shared" si="2"/>
        <v>-17854.519999999899</v>
      </c>
      <c r="AJ14" s="46">
        <f>IFERROR(AI14/AC14,"-")</f>
        <v>-1.4336028520270026E-2</v>
      </c>
      <c r="AL14" s="13"/>
      <c r="AM14" s="52">
        <f t="shared" ref="AM14:AU14" si="3">SUM(AM11:AM13)</f>
        <v>1245430</v>
      </c>
      <c r="AN14" s="53">
        <f t="shared" si="3"/>
        <v>1245430</v>
      </c>
      <c r="AO14" s="53">
        <f t="shared" si="3"/>
        <v>0</v>
      </c>
      <c r="AP14" s="53">
        <f t="shared" si="3"/>
        <v>0</v>
      </c>
      <c r="AQ14" s="53">
        <f t="shared" si="3"/>
        <v>0</v>
      </c>
      <c r="AR14" s="53">
        <f t="shared" si="3"/>
        <v>0</v>
      </c>
      <c r="AS14" s="55">
        <f t="shared" si="3"/>
        <v>0</v>
      </c>
      <c r="AT14" s="53">
        <f t="shared" si="3"/>
        <v>0</v>
      </c>
      <c r="AU14" s="53">
        <f t="shared" si="3"/>
        <v>-1245430</v>
      </c>
      <c r="AV14" s="46">
        <f>IFERROR(AU14/AN14,"-")</f>
        <v>-1</v>
      </c>
      <c r="AY14" s="52">
        <f>SUM(AY11:AY13)</f>
        <v>0</v>
      </c>
      <c r="AZ14" s="53">
        <f>SUM(AZ11:AZ13)</f>
        <v>0</v>
      </c>
      <c r="BA14" s="46" t="str">
        <f>IFERROR(AZ14/AT14,"-")</f>
        <v>-</v>
      </c>
      <c r="BB14" s="53">
        <f t="shared" ref="BB14:BH14" ca="1" si="4">SUM(BB11:BB13)</f>
        <v>0</v>
      </c>
      <c r="BC14" s="53">
        <f t="shared" ca="1" si="4"/>
        <v>0</v>
      </c>
      <c r="BD14" s="53">
        <f t="shared" ca="1" si="4"/>
        <v>0</v>
      </c>
      <c r="BE14" s="53">
        <f t="shared" ca="1" si="4"/>
        <v>0</v>
      </c>
      <c r="BF14" s="55">
        <f t="shared" ca="1" si="4"/>
        <v>0</v>
      </c>
      <c r="BG14" s="53">
        <f t="shared" ca="1" si="4"/>
        <v>0</v>
      </c>
      <c r="BH14" s="53">
        <f t="shared" ca="1" si="4"/>
        <v>0</v>
      </c>
      <c r="BI14" s="46" t="str">
        <f ca="1">IFERROR(BH14/BB14,"-")</f>
        <v>-</v>
      </c>
    </row>
    <row r="15" spans="1:62" x14ac:dyDescent="0.25">
      <c r="B15" s="25"/>
      <c r="C15" s="25"/>
      <c r="D15" s="56"/>
      <c r="E15" s="47"/>
      <c r="F15" s="57"/>
      <c r="G15" s="47"/>
      <c r="H15" s="47"/>
      <c r="J15" s="27"/>
      <c r="K15" s="27"/>
      <c r="L15" s="27"/>
      <c r="M15" s="27"/>
      <c r="N15" s="37"/>
      <c r="O15" s="44"/>
      <c r="Q15" s="47"/>
      <c r="R15" s="47"/>
      <c r="S15" s="47"/>
      <c r="U15" s="27"/>
      <c r="V15" s="27"/>
      <c r="W15" s="27"/>
      <c r="X15" s="27"/>
      <c r="Y15" s="37"/>
      <c r="Z15" s="44"/>
      <c r="AA15" s="44"/>
      <c r="AB15" s="28"/>
      <c r="AC15" s="47"/>
      <c r="AD15" s="47"/>
      <c r="AF15" s="27"/>
      <c r="AG15" s="27"/>
      <c r="AH15" s="27"/>
      <c r="AI15" s="27"/>
      <c r="AJ15" s="37"/>
      <c r="AL15" s="13"/>
      <c r="AM15" s="28"/>
      <c r="AN15" s="47"/>
      <c r="AO15" s="47"/>
      <c r="AP15" s="47"/>
      <c r="AR15" s="27"/>
      <c r="AS15" s="27"/>
      <c r="AT15" s="27"/>
      <c r="AU15" s="27"/>
      <c r="AV15" s="37"/>
      <c r="AY15" s="28"/>
      <c r="AZ15" s="27"/>
      <c r="BA15" s="37"/>
      <c r="BB15" s="47"/>
      <c r="BC15" s="47"/>
      <c r="BE15" s="27"/>
      <c r="BF15" s="27"/>
      <c r="BG15" s="27"/>
      <c r="BH15" s="27"/>
      <c r="BI15" s="37"/>
    </row>
    <row r="16" spans="1:62" x14ac:dyDescent="0.25">
      <c r="B16" s="25" t="s">
        <v>25</v>
      </c>
      <c r="C16" s="25"/>
      <c r="D16" s="51"/>
      <c r="E16" s="58"/>
      <c r="F16" s="59"/>
      <c r="G16" s="58"/>
      <c r="H16" s="58"/>
      <c r="I16" s="60"/>
      <c r="J16" s="61"/>
      <c r="K16" s="61"/>
      <c r="L16" s="61"/>
      <c r="M16" s="61"/>
      <c r="N16" s="62"/>
      <c r="O16" s="40"/>
      <c r="Q16" s="58"/>
      <c r="R16" s="58"/>
      <c r="S16" s="58"/>
      <c r="T16" s="60"/>
      <c r="U16" s="61"/>
      <c r="V16" s="61"/>
      <c r="W16" s="61"/>
      <c r="X16" s="61"/>
      <c r="Y16" s="62"/>
      <c r="Z16" s="40"/>
      <c r="AA16" s="40"/>
      <c r="AB16" s="63"/>
      <c r="AC16" s="58"/>
      <c r="AD16" s="58"/>
      <c r="AE16" s="60"/>
      <c r="AF16" s="61"/>
      <c r="AG16" s="61"/>
      <c r="AH16" s="61"/>
      <c r="AI16" s="61"/>
      <c r="AJ16" s="62"/>
      <c r="AL16" s="13"/>
      <c r="AM16" s="63"/>
      <c r="AN16" s="58"/>
      <c r="AO16" s="58"/>
      <c r="AP16" s="58"/>
      <c r="AQ16" s="60"/>
      <c r="AR16" s="61"/>
      <c r="AS16" s="61"/>
      <c r="AT16" s="61"/>
      <c r="AU16" s="61"/>
      <c r="AV16" s="62"/>
      <c r="AY16" s="63"/>
      <c r="AZ16" s="61"/>
      <c r="BA16" s="62"/>
      <c r="BB16" s="58"/>
      <c r="BC16" s="58"/>
      <c r="BD16" s="60"/>
      <c r="BE16" s="61"/>
      <c r="BF16" s="61"/>
      <c r="BG16" s="61"/>
      <c r="BH16" s="61"/>
      <c r="BI16" s="62"/>
    </row>
    <row r="17" spans="1:62" s="66" customFormat="1" x14ac:dyDescent="0.25">
      <c r="A17" s="64">
        <v>4</v>
      </c>
      <c r="B17" s="65"/>
      <c r="C17" s="65"/>
      <c r="D17" s="39" t="s">
        <v>26</v>
      </c>
      <c r="E17" s="47"/>
      <c r="F17" s="41">
        <f>SUMIF(Expenses!$A$3:$A$207,'Current Working'!$A$17:$A$22,Expenses!H$3:H$207)</f>
        <v>242030</v>
      </c>
      <c r="G17" s="41">
        <f>SUMIF(Expenses!$A$3:$A$207,'Current Working'!$A$17:$A$22,Expenses!I$3:I$207)</f>
        <v>0</v>
      </c>
      <c r="H17" s="41">
        <f>SUMIF(Expenses!$A$3:$A$207,'Current Working'!$A$17:$A$22,Expenses!J$3:J$207)</f>
        <v>0</v>
      </c>
      <c r="I17" s="41">
        <f>SUMIF(Expenses!$A$3:$A$207,'Current Working'!$A$17:$A$22,Expenses!K$3:K$207)</f>
        <v>0</v>
      </c>
      <c r="J17" s="41">
        <f>SUMIF(Expenses!$A$3:$A$207,'Current Working'!$A$17:$A$22,Expenses!L$3:L$207)</f>
        <v>0</v>
      </c>
      <c r="K17" s="41">
        <f>SUMIF(Expenses!$A$3:$A$207,'Current Working'!$A$17:$A$22,Expenses!M$3:M$207)</f>
        <v>0</v>
      </c>
      <c r="L17" s="41">
        <f>SUMIF(Expenses!$A$3:$A$207,'Current Working'!$A$17:$A$22,Expenses!N$3:N$207)</f>
        <v>244862.18000000014</v>
      </c>
      <c r="M17" s="45">
        <f>L17-G17</f>
        <v>244862.18000000014</v>
      </c>
      <c r="N17" s="46" t="str">
        <f>IFERROR(M17/G17,"-")</f>
        <v>-</v>
      </c>
      <c r="O17" s="40"/>
      <c r="Q17" s="41">
        <f>SUMIF(Expenses!$A$3:$A$207,'Current Working'!$A$17:$A$22,Expenses!Q$3:Q$207)</f>
        <v>0</v>
      </c>
      <c r="R17" s="41">
        <f>SUMIF(Expenses!$A$3:$A$207,'Current Working'!$A$17:$A$22,Expenses!R$3:R$207)</f>
        <v>261118</v>
      </c>
      <c r="S17" s="41">
        <f>SUMIF(Expenses!$A$3:$A$207,'Current Working'!$A$17:$A$22,Expenses!S$3:S$207)</f>
        <v>0</v>
      </c>
      <c r="T17" s="41">
        <f>SUMIF(Expenses!$A$3:$A$207,'Current Working'!$A$17:$A$22,Expenses!T$3:T$207)</f>
        <v>0</v>
      </c>
      <c r="U17" s="41">
        <f>SUMIF(Expenses!$A$3:$A$207,'Current Working'!$A$17:$A$22,Expenses!U$3:U$207)</f>
        <v>0</v>
      </c>
      <c r="V17" s="41">
        <f>SUMIF(Expenses!$A$3:$A$207,'Current Working'!$A$17:$A$22,Expenses!V$3:V$207)</f>
        <v>0</v>
      </c>
      <c r="W17" s="41">
        <f>SUMIF(Expenses!$A$3:$A$207,'Current Working'!$A$17:$A$22,Expenses!W$3:W$207)</f>
        <v>239019.27</v>
      </c>
      <c r="X17" s="45">
        <f>+W17-Q17</f>
        <v>239019.27</v>
      </c>
      <c r="Y17" s="46" t="str">
        <f>IFERROR(X17/Q17,"-")</f>
        <v>-</v>
      </c>
      <c r="Z17" s="40"/>
      <c r="AA17" s="40"/>
      <c r="AB17" s="41">
        <f>SUMIF(Expenses!$A$3:$A$207,'Current Working'!$A$17:$A$22,Expenses!Z$3:Z$207)</f>
        <v>0</v>
      </c>
      <c r="AC17" s="41">
        <f>SUMIF(Expenses!$A$3:$A$207,'Current Working'!$A$17:$A$22,Expenses!AA$3:AA$207)</f>
        <v>267615</v>
      </c>
      <c r="AD17" s="41">
        <f>SUMIF(Expenses!$A$3:$A$207,'Current Working'!$A$17:$A$22,Expenses!AB$3:AB$207)</f>
        <v>0</v>
      </c>
      <c r="AE17" s="41">
        <f>SUMIF(Expenses!$A$3:$A$207,'Current Working'!$A$17:$A$22,Expenses!AC$3:AC$207)</f>
        <v>0</v>
      </c>
      <c r="AF17" s="41">
        <f>SUMIF(Expenses!$A$3:$A$207,'Current Working'!$A$17:$A$22,Expenses!AD$3:AD$207)</f>
        <v>0</v>
      </c>
      <c r="AG17" s="41">
        <f>SUMIF(Expenses!$A$3:$A$207,'Current Working'!$A$17:$A$22,Expenses!AE$3:AE$207)</f>
        <v>0</v>
      </c>
      <c r="AH17" s="41">
        <f>SUMIF(Expenses!$A$3:$A$207,'Current Working'!$A$17:$A$22,Expenses!AF$3:AF$207)</f>
        <v>25860.679999999997</v>
      </c>
      <c r="AI17" s="45">
        <f>+AH17-AC17</f>
        <v>-241754.32</v>
      </c>
      <c r="AJ17" s="46">
        <f>IFERROR(AI17/AC17,"-")</f>
        <v>-0.90336610429161301</v>
      </c>
      <c r="AK17" s="47"/>
      <c r="AL17" s="48"/>
      <c r="AM17" s="41">
        <f>SUMIF(Expenses!$A$3:$A$207,'Current Working'!$A$17:$A$22,Expenses!AI$3:AI$207)</f>
        <v>256070</v>
      </c>
      <c r="AN17" s="41">
        <f>SUMIF(Expenses!$A$3:$A$207,'Current Working'!$A$17:$A$22,Expenses!AJ$3:AJ$207)</f>
        <v>0</v>
      </c>
      <c r="AO17" s="41">
        <f>SUMIF(Expenses!$A$3:$A$207,'Current Working'!$A$17:$A$22,Expenses!AK$3:AK$207)</f>
        <v>0</v>
      </c>
      <c r="AP17" s="41">
        <f>SUMIF(Expenses!$A$3:$A$207,'Current Working'!$A$17:$A$22,Expenses!AL$3:AL$207)</f>
        <v>0</v>
      </c>
      <c r="AQ17" s="41">
        <f>SUMIF(Expenses!$A$3:$A$207,'Current Working'!$A$17:$A$22,Expenses!AM$3:AM$207)</f>
        <v>0</v>
      </c>
      <c r="AR17" s="41">
        <f>SUMIF(Expenses!$A$3:$A$207,'Current Working'!$A$17:$A$22,Expenses!AN$3:AN$207)</f>
        <v>0</v>
      </c>
      <c r="AS17" s="41">
        <f>SUMIF(Expenses!$A$3:$A$207,'Current Working'!$A$17:$A$22,Expenses!AO$3:AO$207)</f>
        <v>0</v>
      </c>
      <c r="AT17" s="41">
        <f>SUMIF(Expenses!$A$3:$A$207,'Current Working'!$A$17:$A$22,Expenses!AP$3:AP$207)</f>
        <v>0</v>
      </c>
      <c r="AU17" s="45">
        <f>+AT17-AN17</f>
        <v>0</v>
      </c>
      <c r="AV17" s="46" t="str">
        <f>IFERROR(AU17/AN17,"-")</f>
        <v>-</v>
      </c>
      <c r="AW17" s="47"/>
      <c r="AX17" s="67"/>
      <c r="AY17" s="41">
        <f>SUMIF(Expenses!$A$3:$A$207,'Current Working'!$A$17:$A$22,Expenses!AS$3:AS$207)</f>
        <v>0</v>
      </c>
      <c r="AZ17" s="45">
        <f>+AY17-AT17</f>
        <v>0</v>
      </c>
      <c r="BA17" s="46" t="str">
        <f>IFERROR(AZ17/AT17,"-")</f>
        <v>-</v>
      </c>
      <c r="BB17" s="41">
        <f>SUMIF(Expenses!$A$3:$A$207,'Current Working'!$A$17:$A$22,Expenses!AT$3:AT$207)</f>
        <v>0</v>
      </c>
      <c r="BC17" s="41">
        <f>SUMIF(Expenses!$A$3:$A$207,'Current Working'!$A$17:$A$22,Expenses!AU$3:AU$207)</f>
        <v>0</v>
      </c>
      <c r="BD17" s="41">
        <f>SUMIF(Expenses!$A$3:$A$207,'Current Working'!$A$17:$A$22,Expenses!AV$3:AV$207)</f>
        <v>0</v>
      </c>
      <c r="BE17" s="41">
        <f>SUMIF(Expenses!$A$3:$A$207,'Current Working'!$A$17:$A$22,Expenses!AW$3:AW$207)</f>
        <v>0</v>
      </c>
      <c r="BF17" s="41">
        <f>SUMIF(Expenses!$A$3:$A$207,'Current Working'!$A$17:$A$22,Expenses!AX$3:AX$207)</f>
        <v>0</v>
      </c>
      <c r="BG17" s="41">
        <f>SUMIF(Expenses!$A$3:$A$207,'Current Working'!$A$17:$A$22,Expenses!AY$3:AY$207)</f>
        <v>0</v>
      </c>
      <c r="BH17" s="45">
        <f>+BG17-BB17</f>
        <v>0</v>
      </c>
      <c r="BI17" s="46" t="str">
        <f>IFERROR(BH17/BB17,"-")</f>
        <v>-</v>
      </c>
      <c r="BJ17" s="47"/>
    </row>
    <row r="18" spans="1:62" s="66" customFormat="1" x14ac:dyDescent="0.25">
      <c r="A18" s="64">
        <v>5</v>
      </c>
      <c r="B18" s="65"/>
      <c r="C18" s="65"/>
      <c r="D18" s="39" t="s">
        <v>27</v>
      </c>
      <c r="E18" s="40"/>
      <c r="F18" s="41">
        <f>SUMIF(Expenses!$A$3:$A$207,'Current Working'!$A$17:$A$22,Expenses!H$3:H$207)</f>
        <v>835</v>
      </c>
      <c r="G18" s="41">
        <f>SUMIF(Expenses!$A$3:$A$207,'Current Working'!$A$17:$A$22,Expenses!I$3:I$207)</f>
        <v>0</v>
      </c>
      <c r="H18" s="41">
        <f>SUMIF(Expenses!$A$3:$A$207,'Current Working'!$A$17:$A$22,Expenses!J$3:J$207)</f>
        <v>0</v>
      </c>
      <c r="I18" s="41">
        <f>SUMIF(Expenses!$A$3:$A$207,'Current Working'!$A$17:$A$22,Expenses!K$3:K$207)</f>
        <v>0</v>
      </c>
      <c r="J18" s="41">
        <f>SUMIF(Expenses!$A$3:$A$207,'Current Working'!$A$17:$A$22,Expenses!L$3:L$207)</f>
        <v>0</v>
      </c>
      <c r="K18" s="41">
        <f>SUMIF(Expenses!$A$3:$A$207,'Current Working'!$A$17:$A$22,Expenses!M$3:M$207)</f>
        <v>0</v>
      </c>
      <c r="L18" s="41">
        <f>SUMIF(Expenses!$A$3:$A$207,'Current Working'!$A$17:$A$22,Expenses!N$3:N$207)</f>
        <v>907.8599999999999</v>
      </c>
      <c r="M18" s="45">
        <f>L18-G18</f>
        <v>907.8599999999999</v>
      </c>
      <c r="N18" s="46" t="str">
        <f>IFERROR(M18/G18,"-")</f>
        <v>-</v>
      </c>
      <c r="O18" s="40"/>
      <c r="Q18" s="41">
        <f>SUMIF(Expenses!$A$3:$A$207,'Current Working'!$A$17:$A$22,Expenses!Q$3:Q$207)</f>
        <v>0</v>
      </c>
      <c r="R18" s="41">
        <f>SUMIF(Expenses!$A$3:$A$207,'Current Working'!$A$17:$A$22,Expenses!R$3:R$207)</f>
        <v>1212</v>
      </c>
      <c r="S18" s="41">
        <f>SUMIF(Expenses!$A$3:$A$207,'Current Working'!$A$17:$A$22,Expenses!S$3:S$207)</f>
        <v>0</v>
      </c>
      <c r="T18" s="41">
        <f>SUMIF(Expenses!$A$3:$A$207,'Current Working'!$A$17:$A$22,Expenses!T$3:T$207)</f>
        <v>0</v>
      </c>
      <c r="U18" s="41">
        <f>SUMIF(Expenses!$A$3:$A$207,'Current Working'!$A$17:$A$22,Expenses!U$3:U$207)</f>
        <v>0</v>
      </c>
      <c r="V18" s="41">
        <f>SUMIF(Expenses!$A$3:$A$207,'Current Working'!$A$17:$A$22,Expenses!V$3:V$207)</f>
        <v>0</v>
      </c>
      <c r="W18" s="41">
        <f>SUMIF(Expenses!$A$3:$A$207,'Current Working'!$A$17:$A$22,Expenses!W$3:W$207)</f>
        <v>1051.81</v>
      </c>
      <c r="X18" s="45">
        <f>+W18-Q18</f>
        <v>1051.81</v>
      </c>
      <c r="Y18" s="46" t="str">
        <f>IFERROR(X18/Q18,"-")</f>
        <v>-</v>
      </c>
      <c r="Z18" s="40"/>
      <c r="AA18" s="40"/>
      <c r="AB18" s="41">
        <f>SUMIF(Expenses!$A$3:$A$207,'Current Working'!$A$17:$A$22,Expenses!Z$3:Z$207)</f>
        <v>0</v>
      </c>
      <c r="AC18" s="41">
        <f>SUMIF(Expenses!$A$3:$A$207,'Current Working'!$A$17:$A$22,Expenses!AA$3:AA$207)</f>
        <v>1260</v>
      </c>
      <c r="AD18" s="41">
        <f>SUMIF(Expenses!$A$3:$A$207,'Current Working'!$A$17:$A$22,Expenses!AB$3:AB$207)</f>
        <v>0</v>
      </c>
      <c r="AE18" s="41">
        <f>SUMIF(Expenses!$A$3:$A$207,'Current Working'!$A$17:$A$22,Expenses!AC$3:AC$207)</f>
        <v>0</v>
      </c>
      <c r="AF18" s="41">
        <f>SUMIF(Expenses!$A$3:$A$207,'Current Working'!$A$17:$A$22,Expenses!AD$3:AD$207)</f>
        <v>0</v>
      </c>
      <c r="AG18" s="41">
        <f>SUMIF(Expenses!$A$3:$A$207,'Current Working'!$A$17:$A$22,Expenses!AE$3:AE$207)</f>
        <v>0</v>
      </c>
      <c r="AH18" s="41">
        <f>SUMIF(Expenses!$A$3:$A$207,'Current Working'!$A$17:$A$22,Expenses!AF$3:AF$207)</f>
        <v>348.56</v>
      </c>
      <c r="AI18" s="45">
        <f>+AH18-AC18</f>
        <v>-911.44</v>
      </c>
      <c r="AJ18" s="46">
        <f>IFERROR(AI18/AC18,"-")</f>
        <v>-0.72336507936507943</v>
      </c>
      <c r="AK18" s="47"/>
      <c r="AL18" s="48"/>
      <c r="AM18" s="41">
        <f>SUMIF(Expenses!$A$3:$A$207,'Current Working'!$A$17:$A$22,Expenses!AI$3:AI$207)</f>
        <v>1260</v>
      </c>
      <c r="AN18" s="41">
        <f>SUMIF(Expenses!$A$3:$A$207,'Current Working'!$A$17:$A$22,Expenses!AJ$3:AJ$207)</f>
        <v>0</v>
      </c>
      <c r="AO18" s="41">
        <f>SUMIF(Expenses!$A$3:$A$207,'Current Working'!$A$17:$A$22,Expenses!AK$3:AK$207)</f>
        <v>0</v>
      </c>
      <c r="AP18" s="41">
        <f>SUMIF(Expenses!$A$3:$A$207,'Current Working'!$A$17:$A$22,Expenses!AL$3:AL$207)</f>
        <v>0</v>
      </c>
      <c r="AQ18" s="41">
        <f>SUMIF(Expenses!$A$3:$A$207,'Current Working'!$A$17:$A$22,Expenses!AM$3:AM$207)</f>
        <v>0</v>
      </c>
      <c r="AR18" s="41">
        <f>SUMIF(Expenses!$A$3:$A$207,'Current Working'!$A$17:$A$22,Expenses!AN$3:AN$207)</f>
        <v>0</v>
      </c>
      <c r="AS18" s="41">
        <f>SUMIF(Expenses!$A$3:$A$207,'Current Working'!$A$17:$A$22,Expenses!AO$3:AO$207)</f>
        <v>0</v>
      </c>
      <c r="AT18" s="41">
        <f>SUMIF(Expenses!$A$3:$A$207,'Current Working'!$A$17:$A$22,Expenses!AP$3:AP$207)</f>
        <v>0</v>
      </c>
      <c r="AU18" s="45">
        <f>+AT18-AN18</f>
        <v>0</v>
      </c>
      <c r="AV18" s="46" t="str">
        <f t="shared" ref="AV18:AV23" si="5">IFERROR(AU18/AN18,"-")</f>
        <v>-</v>
      </c>
      <c r="AW18" s="68"/>
      <c r="AY18" s="41">
        <f>SUMIF(Expenses!$A$3:$A$207,'Current Working'!$A$17:$A$22,Expenses!AS$3:AS$207)</f>
        <v>0</v>
      </c>
      <c r="AZ18" s="45">
        <f>+AY18-AT18</f>
        <v>0</v>
      </c>
      <c r="BA18" s="46" t="str">
        <f>IFERROR(AZ18/AT18,"-")</f>
        <v>-</v>
      </c>
      <c r="BB18" s="41">
        <f>SUMIF(Expenses!$A$3:$A$207,'Current Working'!$A$17:$A$22,Expenses!AT$3:AT$207)</f>
        <v>0</v>
      </c>
      <c r="BC18" s="41">
        <f>SUMIF(Expenses!$A$3:$A$207,'Current Working'!$A$17:$A$22,Expenses!AU$3:AU$207)</f>
        <v>0</v>
      </c>
      <c r="BD18" s="41">
        <f>SUMIF(Expenses!$A$3:$A$207,'Current Working'!$A$17:$A$22,Expenses!AV$3:AV$207)</f>
        <v>0</v>
      </c>
      <c r="BE18" s="41">
        <f>SUMIF(Expenses!$A$3:$A$207,'Current Working'!$A$17:$A$22,Expenses!AW$3:AW$207)</f>
        <v>0</v>
      </c>
      <c r="BF18" s="41">
        <f>SUMIF(Expenses!$A$3:$A$207,'Current Working'!$A$17:$A$22,Expenses!AX$3:AX$207)</f>
        <v>0</v>
      </c>
      <c r="BG18" s="41">
        <f>SUMIF(Expenses!$A$3:$A$207,'Current Working'!$A$17:$A$22,Expenses!AY$3:AY$207)</f>
        <v>0</v>
      </c>
      <c r="BH18" s="45">
        <f>+BG18-BB18</f>
        <v>0</v>
      </c>
      <c r="BI18" s="46" t="str">
        <f>IFERROR(BH18/BB18,"-")</f>
        <v>-</v>
      </c>
      <c r="BJ18" s="68"/>
    </row>
    <row r="19" spans="1:62" s="66" customFormat="1" x14ac:dyDescent="0.25">
      <c r="A19" s="64">
        <v>6</v>
      </c>
      <c r="B19" s="65"/>
      <c r="C19" s="65"/>
      <c r="D19" s="39" t="s">
        <v>111</v>
      </c>
      <c r="E19" s="40"/>
      <c r="F19" s="41">
        <f>SUMIF(Expenses!$A$3:$A$207,'Current Working'!$A$17:$A$22,Expenses!H$3:H$207)</f>
        <v>33655</v>
      </c>
      <c r="G19" s="41">
        <f>SUMIF(Expenses!$A$3:$A$207,'Current Working'!$A$17:$A$22,Expenses!I$3:I$207)</f>
        <v>0</v>
      </c>
      <c r="H19" s="41">
        <f>SUMIF(Expenses!$A$3:$A$207,'Current Working'!$A$17:$A$22,Expenses!J$3:J$207)</f>
        <v>0</v>
      </c>
      <c r="I19" s="41">
        <f>SUMIF(Expenses!$A$3:$A$207,'Current Working'!$A$17:$A$22,Expenses!K$3:K$207)</f>
        <v>0</v>
      </c>
      <c r="J19" s="41">
        <f>SUMIF(Expenses!$A$3:$A$207,'Current Working'!$A$17:$A$22,Expenses!L$3:L$207)</f>
        <v>0</v>
      </c>
      <c r="K19" s="41">
        <f>SUMIF(Expenses!$A$3:$A$207,'Current Working'!$A$17:$A$22,Expenses!M$3:M$207)</f>
        <v>0</v>
      </c>
      <c r="L19" s="41">
        <f>SUMIF(Expenses!$A$3:$A$207,'Current Working'!$A$17:$A$22,Expenses!N$3:N$207)</f>
        <v>34793.519999999997</v>
      </c>
      <c r="M19" s="45">
        <f>L19-G19</f>
        <v>34793.519999999997</v>
      </c>
      <c r="N19" s="46" t="str">
        <f>IFERROR(M19/G19,"-")</f>
        <v>-</v>
      </c>
      <c r="O19" s="40"/>
      <c r="Q19" s="41">
        <f>SUMIF(Expenses!$A$3:$A$207,'Current Working'!$A$17:$A$22,Expenses!Q$3:Q$207)</f>
        <v>0</v>
      </c>
      <c r="R19" s="41">
        <f>SUMIF(Expenses!$A$3:$A$207,'Current Working'!$A$17:$A$22,Expenses!R$3:R$207)</f>
        <v>36302</v>
      </c>
      <c r="S19" s="41">
        <f>SUMIF(Expenses!$A$3:$A$207,'Current Working'!$A$17:$A$22,Expenses!S$3:S$207)</f>
        <v>0</v>
      </c>
      <c r="T19" s="41">
        <f>SUMIF(Expenses!$A$3:$A$207,'Current Working'!$A$17:$A$22,Expenses!T$3:T$207)</f>
        <v>0</v>
      </c>
      <c r="U19" s="41">
        <f>SUMIF(Expenses!$A$3:$A$207,'Current Working'!$A$17:$A$22,Expenses!U$3:U$207)</f>
        <v>0</v>
      </c>
      <c r="V19" s="41">
        <f>SUMIF(Expenses!$A$3:$A$207,'Current Working'!$A$17:$A$22,Expenses!V$3:V$207)</f>
        <v>0</v>
      </c>
      <c r="W19" s="41">
        <f>SUMIF(Expenses!$A$3:$A$207,'Current Working'!$A$17:$A$22,Expenses!W$3:W$207)</f>
        <v>34246.5</v>
      </c>
      <c r="X19" s="45">
        <f>+W19-Q19</f>
        <v>34246.5</v>
      </c>
      <c r="Y19" s="46" t="str">
        <f>IFERROR(X19/Q19,"-")</f>
        <v>-</v>
      </c>
      <c r="Z19" s="40"/>
      <c r="AA19" s="40"/>
      <c r="AB19" s="41">
        <f>SUMIF(Expenses!$A$3:$A$207,'Current Working'!$A$17:$A$22,Expenses!Z$3:Z$207)</f>
        <v>0</v>
      </c>
      <c r="AC19" s="41">
        <f>SUMIF(Expenses!$A$3:$A$207,'Current Working'!$A$17:$A$22,Expenses!AA$3:AA$207)</f>
        <v>40365</v>
      </c>
      <c r="AD19" s="41">
        <f>SUMIF(Expenses!$A$3:$A$207,'Current Working'!$A$17:$A$22,Expenses!AB$3:AB$207)</f>
        <v>0</v>
      </c>
      <c r="AE19" s="41">
        <f>SUMIF(Expenses!$A$3:$A$207,'Current Working'!$A$17:$A$22,Expenses!AC$3:AC$207)</f>
        <v>0</v>
      </c>
      <c r="AF19" s="41">
        <f>SUMIF(Expenses!$A$3:$A$207,'Current Working'!$A$17:$A$22,Expenses!AD$3:AD$207)</f>
        <v>0</v>
      </c>
      <c r="AG19" s="41">
        <f>SUMIF(Expenses!$A$3:$A$207,'Current Working'!$A$17:$A$22,Expenses!AE$3:AE$207)</f>
        <v>0</v>
      </c>
      <c r="AH19" s="41">
        <f>SUMIF(Expenses!$A$3:$A$207,'Current Working'!$A$17:$A$22,Expenses!AF$3:AF$207)</f>
        <v>7489.94</v>
      </c>
      <c r="AI19" s="45">
        <f>+AH19-AC19</f>
        <v>-32875.06</v>
      </c>
      <c r="AJ19" s="46">
        <f>IFERROR(AI19/AC19,"-")</f>
        <v>-0.81444469218382254</v>
      </c>
      <c r="AK19" s="47"/>
      <c r="AL19" s="48"/>
      <c r="AM19" s="41">
        <f>SUMIF(Expenses!$A$3:$A$207,'Current Working'!$A$17:$A$22,Expenses!AI$3:AI$207)</f>
        <v>37800</v>
      </c>
      <c r="AN19" s="41">
        <f>SUMIF(Expenses!$A$3:$A$207,'Current Working'!$A$17:$A$22,Expenses!AJ$3:AJ$207)</f>
        <v>0</v>
      </c>
      <c r="AO19" s="41">
        <f>SUMIF(Expenses!$A$3:$A$207,'Current Working'!$A$17:$A$22,Expenses!AK$3:AK$207)</f>
        <v>0</v>
      </c>
      <c r="AP19" s="41">
        <f>SUMIF(Expenses!$A$3:$A$207,'Current Working'!$A$17:$A$22,Expenses!AL$3:AL$207)</f>
        <v>0</v>
      </c>
      <c r="AQ19" s="41">
        <f>SUMIF(Expenses!$A$3:$A$207,'Current Working'!$A$17:$A$22,Expenses!AM$3:AM$207)</f>
        <v>0</v>
      </c>
      <c r="AR19" s="41">
        <f>SUMIF(Expenses!$A$3:$A$207,'Current Working'!$A$17:$A$22,Expenses!AN$3:AN$207)</f>
        <v>0</v>
      </c>
      <c r="AS19" s="41">
        <f>SUMIF(Expenses!$A$3:$A$207,'Current Working'!$A$17:$A$22,Expenses!AO$3:AO$207)</f>
        <v>0</v>
      </c>
      <c r="AT19" s="41">
        <f>SUMIF(Expenses!$A$3:$A$207,'Current Working'!$A$17:$A$22,Expenses!AP$3:AP$207)</f>
        <v>0</v>
      </c>
      <c r="AU19" s="45">
        <f>+AT19-AN19</f>
        <v>0</v>
      </c>
      <c r="AV19" s="46" t="str">
        <f t="shared" si="5"/>
        <v>-</v>
      </c>
      <c r="AW19" s="69"/>
      <c r="AY19" s="41">
        <f>SUMIF(Expenses!$A$3:$A$207,'Current Working'!$A$17:$A$22,Expenses!AS$3:AS$207)</f>
        <v>0</v>
      </c>
      <c r="AZ19" s="45">
        <f>+AY19-AT19</f>
        <v>0</v>
      </c>
      <c r="BA19" s="46" t="str">
        <f>IFERROR(AZ19/AT19,"-")</f>
        <v>-</v>
      </c>
      <c r="BB19" s="41">
        <f>SUMIF(Expenses!$A$3:$A$207,'Current Working'!$A$17:$A$22,Expenses!AT$3:AT$207)</f>
        <v>0</v>
      </c>
      <c r="BC19" s="41">
        <f>SUMIF(Expenses!$A$3:$A$207,'Current Working'!$A$17:$A$22,Expenses!AU$3:AU$207)</f>
        <v>0</v>
      </c>
      <c r="BD19" s="41">
        <f>SUMIF(Expenses!$A$3:$A$207,'Current Working'!$A$17:$A$22,Expenses!AV$3:AV$207)</f>
        <v>0</v>
      </c>
      <c r="BE19" s="41">
        <f>SUMIF(Expenses!$A$3:$A$207,'Current Working'!$A$17:$A$22,Expenses!AW$3:AW$207)</f>
        <v>0</v>
      </c>
      <c r="BF19" s="41">
        <f>SUMIF(Expenses!$A$3:$A$207,'Current Working'!$A$17:$A$22,Expenses!AX$3:AX$207)</f>
        <v>0</v>
      </c>
      <c r="BG19" s="41">
        <f>SUMIF(Expenses!$A$3:$A$207,'Current Working'!$A$17:$A$22,Expenses!AY$3:AY$207)</f>
        <v>0</v>
      </c>
      <c r="BH19" s="45">
        <f>+BG19-BB19</f>
        <v>0</v>
      </c>
      <c r="BI19" s="46" t="str">
        <f>IFERROR(BH19/BB19,"-")</f>
        <v>-</v>
      </c>
      <c r="BJ19" s="69"/>
    </row>
    <row r="20" spans="1:62" s="66" customFormat="1" x14ac:dyDescent="0.25">
      <c r="A20" s="64">
        <v>9</v>
      </c>
      <c r="B20" s="65"/>
      <c r="C20" s="65"/>
      <c r="D20" s="39" t="s">
        <v>110</v>
      </c>
      <c r="E20" s="40"/>
      <c r="F20" s="41">
        <f>SUMIF(Expenses!$A$3:$A$207,'Current Working'!$A$17:$A$22,Expenses!H$3:H$207)</f>
        <v>10420</v>
      </c>
      <c r="G20" s="41">
        <f>SUMIF(Expenses!$A$3:$A$207,'Current Working'!$A$17:$A$22,Expenses!I$3:I$207)</f>
        <v>0</v>
      </c>
      <c r="H20" s="41">
        <f>SUMIF(Expenses!$A$3:$A$207,'Current Working'!$A$17:$A$22,Expenses!J$3:J$207)</f>
        <v>0</v>
      </c>
      <c r="I20" s="41">
        <f>SUMIF(Expenses!$A$3:$A$207,'Current Working'!$A$17:$A$22,Expenses!K$3:K$207)</f>
        <v>0</v>
      </c>
      <c r="J20" s="41">
        <f>SUMIF(Expenses!$A$3:$A$207,'Current Working'!$A$17:$A$22,Expenses!L$3:L$207)</f>
        <v>0</v>
      </c>
      <c r="K20" s="41">
        <f>SUMIF(Expenses!$A$3:$A$207,'Current Working'!$A$17:$A$22,Expenses!M$3:M$207)</f>
        <v>0</v>
      </c>
      <c r="L20" s="41">
        <f>SUMIF(Expenses!$A$3:$A$207,'Current Working'!$A$17:$A$22,Expenses!N$3:N$207)</f>
        <v>10864.989999999998</v>
      </c>
      <c r="M20" s="45"/>
      <c r="N20" s="46"/>
      <c r="O20" s="40"/>
      <c r="Q20" s="41">
        <f>SUMIF(Expenses!$A$3:$A$207,'Current Working'!$A$17:$A$22,Expenses!Q$3:Q$207)</f>
        <v>0</v>
      </c>
      <c r="R20" s="41">
        <f>SUMIF(Expenses!$A$3:$A$207,'Current Working'!$A$17:$A$22,Expenses!R$3:R$207)</f>
        <v>10989</v>
      </c>
      <c r="S20" s="41">
        <f>SUMIF(Expenses!$A$3:$A$207,'Current Working'!$A$17:$A$22,Expenses!S$3:S$207)</f>
        <v>0</v>
      </c>
      <c r="T20" s="41">
        <f>SUMIF(Expenses!$A$3:$A$207,'Current Working'!$A$17:$A$22,Expenses!T$3:T$207)</f>
        <v>0</v>
      </c>
      <c r="U20" s="41">
        <f>SUMIF(Expenses!$A$3:$A$207,'Current Working'!$A$17:$A$22,Expenses!U$3:U$207)</f>
        <v>0</v>
      </c>
      <c r="V20" s="41">
        <f>SUMIF(Expenses!$A$3:$A$207,'Current Working'!$A$17:$A$22,Expenses!V$3:V$207)</f>
        <v>0</v>
      </c>
      <c r="W20" s="41">
        <f>SUMIF(Expenses!$A$3:$A$207,'Current Working'!$A$17:$A$22,Expenses!W$3:W$207)</f>
        <v>10165.949999999999</v>
      </c>
      <c r="X20" s="45"/>
      <c r="Y20" s="46"/>
      <c r="Z20" s="40"/>
      <c r="AA20" s="40"/>
      <c r="AB20" s="41">
        <f>SUMIF(Expenses!$A$3:$A$207,'Current Working'!$A$17:$A$22,Expenses!Z$3:Z$207)</f>
        <v>0</v>
      </c>
      <c r="AC20" s="41">
        <f>SUMIF(Expenses!$A$3:$A$207,'Current Working'!$A$17:$A$22,Expenses!AA$3:AA$207)</f>
        <v>12345</v>
      </c>
      <c r="AD20" s="41">
        <f>SUMIF(Expenses!$A$3:$A$207,'Current Working'!$A$17:$A$22,Expenses!AB$3:AB$207)</f>
        <v>0</v>
      </c>
      <c r="AE20" s="41">
        <f>SUMIF(Expenses!$A$3:$A$207,'Current Working'!$A$17:$A$22,Expenses!AC$3:AC$207)</f>
        <v>0</v>
      </c>
      <c r="AF20" s="41">
        <f>SUMIF(Expenses!$A$3:$A$207,'Current Working'!$A$17:$A$22,Expenses!AD$3:AD$207)</f>
        <v>0</v>
      </c>
      <c r="AG20" s="41">
        <f>SUMIF(Expenses!$A$3:$A$207,'Current Working'!$A$17:$A$22,Expenses!AE$3:AE$207)</f>
        <v>0</v>
      </c>
      <c r="AH20" s="41">
        <f>SUMIF(Expenses!$A$3:$A$207,'Current Working'!$A$17:$A$22,Expenses!AF$3:AF$207)</f>
        <v>-420.86000000000013</v>
      </c>
      <c r="AI20" s="45"/>
      <c r="AJ20" s="46"/>
      <c r="AK20" s="47"/>
      <c r="AL20" s="48"/>
      <c r="AM20" s="41">
        <f>SUMIF(Expenses!$A$3:$A$207,'Current Working'!$A$17:$A$22,Expenses!AI$3:AI$207)</f>
        <v>12345</v>
      </c>
      <c r="AN20" s="41">
        <f>SUMIF(Expenses!$A$3:$A$207,'Current Working'!$A$17:$A$22,Expenses!AJ$3:AJ$207)</f>
        <v>0</v>
      </c>
      <c r="AO20" s="41">
        <f>SUMIF(Expenses!$A$3:$A$207,'Current Working'!$A$17:$A$22,Expenses!AK$3:AK$207)</f>
        <v>0</v>
      </c>
      <c r="AP20" s="41">
        <f>SUMIF(Expenses!$A$3:$A$207,'Current Working'!$A$17:$A$22,Expenses!AL$3:AL$207)</f>
        <v>0</v>
      </c>
      <c r="AQ20" s="41">
        <f>SUMIF(Expenses!$A$3:$A$207,'Current Working'!$A$17:$A$22,Expenses!AM$3:AM$207)</f>
        <v>0</v>
      </c>
      <c r="AR20" s="41">
        <f>SUMIF(Expenses!$A$3:$A$207,'Current Working'!$A$17:$A$22,Expenses!AN$3:AN$207)</f>
        <v>0</v>
      </c>
      <c r="AS20" s="41">
        <f>SUMIF(Expenses!$A$3:$A$207,'Current Working'!$A$17:$A$22,Expenses!AO$3:AO$207)</f>
        <v>0</v>
      </c>
      <c r="AT20" s="41">
        <f>SUMIF(Expenses!$A$3:$A$207,'Current Working'!$A$17:$A$22,Expenses!AP$3:AP$207)</f>
        <v>0</v>
      </c>
      <c r="AU20" s="45"/>
      <c r="AV20" s="46"/>
      <c r="AW20" s="69"/>
      <c r="AY20" s="41">
        <f>SUMIF(Expenses!$A$3:$A$207,'Current Working'!$A$17:$A$22,Expenses!AS$3:AS$207)</f>
        <v>0</v>
      </c>
      <c r="AZ20" s="45"/>
      <c r="BA20" s="46"/>
      <c r="BB20" s="41">
        <f>SUMIF(Expenses!$A$3:$A$207,'Current Working'!$A$17:$A$22,Expenses!AT$3:AT$207)</f>
        <v>0</v>
      </c>
      <c r="BC20" s="41">
        <f>SUMIF(Expenses!$A$3:$A$207,'Current Working'!$A$17:$A$22,Expenses!AU$3:AU$207)</f>
        <v>0</v>
      </c>
      <c r="BD20" s="41">
        <f>SUMIF(Expenses!$A$3:$A$207,'Current Working'!$A$17:$A$22,Expenses!AV$3:AV$207)</f>
        <v>0</v>
      </c>
      <c r="BE20" s="41">
        <f>SUMIF(Expenses!$A$3:$A$207,'Current Working'!$A$17:$A$22,Expenses!AW$3:AW$207)</f>
        <v>0</v>
      </c>
      <c r="BF20" s="41">
        <f>SUMIF(Expenses!$A$3:$A$207,'Current Working'!$A$17:$A$22,Expenses!AX$3:AX$207)</f>
        <v>0</v>
      </c>
      <c r="BG20" s="41">
        <f>SUMIF(Expenses!$A$3:$A$207,'Current Working'!$A$17:$A$22,Expenses!AY$3:AY$207)</f>
        <v>0</v>
      </c>
      <c r="BH20" s="45"/>
      <c r="BI20" s="46"/>
      <c r="BJ20" s="69"/>
    </row>
    <row r="21" spans="1:62" s="66" customFormat="1" x14ac:dyDescent="0.25">
      <c r="A21" s="70">
        <v>7</v>
      </c>
      <c r="B21" s="65"/>
      <c r="C21" s="65"/>
      <c r="D21" s="39" t="s">
        <v>28</v>
      </c>
      <c r="E21" s="40"/>
      <c r="F21" s="41">
        <f>SUMIF(Expenses!$A$3:$A$207,'Current Working'!$A$17:$A$22,Expenses!H$3:H$207)</f>
        <v>2930</v>
      </c>
      <c r="G21" s="41">
        <f>SUMIF(Expenses!$A$3:$A$207,'Current Working'!$A$17:$A$22,Expenses!I$3:I$207)</f>
        <v>0</v>
      </c>
      <c r="H21" s="41">
        <f>SUMIF(Expenses!$A$3:$A$207,'Current Working'!$A$17:$A$22,Expenses!J$3:J$207)</f>
        <v>0</v>
      </c>
      <c r="I21" s="41">
        <f>SUMIF(Expenses!$A$3:$A$207,'Current Working'!$A$17:$A$22,Expenses!K$3:K$207)</f>
        <v>0</v>
      </c>
      <c r="J21" s="41">
        <f>SUMIF(Expenses!$A$3:$A$207,'Current Working'!$A$17:$A$22,Expenses!L$3:L$207)</f>
        <v>0</v>
      </c>
      <c r="K21" s="41">
        <f>SUMIF(Expenses!$A$3:$A$207,'Current Working'!$A$17:$A$22,Expenses!M$3:M$207)</f>
        <v>0</v>
      </c>
      <c r="L21" s="41">
        <f>SUMIF(Expenses!$A$3:$A$207,'Current Working'!$A$17:$A$22,Expenses!N$3:N$207)</f>
        <v>2786.9</v>
      </c>
      <c r="M21" s="45">
        <f>L21-G21</f>
        <v>2786.9</v>
      </c>
      <c r="N21" s="46" t="str">
        <f>IFERROR(M21/G21,"-")</f>
        <v>-</v>
      </c>
      <c r="O21" s="40"/>
      <c r="Q21" s="41">
        <f>SUMIF(Expenses!$A$3:$A$207,'Current Working'!$A$17:$A$22,Expenses!Q$3:Q$207)</f>
        <v>0</v>
      </c>
      <c r="R21" s="41">
        <f>SUMIF(Expenses!$A$3:$A$207,'Current Working'!$A$17:$A$22,Expenses!R$3:R$207)</f>
        <v>3855</v>
      </c>
      <c r="S21" s="41">
        <f>SUMIF(Expenses!$A$3:$A$207,'Current Working'!$A$17:$A$22,Expenses!S$3:S$207)</f>
        <v>0</v>
      </c>
      <c r="T21" s="41">
        <f>SUMIF(Expenses!$A$3:$A$207,'Current Working'!$A$17:$A$22,Expenses!T$3:T$207)</f>
        <v>0</v>
      </c>
      <c r="U21" s="41">
        <f>SUMIF(Expenses!$A$3:$A$207,'Current Working'!$A$17:$A$22,Expenses!U$3:U$207)</f>
        <v>0</v>
      </c>
      <c r="V21" s="41">
        <f>SUMIF(Expenses!$A$3:$A$207,'Current Working'!$A$17:$A$22,Expenses!V$3:V$207)</f>
        <v>0</v>
      </c>
      <c r="W21" s="41">
        <f>SUMIF(Expenses!$A$3:$A$207,'Current Working'!$A$17:$A$22,Expenses!W$3:W$207)</f>
        <v>2917.7200000000003</v>
      </c>
      <c r="X21" s="45">
        <f>+W21-Q21</f>
        <v>2917.7200000000003</v>
      </c>
      <c r="Y21" s="46" t="str">
        <f>IFERROR(X21/Q21,"-")</f>
        <v>-</v>
      </c>
      <c r="Z21" s="40"/>
      <c r="AA21" s="40"/>
      <c r="AB21" s="41">
        <f>SUMIF(Expenses!$A$3:$A$207,'Current Working'!$A$17:$A$22,Expenses!Z$3:Z$207)</f>
        <v>0</v>
      </c>
      <c r="AC21" s="41">
        <f>SUMIF(Expenses!$A$3:$A$207,'Current Working'!$A$17:$A$22,Expenses!AA$3:AA$207)</f>
        <v>4020</v>
      </c>
      <c r="AD21" s="41">
        <f>SUMIF(Expenses!$A$3:$A$207,'Current Working'!$A$17:$A$22,Expenses!AB$3:AB$207)</f>
        <v>0</v>
      </c>
      <c r="AE21" s="41">
        <f>SUMIF(Expenses!$A$3:$A$207,'Current Working'!$A$17:$A$22,Expenses!AC$3:AC$207)</f>
        <v>0</v>
      </c>
      <c r="AF21" s="41">
        <f>SUMIF(Expenses!$A$3:$A$207,'Current Working'!$A$17:$A$22,Expenses!AD$3:AD$207)</f>
        <v>0</v>
      </c>
      <c r="AG21" s="41">
        <f>SUMIF(Expenses!$A$3:$A$207,'Current Working'!$A$17:$A$22,Expenses!AE$3:AE$207)</f>
        <v>0</v>
      </c>
      <c r="AH21" s="41">
        <f>SUMIF(Expenses!$A$3:$A$207,'Current Working'!$A$17:$A$22,Expenses!AF$3:AF$207)</f>
        <v>1488.46</v>
      </c>
      <c r="AI21" s="45">
        <f>+AH21-AC21</f>
        <v>-2531.54</v>
      </c>
      <c r="AJ21" s="46">
        <f>IFERROR(AI21/AC21,"-")</f>
        <v>-0.62973631840796018</v>
      </c>
      <c r="AK21" s="47"/>
      <c r="AL21" s="48"/>
      <c r="AM21" s="41">
        <f>SUMIF(Expenses!$A$3:$A$207,'Current Working'!$A$17:$A$22,Expenses!AI$3:AI$207)</f>
        <v>4020</v>
      </c>
      <c r="AN21" s="41">
        <f>SUMIF(Expenses!$A$3:$A$207,'Current Working'!$A$17:$A$22,Expenses!AJ$3:AJ$207)</f>
        <v>0</v>
      </c>
      <c r="AO21" s="41">
        <f>SUMIF(Expenses!$A$3:$A$207,'Current Working'!$A$17:$A$22,Expenses!AK$3:AK$207)</f>
        <v>0</v>
      </c>
      <c r="AP21" s="41">
        <f>SUMIF(Expenses!$A$3:$A$207,'Current Working'!$A$17:$A$22,Expenses!AL$3:AL$207)</f>
        <v>0</v>
      </c>
      <c r="AQ21" s="41">
        <f>SUMIF(Expenses!$A$3:$A$207,'Current Working'!$A$17:$A$22,Expenses!AM$3:AM$207)</f>
        <v>0</v>
      </c>
      <c r="AR21" s="41">
        <f>SUMIF(Expenses!$A$3:$A$207,'Current Working'!$A$17:$A$22,Expenses!AN$3:AN$207)</f>
        <v>0</v>
      </c>
      <c r="AS21" s="41">
        <f>SUMIF(Expenses!$A$3:$A$207,'Current Working'!$A$17:$A$22,Expenses!AO$3:AO$207)</f>
        <v>0</v>
      </c>
      <c r="AT21" s="41">
        <f>SUMIF(Expenses!$A$3:$A$207,'Current Working'!$A$17:$A$22,Expenses!AP$3:AP$207)</f>
        <v>0</v>
      </c>
      <c r="AU21" s="45">
        <f>+AT21-AN21</f>
        <v>0</v>
      </c>
      <c r="AV21" s="46" t="str">
        <f t="shared" si="5"/>
        <v>-</v>
      </c>
      <c r="AW21" s="47"/>
      <c r="AY21" s="41">
        <f>SUMIF(Expenses!$A$3:$A$207,'Current Working'!$A$17:$A$22,Expenses!AS$3:AS$207)</f>
        <v>0</v>
      </c>
      <c r="AZ21" s="45">
        <f>+AY21-AT21</f>
        <v>0</v>
      </c>
      <c r="BA21" s="46" t="str">
        <f>IFERROR(AZ21/AT21,"-")</f>
        <v>-</v>
      </c>
      <c r="BB21" s="41">
        <f>SUMIF(Expenses!$A$3:$A$207,'Current Working'!$A$17:$A$22,Expenses!AT$3:AT$207)</f>
        <v>0</v>
      </c>
      <c r="BC21" s="41">
        <f>SUMIF(Expenses!$A$3:$A$207,'Current Working'!$A$17:$A$22,Expenses!AU$3:AU$207)</f>
        <v>0</v>
      </c>
      <c r="BD21" s="41">
        <f>SUMIF(Expenses!$A$3:$A$207,'Current Working'!$A$17:$A$22,Expenses!AV$3:AV$207)</f>
        <v>0</v>
      </c>
      <c r="BE21" s="41">
        <f>SUMIF(Expenses!$A$3:$A$207,'Current Working'!$A$17:$A$22,Expenses!AW$3:AW$207)</f>
        <v>0</v>
      </c>
      <c r="BF21" s="41">
        <f>SUMIF(Expenses!$A$3:$A$207,'Current Working'!$A$17:$A$22,Expenses!AX$3:AX$207)</f>
        <v>0</v>
      </c>
      <c r="BG21" s="41">
        <f>SUMIF(Expenses!$A$3:$A$207,'Current Working'!$A$17:$A$22,Expenses!AY$3:AY$207)</f>
        <v>0</v>
      </c>
      <c r="BH21" s="45">
        <f>+BG21-BB21</f>
        <v>0</v>
      </c>
      <c r="BI21" s="46" t="str">
        <f>IFERROR(BH21/BB21,"-")</f>
        <v>-</v>
      </c>
      <c r="BJ21" s="47"/>
    </row>
    <row r="22" spans="1:62" s="66" customFormat="1" x14ac:dyDescent="0.25">
      <c r="A22" s="70">
        <v>8</v>
      </c>
      <c r="B22" s="65"/>
      <c r="C22" s="65"/>
      <c r="D22" s="39" t="s">
        <v>29</v>
      </c>
      <c r="E22" s="40"/>
      <c r="F22" s="41">
        <f>SUMIF(Expenses!$A$3:$A$207,'Current Working'!$A$17:$A$22,Expenses!H$3:H$207)</f>
        <v>4630</v>
      </c>
      <c r="G22" s="41">
        <f>SUMIF(Expenses!$A$3:$A$207,'Current Working'!$A$17:$A$22,Expenses!I$3:I$207)</f>
        <v>0</v>
      </c>
      <c r="H22" s="41">
        <f>SUMIF(Expenses!$A$3:$A$207,'Current Working'!$A$17:$A$22,Expenses!J$3:J$207)</f>
        <v>0</v>
      </c>
      <c r="I22" s="41">
        <f>SUMIF(Expenses!$A$3:$A$207,'Current Working'!$A$17:$A$22,Expenses!K$3:K$207)</f>
        <v>0</v>
      </c>
      <c r="J22" s="41">
        <f>SUMIF(Expenses!$A$3:$A$207,'Current Working'!$A$17:$A$22,Expenses!L$3:L$207)</f>
        <v>0</v>
      </c>
      <c r="K22" s="41">
        <f>SUMIF(Expenses!$A$3:$A$207,'Current Working'!$A$17:$A$22,Expenses!M$3:M$207)</f>
        <v>0</v>
      </c>
      <c r="L22" s="41">
        <f>SUMIF(Expenses!$A$3:$A$207,'Current Working'!$A$17:$A$22,Expenses!N$3:N$207)</f>
        <v>4148.29</v>
      </c>
      <c r="M22" s="45">
        <f>L22-G22</f>
        <v>4148.29</v>
      </c>
      <c r="N22" s="46" t="str">
        <f>IFERROR(M22/G22,"-")</f>
        <v>-</v>
      </c>
      <c r="O22" s="40"/>
      <c r="Q22" s="41">
        <f>SUMIF(Expenses!$A$3:$A$207,'Current Working'!$A$17:$A$22,Expenses!Q$3:Q$207)</f>
        <v>0</v>
      </c>
      <c r="R22" s="41">
        <f>SUMIF(Expenses!$A$3:$A$207,'Current Working'!$A$17:$A$22,Expenses!R$3:R$207)</f>
        <v>4630</v>
      </c>
      <c r="S22" s="41">
        <f>SUMIF(Expenses!$A$3:$A$207,'Current Working'!$A$17:$A$22,Expenses!S$3:S$207)</f>
        <v>0</v>
      </c>
      <c r="T22" s="41">
        <f>SUMIF(Expenses!$A$3:$A$207,'Current Working'!$A$17:$A$22,Expenses!T$3:T$207)</f>
        <v>0</v>
      </c>
      <c r="U22" s="41">
        <f>SUMIF(Expenses!$A$3:$A$207,'Current Working'!$A$17:$A$22,Expenses!U$3:U$207)</f>
        <v>0</v>
      </c>
      <c r="V22" s="41">
        <f>SUMIF(Expenses!$A$3:$A$207,'Current Working'!$A$17:$A$22,Expenses!V$3:V$207)</f>
        <v>0</v>
      </c>
      <c r="W22" s="41">
        <f>SUMIF(Expenses!$A$3:$A$207,'Current Working'!$A$17:$A$22,Expenses!W$3:W$207)</f>
        <v>4359.5400000000009</v>
      </c>
      <c r="X22" s="45">
        <f>+W22-Q22</f>
        <v>4359.5400000000009</v>
      </c>
      <c r="Y22" s="71">
        <f>IFERROR(X22/L22,"-")</f>
        <v>1.0509245978463417</v>
      </c>
      <c r="Z22" s="40"/>
      <c r="AA22" s="40"/>
      <c r="AB22" s="41">
        <f>SUMIF(Expenses!$A$3:$A$207,'Current Working'!$A$17:$A$22,Expenses!Z$3:Z$207)</f>
        <v>0</v>
      </c>
      <c r="AC22" s="41">
        <f>SUMIF(Expenses!$A$3:$A$207,'Current Working'!$A$17:$A$22,Expenses!AA$3:AA$207)</f>
        <v>4560</v>
      </c>
      <c r="AD22" s="41">
        <f>SUMIF(Expenses!$A$3:$A$207,'Current Working'!$A$17:$A$22,Expenses!AB$3:AB$207)</f>
        <v>0</v>
      </c>
      <c r="AE22" s="41">
        <f>SUMIF(Expenses!$A$3:$A$207,'Current Working'!$A$17:$A$22,Expenses!AC$3:AC$207)</f>
        <v>0</v>
      </c>
      <c r="AF22" s="41">
        <f>SUMIF(Expenses!$A$3:$A$207,'Current Working'!$A$17:$A$22,Expenses!AD$3:AD$207)</f>
        <v>0</v>
      </c>
      <c r="AG22" s="41">
        <f>SUMIF(Expenses!$A$3:$A$207,'Current Working'!$A$17:$A$22,Expenses!AE$3:AE$207)</f>
        <v>0</v>
      </c>
      <c r="AH22" s="41">
        <f>SUMIF(Expenses!$A$3:$A$207,'Current Working'!$A$17:$A$22,Expenses!AF$3:AF$207)</f>
        <v>108.42</v>
      </c>
      <c r="AI22" s="45">
        <f>+AH22-AC22</f>
        <v>-4451.58</v>
      </c>
      <c r="AJ22" s="46">
        <f>IFERROR(AI22/AC22,"-")</f>
        <v>-0.9762236842105263</v>
      </c>
      <c r="AK22" s="47"/>
      <c r="AL22" s="48"/>
      <c r="AM22" s="41">
        <f>SUMIF(Expenses!$A$3:$A$207,'Current Working'!$A$17:$A$22,Expenses!AI$3:AI$207)</f>
        <v>4560</v>
      </c>
      <c r="AN22" s="41">
        <f>SUMIF(Expenses!$A$3:$A$207,'Current Working'!$A$17:$A$22,Expenses!AJ$3:AJ$207)</f>
        <v>0</v>
      </c>
      <c r="AO22" s="41">
        <f>SUMIF(Expenses!$A$3:$A$207,'Current Working'!$A$17:$A$22,Expenses!AK$3:AK$207)</f>
        <v>0</v>
      </c>
      <c r="AP22" s="41">
        <f>SUMIF(Expenses!$A$3:$A$207,'Current Working'!$A$17:$A$22,Expenses!AL$3:AL$207)</f>
        <v>0</v>
      </c>
      <c r="AQ22" s="41">
        <f>SUMIF(Expenses!$A$3:$A$207,'Current Working'!$A$17:$A$22,Expenses!AM$3:AM$207)</f>
        <v>0</v>
      </c>
      <c r="AR22" s="41">
        <f>SUMIF(Expenses!$A$3:$A$207,'Current Working'!$A$17:$A$22,Expenses!AN$3:AN$207)</f>
        <v>0</v>
      </c>
      <c r="AS22" s="41">
        <f>SUMIF(Expenses!$A$3:$A$207,'Current Working'!$A$17:$A$22,Expenses!AO$3:AO$207)</f>
        <v>0</v>
      </c>
      <c r="AT22" s="41">
        <f>SUMIF(Expenses!$A$3:$A$207,'Current Working'!$A$17:$A$22,Expenses!AP$3:AP$207)</f>
        <v>0</v>
      </c>
      <c r="AU22" s="45">
        <f>+AT22-AN22</f>
        <v>0</v>
      </c>
      <c r="AV22" s="46" t="str">
        <f t="shared" si="5"/>
        <v>-</v>
      </c>
      <c r="AW22" s="69"/>
      <c r="AY22" s="41">
        <f>SUMIF(Expenses!$A$3:$A$207,'Current Working'!$A$17:$A$22,Expenses!AS$3:AS$207)</f>
        <v>0</v>
      </c>
      <c r="AZ22" s="45">
        <f>+AY22-AT22</f>
        <v>0</v>
      </c>
      <c r="BA22" s="46" t="str">
        <f>IFERROR(AZ22/AT22,"-")</f>
        <v>-</v>
      </c>
      <c r="BB22" s="41">
        <f>SUMIF(Expenses!$A$3:$A$207,'Current Working'!$A$17:$A$22,Expenses!AT$3:AT$207)</f>
        <v>0</v>
      </c>
      <c r="BC22" s="41">
        <f>SUMIF(Expenses!$A$3:$A$207,'Current Working'!$A$17:$A$22,Expenses!AU$3:AU$207)</f>
        <v>0</v>
      </c>
      <c r="BD22" s="41">
        <f>SUMIF(Expenses!$A$3:$A$207,'Current Working'!$A$17:$A$22,Expenses!AV$3:AV$207)</f>
        <v>0</v>
      </c>
      <c r="BE22" s="41">
        <f>SUMIF(Expenses!$A$3:$A$207,'Current Working'!$A$17:$A$22,Expenses!AW$3:AW$207)</f>
        <v>0</v>
      </c>
      <c r="BF22" s="41">
        <f>SUMIF(Expenses!$A$3:$A$207,'Current Working'!$A$17:$A$22,Expenses!AX$3:AX$207)</f>
        <v>0</v>
      </c>
      <c r="BG22" s="41">
        <f>SUMIF(Expenses!$A$3:$A$207,'Current Working'!$A$17:$A$22,Expenses!AY$3:AY$207)</f>
        <v>0</v>
      </c>
      <c r="BH22" s="45">
        <f>+BG22-BB22</f>
        <v>0</v>
      </c>
      <c r="BI22" s="46" t="str">
        <f>IFERROR(BH22/BB22,"-")</f>
        <v>-</v>
      </c>
      <c r="BJ22" s="69"/>
    </row>
    <row r="23" spans="1:62" s="66" customFormat="1" x14ac:dyDescent="0.25">
      <c r="A23" s="64"/>
      <c r="B23" s="72"/>
      <c r="C23" s="73" t="s">
        <v>30</v>
      </c>
      <c r="D23" s="74"/>
      <c r="E23" s="61"/>
      <c r="F23" s="75">
        <f t="shared" ref="F23:L23" si="6">SUM(F17:F22)</f>
        <v>294500</v>
      </c>
      <c r="G23" s="76">
        <f t="shared" si="6"/>
        <v>0</v>
      </c>
      <c r="H23" s="76">
        <f t="shared" si="6"/>
        <v>0</v>
      </c>
      <c r="I23" s="76">
        <f t="shared" si="6"/>
        <v>0</v>
      </c>
      <c r="J23" s="76">
        <f t="shared" si="6"/>
        <v>0</v>
      </c>
      <c r="K23" s="76">
        <f t="shared" si="6"/>
        <v>0</v>
      </c>
      <c r="L23" s="76">
        <f t="shared" si="6"/>
        <v>298363.74000000011</v>
      </c>
      <c r="M23" s="77">
        <f>L23-G23</f>
        <v>298363.74000000011</v>
      </c>
      <c r="N23" s="46" t="str">
        <f>IFERROR(M23/G23,"-")</f>
        <v>-</v>
      </c>
      <c r="O23" s="40"/>
      <c r="Q23" s="76">
        <f t="shared" ref="Q23:X23" si="7">SUM(Q17:Q22)</f>
        <v>0</v>
      </c>
      <c r="R23" s="76">
        <f t="shared" si="7"/>
        <v>318106</v>
      </c>
      <c r="S23" s="76">
        <f t="shared" si="7"/>
        <v>0</v>
      </c>
      <c r="T23" s="76">
        <f t="shared" si="7"/>
        <v>0</v>
      </c>
      <c r="U23" s="76">
        <f t="shared" si="7"/>
        <v>0</v>
      </c>
      <c r="V23" s="76">
        <f t="shared" si="7"/>
        <v>0</v>
      </c>
      <c r="W23" s="76">
        <f t="shared" si="7"/>
        <v>291760.78999999992</v>
      </c>
      <c r="X23" s="75">
        <f t="shared" si="7"/>
        <v>281594.83999999991</v>
      </c>
      <c r="Y23" s="46" t="str">
        <f>IFERROR(X23/Q23,"-")</f>
        <v>-</v>
      </c>
      <c r="Z23" s="40"/>
      <c r="AA23" s="40"/>
      <c r="AB23" s="75">
        <f t="shared" ref="AB23:AI23" si="8">SUM(AB17:AB22)</f>
        <v>0</v>
      </c>
      <c r="AC23" s="76">
        <f t="shared" si="8"/>
        <v>330165</v>
      </c>
      <c r="AD23" s="76">
        <f t="shared" si="8"/>
        <v>0</v>
      </c>
      <c r="AE23" s="76">
        <f t="shared" si="8"/>
        <v>0</v>
      </c>
      <c r="AF23" s="76">
        <f t="shared" si="8"/>
        <v>0</v>
      </c>
      <c r="AG23" s="76">
        <f t="shared" si="8"/>
        <v>0</v>
      </c>
      <c r="AH23" s="76">
        <f t="shared" si="8"/>
        <v>34875.199999999997</v>
      </c>
      <c r="AI23" s="76">
        <f t="shared" si="8"/>
        <v>-282523.94</v>
      </c>
      <c r="AJ23" s="46">
        <f>IFERROR(AI23/AC23,"-")</f>
        <v>-0.85570529886571867</v>
      </c>
      <c r="AK23" s="67"/>
      <c r="AL23" s="78"/>
      <c r="AM23" s="75">
        <f t="shared" ref="AM23:AU23" si="9">SUM(AM17:AM22)</f>
        <v>316055</v>
      </c>
      <c r="AN23" s="76">
        <f t="shared" si="9"/>
        <v>0</v>
      </c>
      <c r="AO23" s="76">
        <f t="shared" si="9"/>
        <v>0</v>
      </c>
      <c r="AP23" s="76">
        <f t="shared" si="9"/>
        <v>0</v>
      </c>
      <c r="AQ23" s="76">
        <f t="shared" si="9"/>
        <v>0</v>
      </c>
      <c r="AR23" s="76">
        <f t="shared" si="9"/>
        <v>0</v>
      </c>
      <c r="AS23" s="76">
        <f t="shared" si="9"/>
        <v>0</v>
      </c>
      <c r="AT23" s="76">
        <f t="shared" si="9"/>
        <v>0</v>
      </c>
      <c r="AU23" s="76">
        <f t="shared" si="9"/>
        <v>0</v>
      </c>
      <c r="AV23" s="46" t="str">
        <f t="shared" si="5"/>
        <v>-</v>
      </c>
      <c r="AW23" s="67"/>
      <c r="AY23" s="75">
        <f>SUM(AY17:AY22)</f>
        <v>0</v>
      </c>
      <c r="AZ23" s="76">
        <f>SUM(AZ17:AZ22)</f>
        <v>0</v>
      </c>
      <c r="BA23" s="46" t="str">
        <f>IFERROR(AZ23/AT23,"-")</f>
        <v>-</v>
      </c>
      <c r="BB23" s="76">
        <f t="shared" ref="BB23:BH23" si="10">SUM(BB17:BB22)</f>
        <v>0</v>
      </c>
      <c r="BC23" s="76">
        <f t="shared" si="10"/>
        <v>0</v>
      </c>
      <c r="BD23" s="76">
        <f t="shared" si="10"/>
        <v>0</v>
      </c>
      <c r="BE23" s="76">
        <f t="shared" si="10"/>
        <v>0</v>
      </c>
      <c r="BF23" s="76">
        <f t="shared" si="10"/>
        <v>0</v>
      </c>
      <c r="BG23" s="76">
        <f t="shared" si="10"/>
        <v>0</v>
      </c>
      <c r="BH23" s="76">
        <f t="shared" si="10"/>
        <v>0</v>
      </c>
      <c r="BI23" s="46" t="str">
        <f>IFERROR(BH23/BB23,"-")</f>
        <v>-</v>
      </c>
      <c r="BJ23" s="67"/>
    </row>
    <row r="24" spans="1:62" s="66" customFormat="1" x14ac:dyDescent="0.25">
      <c r="A24" s="64"/>
      <c r="B24" s="38"/>
      <c r="C24" s="38"/>
      <c r="D24" s="39"/>
      <c r="E24" s="61"/>
      <c r="F24" s="63"/>
      <c r="G24" s="61"/>
      <c r="H24" s="61"/>
      <c r="I24" s="61"/>
      <c r="J24" s="61"/>
      <c r="K24" s="61"/>
      <c r="L24" s="61"/>
      <c r="M24" s="61"/>
      <c r="N24" s="62"/>
      <c r="O24" s="40"/>
      <c r="Q24" s="61"/>
      <c r="R24" s="61"/>
      <c r="S24" s="61"/>
      <c r="T24" s="61"/>
      <c r="U24" s="61"/>
      <c r="V24" s="61"/>
      <c r="W24" s="61"/>
      <c r="X24" s="61"/>
      <c r="Y24" s="62"/>
      <c r="Z24" s="40"/>
      <c r="AA24" s="40"/>
      <c r="AB24" s="63"/>
      <c r="AC24" s="45"/>
      <c r="AD24" s="45"/>
      <c r="AE24" s="45"/>
      <c r="AF24" s="45"/>
      <c r="AG24" s="45"/>
      <c r="AH24" s="45"/>
      <c r="AI24" s="61"/>
      <c r="AJ24" s="62"/>
      <c r="AK24" s="67"/>
      <c r="AL24" s="78"/>
      <c r="AM24" s="63"/>
      <c r="AN24" s="61"/>
      <c r="AO24" s="61"/>
      <c r="AP24" s="61"/>
      <c r="AQ24" s="61"/>
      <c r="AR24" s="61"/>
      <c r="AS24" s="61"/>
      <c r="AT24" s="61"/>
      <c r="AU24" s="61"/>
      <c r="AV24" s="62"/>
      <c r="AW24" s="67"/>
      <c r="AY24" s="63"/>
      <c r="AZ24" s="61"/>
      <c r="BA24" s="62"/>
      <c r="BB24" s="61"/>
      <c r="BC24" s="61"/>
      <c r="BD24" s="61"/>
      <c r="BE24" s="61"/>
      <c r="BF24" s="61"/>
      <c r="BG24" s="61"/>
      <c r="BH24" s="61"/>
      <c r="BI24" s="62"/>
      <c r="BJ24" s="67"/>
    </row>
    <row r="25" spans="1:62" s="66" customFormat="1" ht="15" customHeight="1" x14ac:dyDescent="0.25">
      <c r="A25" s="64"/>
      <c r="B25" s="73" t="s">
        <v>31</v>
      </c>
      <c r="C25" s="73"/>
      <c r="D25" s="74"/>
      <c r="E25" s="61"/>
      <c r="F25" s="63"/>
      <c r="G25" s="61"/>
      <c r="H25" s="61"/>
      <c r="I25" s="61"/>
      <c r="J25" s="61"/>
      <c r="K25" s="61"/>
      <c r="L25" s="61"/>
      <c r="M25" s="61"/>
      <c r="N25" s="62"/>
      <c r="O25" s="40"/>
      <c r="Q25" s="61"/>
      <c r="R25" s="61"/>
      <c r="S25" s="61"/>
      <c r="T25" s="61"/>
      <c r="U25" s="61"/>
      <c r="V25" s="61"/>
      <c r="W25" s="61"/>
      <c r="X25" s="61"/>
      <c r="Y25" s="62"/>
      <c r="Z25" s="40"/>
      <c r="AA25" s="40"/>
      <c r="AB25" s="63"/>
      <c r="AC25" s="61"/>
      <c r="AD25" s="61"/>
      <c r="AE25" s="61"/>
      <c r="AF25" s="61"/>
      <c r="AG25" s="61"/>
      <c r="AH25" s="61"/>
      <c r="AI25" s="61"/>
      <c r="AJ25" s="62"/>
      <c r="AK25" s="67"/>
      <c r="AL25" s="78"/>
      <c r="AM25" s="63"/>
      <c r="AN25" s="61"/>
      <c r="AO25" s="61"/>
      <c r="AP25" s="61"/>
      <c r="AQ25" s="61"/>
      <c r="AR25" s="61"/>
      <c r="AS25" s="61"/>
      <c r="AT25" s="61"/>
      <c r="AU25" s="61"/>
      <c r="AV25" s="62"/>
      <c r="AW25" s="67"/>
      <c r="AY25" s="63"/>
      <c r="AZ25" s="61"/>
      <c r="BA25" s="62"/>
      <c r="BB25" s="61"/>
      <c r="BC25" s="61"/>
      <c r="BD25" s="61"/>
      <c r="BE25" s="61"/>
      <c r="BF25" s="61"/>
      <c r="BG25" s="61"/>
      <c r="BH25" s="61"/>
      <c r="BI25" s="62"/>
      <c r="BJ25" s="67"/>
    </row>
    <row r="26" spans="1:62" s="66" customFormat="1" ht="15" customHeight="1" x14ac:dyDescent="0.25">
      <c r="A26" s="64">
        <v>10</v>
      </c>
      <c r="B26" s="38"/>
      <c r="C26" s="38"/>
      <c r="D26" s="39" t="s">
        <v>114</v>
      </c>
      <c r="E26" s="61"/>
      <c r="F26" s="41">
        <f ca="1">SUMIF(Revenues!$A$3:$A$12,'Current Working'!$A$26:$A$27,Revenues!H$3:H$11)</f>
        <v>0</v>
      </c>
      <c r="G26" s="41">
        <f ca="1">SUMIF(Revenues!$A$3:$A$12,'Current Working'!$A$26:$A$27,Revenues!I$3:I$11)</f>
        <v>0</v>
      </c>
      <c r="H26" s="41">
        <f ca="1">SUMIF(Revenues!$A$3:$A$12,'Current Working'!$A$26:$A$27,Revenues!J$3:J$11)</f>
        <v>0</v>
      </c>
      <c r="I26" s="41">
        <f ca="1">SUMIF(Revenues!$A$3:$A$12,'Current Working'!$A$26:$A$27,Revenues!K$3:K$11)</f>
        <v>0</v>
      </c>
      <c r="J26" s="41">
        <f ca="1">SUMIF(Revenues!$A$3:$A$12,'Current Working'!$A$26:$A$27,Revenues!L$3:L$11)</f>
        <v>0</v>
      </c>
      <c r="K26" s="41">
        <f ca="1">SUMIF(Revenues!$A$3:$A$12,'Current Working'!$A$26:$A$27,Revenues!M$3:M$11)</f>
        <v>0</v>
      </c>
      <c r="L26" s="41">
        <f>SUMIF(Revenues!$A$3:$A$12,'Current Working'!$A$26:$A$27,Revenues!N$3:N$14)</f>
        <v>0</v>
      </c>
      <c r="M26" s="45">
        <f ca="1">L26-G26</f>
        <v>0</v>
      </c>
      <c r="N26" s="46" t="str">
        <f ca="1">IFERROR(M26/G26,"-")</f>
        <v>-</v>
      </c>
      <c r="O26" s="40"/>
      <c r="Q26" s="41">
        <f ca="1">SUMIF(Revenues!$A$3:$A$13,'Current Working'!$A$26:$A$27,Revenues!Q$3:Q$11)</f>
        <v>0</v>
      </c>
      <c r="R26" s="41">
        <f ca="1">SUMIF(Revenues!$A$3:$A$13,'Current Working'!$A$26:$A$27,Revenues!R$3:R$11)</f>
        <v>0</v>
      </c>
      <c r="S26" s="41">
        <f ca="1">SUMIF(Revenues!$A$3:$A$13,'Current Working'!$A$26:$A$27,Revenues!S$3:S$11)</f>
        <v>0</v>
      </c>
      <c r="T26" s="41">
        <f ca="1">SUMIF(Revenues!$A$3:$A$13,'Current Working'!$A$26:$A$27,Revenues!T$3:T$11)</f>
        <v>0</v>
      </c>
      <c r="U26" s="41">
        <f ca="1">SUMIF(Revenues!$A$3:$A$13,'Current Working'!$A$26:$A$27,Revenues!U$3:U$11)</f>
        <v>0</v>
      </c>
      <c r="V26" s="41">
        <f ca="1">SUMIF(Revenues!$A$3:$A$13,'Current Working'!$A$26:$A$27,Revenues!V$3:V$11)</f>
        <v>0</v>
      </c>
      <c r="W26" s="41">
        <f ca="1">SUMIF(Revenues!$A$3:$A$13,'Current Working'!$A$26:$A$27,Revenues!W$3:W$11)</f>
        <v>0</v>
      </c>
      <c r="X26" s="45">
        <f ca="1">Q26-M26</f>
        <v>0</v>
      </c>
      <c r="Y26" s="46" t="str">
        <f ca="1">IFERROR(X26/L26,"-")</f>
        <v>-</v>
      </c>
      <c r="Z26" s="40"/>
      <c r="AA26" s="40"/>
      <c r="AB26" s="41">
        <f ca="1">SUMIF(Revenues!$A$3:$A$13,'Current Working'!$A$26,Revenues!Z$3:Z$11)</f>
        <v>0</v>
      </c>
      <c r="AC26" s="41">
        <f ca="1">SUMIF(Revenues!$A$3:$A$13,'Current Working'!$A$26,Revenues!AA$3:AA$11)</f>
        <v>0</v>
      </c>
      <c r="AD26" s="41">
        <f ca="1">SUMIF(Revenues!$A$3:$A$13,'Current Working'!$A$26,Revenues!AB$3:AB$11)</f>
        <v>0</v>
      </c>
      <c r="AE26" s="41">
        <f ca="1">SUMIF(Revenues!$A$3:$A$13,'Current Working'!$A$26,Revenues!AC$3:AC$11)</f>
        <v>0</v>
      </c>
      <c r="AF26" s="41">
        <f ca="1">SUMIF(Revenues!$A$3:$A$13,'Current Working'!$A$26,Revenues!AD$3:AD$11)</f>
        <v>0</v>
      </c>
      <c r="AG26" s="41">
        <f ca="1">SUMIF(Revenues!$A$3:$A$13,'Current Working'!$A$26,Revenues!AE$3:AE$11)</f>
        <v>0</v>
      </c>
      <c r="AH26" s="41">
        <f ca="1">SUMIF(Revenues!$A$3:$A$13,'Current Working'!$A$26,Revenues!AF$3:AF$11)</f>
        <v>0</v>
      </c>
      <c r="AI26" s="45"/>
      <c r="AJ26" s="46"/>
      <c r="AK26" s="67"/>
      <c r="AL26" s="78"/>
      <c r="AM26" s="41">
        <f ca="1">SUMIF(Revenues!$A$3:$A$13,'Current Working'!$A$26,Revenues!AI$3:AI$11)</f>
        <v>0</v>
      </c>
      <c r="AN26" s="41">
        <f ca="1">SUMIF(Revenues!$A$3:$A$13,'Current Working'!$A$26,Revenues!AJ$3:AJ$11)</f>
        <v>0</v>
      </c>
      <c r="AO26" s="41">
        <f ca="1">SUMIF(Revenues!$A$3:$A$13,'Current Working'!$A$26,Revenues!AK$3:AK$11)</f>
        <v>0</v>
      </c>
      <c r="AP26" s="41">
        <f ca="1">SUMIF(Revenues!$A$3:$A$13,'Current Working'!$A$26,Revenues!AL$3:AL$11)</f>
        <v>0</v>
      </c>
      <c r="AQ26" s="41">
        <f ca="1">SUMIF(Revenues!$A$3:$A$13,'Current Working'!$A$26,Revenues!AM$3:AM$11)</f>
        <v>0</v>
      </c>
      <c r="AR26" s="41">
        <f ca="1">SUMIF(Revenues!$A$3:$A$13,'Current Working'!$A$26,Revenues!AN$3:AN$11)</f>
        <v>0</v>
      </c>
      <c r="AS26" s="41">
        <f ca="1">SUMIF(Revenues!$A$3:$A$13,'Current Working'!$A$26,Revenues!AO$3:AO$11)</f>
        <v>0</v>
      </c>
      <c r="AT26" s="41">
        <f ca="1">SUMIF(Revenues!$A$3:$A$13,'Current Working'!$A$26,Revenues!AP$3:AP$11)</f>
        <v>0</v>
      </c>
      <c r="AU26" s="45">
        <f ca="1">AK26-AH26</f>
        <v>0</v>
      </c>
      <c r="AV26" s="46" t="str">
        <f ca="1">IFERROR(AU26/AF26,"-")</f>
        <v>-</v>
      </c>
      <c r="AW26" s="67"/>
      <c r="AY26" s="41">
        <f ca="1">SUMIF(Revenues!$A$3:$A$13,'Current Working'!$A$26,Revenues!AS$3:AS$11)</f>
        <v>0</v>
      </c>
      <c r="AZ26" s="45">
        <f ca="1">+AY26-AT26</f>
        <v>0</v>
      </c>
      <c r="BA26" s="46" t="str">
        <f ca="1">IFERROR(AZ26/AM26,"-")</f>
        <v>-</v>
      </c>
      <c r="BB26" s="41">
        <f ca="1">SUMIF(Revenues!$A$3:$A$13,'Current Working'!$A$26,Revenues!AT$3:AT$11)</f>
        <v>0</v>
      </c>
      <c r="BC26" s="41">
        <f ca="1">SUMIF(Revenues!$A$3:$A$13,'Current Working'!$A$26,Revenues!AU$3:AU$11)</f>
        <v>0</v>
      </c>
      <c r="BD26" s="41">
        <f ca="1">SUMIF(Revenues!$A$3:$A$13,'Current Working'!$A$26,Revenues!AV$3:AV$11)</f>
        <v>0</v>
      </c>
      <c r="BE26" s="41">
        <f ca="1">SUMIF(Revenues!$A$3:$A$13,'Current Working'!$A$26,Revenues!AW$3:AW$11)</f>
        <v>0</v>
      </c>
      <c r="BF26" s="41">
        <f ca="1">SUMIF(Revenues!$A$3:$A$13,'Current Working'!$A$26,Revenues!AX$3:AX$11)</f>
        <v>0</v>
      </c>
      <c r="BG26" s="41">
        <f ca="1">SUMIF(Revenues!$A$3:$A$13,'Current Working'!$A$26,Revenues!AY$3:AY$11)</f>
        <v>0</v>
      </c>
      <c r="BH26" s="45">
        <f ca="1">AW26-AT26</f>
        <v>0</v>
      </c>
      <c r="BI26" s="46" t="str">
        <f ca="1">IFERROR(BH26/AR26,"-")</f>
        <v>-</v>
      </c>
      <c r="BJ26" s="67"/>
    </row>
    <row r="27" spans="1:62" s="66" customFormat="1" ht="15" customHeight="1" x14ac:dyDescent="0.25">
      <c r="A27" s="64">
        <v>12</v>
      </c>
      <c r="B27" s="38"/>
      <c r="C27" s="38"/>
      <c r="D27" s="39" t="s">
        <v>115</v>
      </c>
      <c r="E27" s="61"/>
      <c r="F27" s="41">
        <f ca="1">SUMIF(Revenues!$A$3:$A$12,'Current Working'!$A$26:$A$27,Revenues!H$3:H$11)</f>
        <v>0</v>
      </c>
      <c r="G27" s="41">
        <f ca="1">SUMIF(Revenues!$A$3:$A$12,'Current Working'!$A$26:$A$27,Revenues!I$3:I$11)</f>
        <v>0</v>
      </c>
      <c r="H27" s="41">
        <f ca="1">SUMIF(Revenues!$A$3:$A$12,'Current Working'!$A$26:$A$27,Revenues!J$3:J$11)</f>
        <v>0</v>
      </c>
      <c r="I27" s="41">
        <f ca="1">SUMIF(Revenues!$A$3:$A$12,'Current Working'!$A$26:$A$27,Revenues!K$3:K$11)</f>
        <v>0</v>
      </c>
      <c r="J27" s="41">
        <f ca="1">SUMIF(Revenues!$A$3:$A$12,'Current Working'!$A$26:$A$27,Revenues!L$3:L$11)</f>
        <v>0</v>
      </c>
      <c r="K27" s="41">
        <f ca="1">SUMIF(Revenues!$A$3:$A$12,'Current Working'!$A$26:$A$27,Revenues!M$3:M$11)</f>
        <v>0</v>
      </c>
      <c r="L27" s="41">
        <f>SUMIF(Revenues!$A$3:$A$12,'Current Working'!$A$26:$A$27,Revenues!N$3:N$14)</f>
        <v>0</v>
      </c>
      <c r="M27" s="45"/>
      <c r="N27" s="46"/>
      <c r="O27" s="40"/>
      <c r="Q27" s="41">
        <f ca="1">SUMIF(Revenues!$A$3:$A$13,'Current Working'!$A$26:$A$27,Revenues!Q$3:Q$11)</f>
        <v>0</v>
      </c>
      <c r="R27" s="41">
        <f ca="1">SUMIF(Revenues!$A$3:$A$13,'Current Working'!$A$26:$A$27,Revenues!R$3:R$11)</f>
        <v>0</v>
      </c>
      <c r="S27" s="41">
        <f ca="1">SUMIF(Revenues!$A$3:$A$13,'Current Working'!$A$26:$A$27,Revenues!S$3:S$11)</f>
        <v>0</v>
      </c>
      <c r="T27" s="41">
        <f ca="1">SUMIF(Revenues!$A$3:$A$13,'Current Working'!$A$26:$A$27,Revenues!T$3:T$11)</f>
        <v>0</v>
      </c>
      <c r="U27" s="41">
        <f ca="1">SUMIF(Revenues!$A$3:$A$13,'Current Working'!$A$26:$A$27,Revenues!U$3:U$11)</f>
        <v>0</v>
      </c>
      <c r="V27" s="41">
        <f ca="1">SUMIF(Revenues!$A$3:$A$13,'Current Working'!$A$26:$A$27,Revenues!V$3:V$11)</f>
        <v>0</v>
      </c>
      <c r="W27" s="41">
        <f ca="1">SUMIF(Revenues!$A$3:$A$13,'Current Working'!$A$26:$A$27,Revenues!W$3:W$11)</f>
        <v>0</v>
      </c>
      <c r="X27" s="45"/>
      <c r="Y27" s="46"/>
      <c r="Z27" s="40"/>
      <c r="AA27" s="40"/>
      <c r="AB27" s="41"/>
      <c r="AC27" s="41"/>
      <c r="AD27" s="41"/>
      <c r="AE27" s="41"/>
      <c r="AF27" s="41"/>
      <c r="AG27" s="41"/>
      <c r="AH27" s="41"/>
      <c r="AI27" s="45"/>
      <c r="AJ27" s="46"/>
      <c r="AK27" s="67"/>
      <c r="AL27" s="78"/>
      <c r="AM27" s="41">
        <f ca="1">SUMIF(Revenues!$A$3:$A$13,'Current Working'!$A$26,Revenues!AI$3:AI$11)</f>
        <v>0</v>
      </c>
      <c r="AN27" s="41">
        <f ca="1">SUMIF(Revenues!$A$3:$A$13,'Current Working'!$A$26,Revenues!AJ$3:AJ$11)</f>
        <v>0</v>
      </c>
      <c r="AO27" s="41">
        <f ca="1">SUMIF(Revenues!$A$3:$A$13,'Current Working'!$A$26,Revenues!AK$3:AK$11)</f>
        <v>0</v>
      </c>
      <c r="AP27" s="41">
        <f ca="1">SUMIF(Revenues!$A$3:$A$13,'Current Working'!$A$26,Revenues!AL$3:AL$11)</f>
        <v>0</v>
      </c>
      <c r="AQ27" s="41">
        <f ca="1">SUMIF(Revenues!$A$3:$A$13,'Current Working'!$A$26,Revenues!AM$3:AM$11)</f>
        <v>0</v>
      </c>
      <c r="AR27" s="41">
        <f ca="1">SUMIF(Revenues!$A$3:$A$13,'Current Working'!$A$26,Revenues!AN$3:AN$11)</f>
        <v>0</v>
      </c>
      <c r="AS27" s="41">
        <f ca="1">SUMIF(Revenues!$A$3:$A$13,'Current Working'!$A$26,Revenues!AO$3:AO$11)</f>
        <v>0</v>
      </c>
      <c r="AT27" s="41">
        <f ca="1">SUMIF(Revenues!$A$3:$A$13,'Current Working'!$A$26,Revenues!AP$3:AP$11)</f>
        <v>0</v>
      </c>
      <c r="AU27" s="45"/>
      <c r="AV27" s="46"/>
      <c r="AW27" s="67"/>
      <c r="AY27" s="41"/>
      <c r="AZ27" s="45"/>
      <c r="BA27" s="46"/>
      <c r="BB27" s="41"/>
      <c r="BC27" s="41"/>
      <c r="BD27" s="41"/>
      <c r="BE27" s="41"/>
      <c r="BF27" s="41"/>
      <c r="BG27" s="41"/>
      <c r="BH27" s="45"/>
      <c r="BI27" s="46"/>
      <c r="BJ27" s="67"/>
    </row>
    <row r="28" spans="1:62" s="66" customFormat="1" ht="15" customHeight="1" x14ac:dyDescent="0.25">
      <c r="A28" s="64">
        <v>11</v>
      </c>
      <c r="B28" s="38"/>
      <c r="C28" s="38"/>
      <c r="D28" s="39" t="s">
        <v>32</v>
      </c>
      <c r="E28" s="61"/>
      <c r="F28" s="41">
        <f>SUMIF(Expenses!$A$3:$A$207,'Current Working'!$A$28,Expenses!H$3:H$207)</f>
        <v>0</v>
      </c>
      <c r="G28" s="41">
        <f>SUMIF(Expenses!$A$3:$A$207,'Current Working'!$A$28,Expenses!I$3:I$207)</f>
        <v>0</v>
      </c>
      <c r="H28" s="41">
        <f>SUMIF(Expenses!$A$3:$A$207,'Current Working'!$A$28,Expenses!J$3:J$207)</f>
        <v>0</v>
      </c>
      <c r="I28" s="41">
        <f>SUMIF(Expenses!$A$3:$A$207,'Current Working'!$A$28,Expenses!K$3:K$207)</f>
        <v>0</v>
      </c>
      <c r="J28" s="41">
        <f>SUMIF(Expenses!$A$3:$A$207,'Current Working'!$A$28,Expenses!L$3:L$207)</f>
        <v>0</v>
      </c>
      <c r="K28" s="41">
        <f>SUMIF(Expenses!$A$3:$A$207,'Current Working'!$A$28,Expenses!M$3:M$207)</f>
        <v>0</v>
      </c>
      <c r="L28" s="41">
        <f>-SUMIF(Expenses!$A$3:$A$207,'Current Working'!$A$28,Expenses!N$3:N$207)</f>
        <v>0</v>
      </c>
      <c r="M28" s="45">
        <f>L28-G28</f>
        <v>0</v>
      </c>
      <c r="N28" s="46" t="str">
        <f>IFERROR(M28/G28,"-")</f>
        <v>-</v>
      </c>
      <c r="O28" s="40"/>
      <c r="Q28" s="41">
        <f>-SUMIF(Expenses!$A$3:$A$207,'Current Working'!$A$28,Expenses!Q$3:Q$207)</f>
        <v>0</v>
      </c>
      <c r="R28" s="41">
        <f>-SUMIF(Expenses!$A$3:$A$207,'Current Working'!$A$28,Expenses!R$3:R$207)</f>
        <v>0</v>
      </c>
      <c r="S28" s="41">
        <f>-SUMIF(Expenses!$A$3:$A$207,'Current Working'!$A$28,Expenses!S$3:S$207)</f>
        <v>0</v>
      </c>
      <c r="T28" s="41">
        <f>-SUMIF(Expenses!$A$3:$A$207,'Current Working'!$A$28,Expenses!T$3:T$207)</f>
        <v>0</v>
      </c>
      <c r="U28" s="41">
        <f>-SUMIF(Expenses!$A$3:$A$207,'Current Working'!$A$28,Expenses!U$3:U$207)</f>
        <v>0</v>
      </c>
      <c r="V28" s="41">
        <f>-SUMIF(Expenses!$A$3:$A$207,'Current Working'!$A$28,Expenses!V$3:V$207)</f>
        <v>0</v>
      </c>
      <c r="W28" s="41">
        <f>-SUMIF(Expenses!$A$3:$A$207,'Current Working'!$A$28,Expenses!W$3:W$207)</f>
        <v>0</v>
      </c>
      <c r="X28" s="81">
        <f>Q28-M28</f>
        <v>0</v>
      </c>
      <c r="Y28" s="46" t="str">
        <f>IFERROR(X28/L28,"-")</f>
        <v>-</v>
      </c>
      <c r="Z28" s="40"/>
      <c r="AA28" s="40"/>
      <c r="AB28" s="41">
        <f>-SUMIF(Expenses!$A$3:$A$207,'Current Working'!$A$28,Expenses!Z$3:Z$207)</f>
        <v>0</v>
      </c>
      <c r="AC28" s="41">
        <f>-SUMIF(Expenses!$A$3:$A$207,'Current Working'!$A$28,Expenses!AA$3:AA$207)</f>
        <v>0</v>
      </c>
      <c r="AD28" s="41">
        <f>-SUMIF(Expenses!$A$3:$A$207,'Current Working'!$A$28,Expenses!AB$3:AB$207)</f>
        <v>0</v>
      </c>
      <c r="AE28" s="41">
        <f>-SUMIF(Expenses!$A$3:$A$207,'Current Working'!$A$28,Expenses!AC$3:AC$207)</f>
        <v>0</v>
      </c>
      <c r="AF28" s="41">
        <f>-SUMIF(Expenses!$A$3:$A$207,'Current Working'!$A$28,Expenses!AD$3:AD$207)</f>
        <v>0</v>
      </c>
      <c r="AG28" s="41">
        <f>-SUMIF(Expenses!$A$3:$A$207,'Current Working'!$A$28,Expenses!AE$3:AE$207)</f>
        <v>0</v>
      </c>
      <c r="AH28" s="41">
        <f>-SUMIF(Expenses!$A$3:$A$207,'Current Working'!$A$28,Expenses!AF$3:AF$207)</f>
        <v>0</v>
      </c>
      <c r="AI28" s="45"/>
      <c r="AJ28" s="46"/>
      <c r="AK28" s="67"/>
      <c r="AL28" s="78"/>
      <c r="AM28" s="80">
        <f>-SUMIF(Expenses!$A$3:$A$207,'Current Working'!$A$28,Expenses!AI$3:AI$207)</f>
        <v>0</v>
      </c>
      <c r="AN28" s="80">
        <f>-SUMIF(Expenses!$A$3:$A$207,'Current Working'!$A$28,Expenses!AJ$3:AJ$207)</f>
        <v>0</v>
      </c>
      <c r="AO28" s="80">
        <f>-SUMIF(Expenses!$A$3:$A$207,'Current Working'!$A$28,Expenses!AK$3:AK$207)</f>
        <v>0</v>
      </c>
      <c r="AP28" s="80">
        <f>-SUMIF(Expenses!$A$3:$A$207,'Current Working'!$A$28,Expenses!AL$3:AL$207)</f>
        <v>0</v>
      </c>
      <c r="AQ28" s="80">
        <f>-SUMIF(Expenses!$A$3:$A$207,'Current Working'!$A$28,Expenses!AM$3:AM$207)</f>
        <v>0</v>
      </c>
      <c r="AR28" s="80">
        <f>-SUMIF(Expenses!$A$3:$A$207,'Current Working'!$A$28,Expenses!AN$3:AN$207)</f>
        <v>0</v>
      </c>
      <c r="AS28" s="80">
        <f>-SUMIF(Expenses!$A$3:$A$207,'Current Working'!$A$28,Expenses!AO$3:AO$207)</f>
        <v>0</v>
      </c>
      <c r="AT28" s="80">
        <f>-SUMIF(Expenses!$A$3:$A$207,'Current Working'!$A$28,Expenses!AP$3:AP$207)</f>
        <v>0</v>
      </c>
      <c r="AU28" s="45">
        <f>+AT28-AN28</f>
        <v>0</v>
      </c>
      <c r="AV28" s="46" t="str">
        <f>IFERROR(AU28/AF28,"-")</f>
        <v>-</v>
      </c>
      <c r="AW28" s="67"/>
      <c r="AY28" s="80">
        <f>-SUMIF(Expenses!$A$3:$A$207,'Current Working'!$A$28,Expenses!AS$3:AS$207)</f>
        <v>0</v>
      </c>
      <c r="AZ28" s="81">
        <f>+AY28-AT28</f>
        <v>0</v>
      </c>
      <c r="BA28" s="46" t="str">
        <f>IFERROR(AZ28/AM28,"-")</f>
        <v>-</v>
      </c>
      <c r="BB28" s="80">
        <f>-SUMIF(Expenses!$A$3:$A$207,'Current Working'!$A$28,Expenses!AT$3:AT$207)</f>
        <v>0</v>
      </c>
      <c r="BC28" s="80">
        <f>-SUMIF(Expenses!$A$3:$A$207,'Current Working'!$A$28,Expenses!AU$3:AU$207)</f>
        <v>0</v>
      </c>
      <c r="BD28" s="80">
        <f>-SUMIF(Expenses!$A$3:$A$207,'Current Working'!$A$28,Expenses!AV$3:AV$207)</f>
        <v>0</v>
      </c>
      <c r="BE28" s="80">
        <f>-SUMIF(Expenses!$A$3:$A$207,'Current Working'!$A$28,Expenses!AW$3:AW$207)</f>
        <v>0</v>
      </c>
      <c r="BF28" s="80">
        <f>-SUMIF(Expenses!$A$3:$A$207,'Current Working'!$A$28,Expenses!AX$3:AX$207)</f>
        <v>0</v>
      </c>
      <c r="BG28" s="80">
        <f>-SUMIF(Expenses!$A$3:$A$207,'Current Working'!$A$28,Expenses!AY$3:AY$207)</f>
        <v>0</v>
      </c>
      <c r="BH28" s="45">
        <f>+BG28-BB28</f>
        <v>0</v>
      </c>
      <c r="BI28" s="46" t="str">
        <f>IFERROR(BH28/AR28,"-")</f>
        <v>-</v>
      </c>
      <c r="BJ28" s="67"/>
    </row>
    <row r="29" spans="1:62" s="66" customFormat="1" ht="15" customHeight="1" x14ac:dyDescent="0.25">
      <c r="A29" s="64"/>
      <c r="B29" s="38"/>
      <c r="C29" s="38" t="s">
        <v>33</v>
      </c>
      <c r="D29" s="39"/>
      <c r="E29" s="61"/>
      <c r="F29" s="75">
        <f ca="1">SUM(F26:F28)</f>
        <v>0</v>
      </c>
      <c r="G29" s="75">
        <f t="shared" ref="G29:L29" ca="1" si="11">SUM(G26:G28)</f>
        <v>0</v>
      </c>
      <c r="H29" s="75">
        <f t="shared" ca="1" si="11"/>
        <v>0</v>
      </c>
      <c r="I29" s="75">
        <f t="shared" ca="1" si="11"/>
        <v>0</v>
      </c>
      <c r="J29" s="75">
        <f t="shared" ca="1" si="11"/>
        <v>0</v>
      </c>
      <c r="K29" s="75">
        <f t="shared" ca="1" si="11"/>
        <v>0</v>
      </c>
      <c r="L29" s="75">
        <f t="shared" si="11"/>
        <v>0</v>
      </c>
      <c r="M29" s="45">
        <f ca="1">L29-G29</f>
        <v>0</v>
      </c>
      <c r="N29" s="46" t="str">
        <f ca="1">IFERROR(M29/G29,"-")</f>
        <v>-</v>
      </c>
      <c r="O29" s="40"/>
      <c r="Q29" s="76">
        <f ca="1">SUM(Q26:Q28)</f>
        <v>0</v>
      </c>
      <c r="R29" s="76">
        <f t="shared" ref="R29:W29" ca="1" si="12">SUM(R26:R28)</f>
        <v>0</v>
      </c>
      <c r="S29" s="76">
        <f t="shared" ca="1" si="12"/>
        <v>0</v>
      </c>
      <c r="T29" s="76">
        <f t="shared" ca="1" si="12"/>
        <v>0</v>
      </c>
      <c r="U29" s="76">
        <f t="shared" ca="1" si="12"/>
        <v>0</v>
      </c>
      <c r="V29" s="76">
        <f t="shared" ca="1" si="12"/>
        <v>0</v>
      </c>
      <c r="W29" s="76">
        <f t="shared" ca="1" si="12"/>
        <v>0</v>
      </c>
      <c r="X29" s="45">
        <f ca="1">Q29-M29</f>
        <v>0</v>
      </c>
      <c r="Y29" s="46" t="str">
        <f ca="1">IFERROR(X29/L29,"-")</f>
        <v>-</v>
      </c>
      <c r="Z29" s="40"/>
      <c r="AA29" s="40"/>
      <c r="AB29" s="76">
        <f t="shared" ref="AB29" ca="1" si="13">SUM(AB26:AB28)</f>
        <v>0</v>
      </c>
      <c r="AC29" s="76">
        <f t="shared" ref="AC29" ca="1" si="14">SUM(AC26:AC28)</f>
        <v>0</v>
      </c>
      <c r="AD29" s="76">
        <f t="shared" ref="AD29" ca="1" si="15">SUM(AD26:AD28)</f>
        <v>0</v>
      </c>
      <c r="AE29" s="76">
        <f t="shared" ref="AE29" ca="1" si="16">SUM(AE26:AE28)</f>
        <v>0</v>
      </c>
      <c r="AF29" s="76">
        <f t="shared" ref="AF29" ca="1" si="17">SUM(AF26:AF28)</f>
        <v>0</v>
      </c>
      <c r="AG29" s="76">
        <f t="shared" ref="AG29" ca="1" si="18">SUM(AG26:AG28)</f>
        <v>0</v>
      </c>
      <c r="AH29" s="76">
        <f t="shared" ref="AH29" ca="1" si="19">SUM(AH26:AH28)</f>
        <v>0</v>
      </c>
      <c r="AI29" s="45"/>
      <c r="AJ29" s="46"/>
      <c r="AK29" s="67"/>
      <c r="AL29" s="78"/>
      <c r="AM29" s="183">
        <f ca="1">SUM(AM26:AM28)</f>
        <v>0</v>
      </c>
      <c r="AN29" s="183">
        <f t="shared" ref="AN29:AT29" ca="1" si="20">SUM(AN26:AN28)</f>
        <v>0</v>
      </c>
      <c r="AO29" s="183">
        <f t="shared" ca="1" si="20"/>
        <v>0</v>
      </c>
      <c r="AP29" s="183">
        <f t="shared" ca="1" si="20"/>
        <v>0</v>
      </c>
      <c r="AQ29" s="183">
        <f t="shared" ca="1" si="20"/>
        <v>0</v>
      </c>
      <c r="AR29" s="183">
        <f t="shared" ca="1" si="20"/>
        <v>0</v>
      </c>
      <c r="AS29" s="183">
        <f t="shared" ca="1" si="20"/>
        <v>0</v>
      </c>
      <c r="AT29" s="183">
        <f t="shared" ca="1" si="20"/>
        <v>0</v>
      </c>
      <c r="AU29" s="45">
        <f ca="1">AK29-AH29</f>
        <v>0</v>
      </c>
      <c r="AV29" s="46" t="str">
        <f ca="1">IFERROR(AU29/AF29,"-")</f>
        <v>-</v>
      </c>
      <c r="AW29" s="67"/>
      <c r="AY29" s="75">
        <f ca="1">SUM(AY26:AY28)</f>
        <v>0</v>
      </c>
      <c r="AZ29" s="45">
        <f ca="1">+AY29-AT29</f>
        <v>0</v>
      </c>
      <c r="BA29" s="46" t="str">
        <f ca="1">IFERROR(AZ29/AM29,"-")</f>
        <v>-</v>
      </c>
      <c r="BB29" s="82">
        <f t="shared" ref="BB29:BG29" ca="1" si="21">SUM(BB26:BB28)</f>
        <v>0</v>
      </c>
      <c r="BC29" s="82">
        <f t="shared" ca="1" si="21"/>
        <v>0</v>
      </c>
      <c r="BD29" s="82">
        <f t="shared" ca="1" si="21"/>
        <v>0</v>
      </c>
      <c r="BE29" s="82">
        <f t="shared" ca="1" si="21"/>
        <v>0</v>
      </c>
      <c r="BF29" s="82">
        <f t="shared" ca="1" si="21"/>
        <v>0</v>
      </c>
      <c r="BG29" s="82">
        <f t="shared" ca="1" si="21"/>
        <v>0</v>
      </c>
      <c r="BH29" s="45">
        <f ca="1">AW29-AT29</f>
        <v>0</v>
      </c>
      <c r="BI29" s="46" t="str">
        <f ca="1">IFERROR(BH29/AR29,"-")</f>
        <v>-</v>
      </c>
      <c r="BJ29" s="67"/>
    </row>
    <row r="30" spans="1:62" s="66" customFormat="1" ht="15" customHeight="1" x14ac:dyDescent="0.25">
      <c r="A30" s="64"/>
      <c r="B30" s="38"/>
      <c r="C30" s="38"/>
      <c r="D30" s="39"/>
      <c r="E30" s="61"/>
      <c r="F30" s="63"/>
      <c r="G30" s="61"/>
      <c r="H30" s="61"/>
      <c r="I30" s="61"/>
      <c r="J30" s="61"/>
      <c r="K30" s="61"/>
      <c r="L30" s="61"/>
      <c r="M30" s="61"/>
      <c r="N30" s="62"/>
      <c r="O30" s="40"/>
      <c r="Q30" s="61"/>
      <c r="R30" s="61"/>
      <c r="S30" s="61"/>
      <c r="T30" s="61"/>
      <c r="U30" s="61"/>
      <c r="V30" s="61"/>
      <c r="W30" s="61"/>
      <c r="X30" s="61"/>
      <c r="Y30" s="62"/>
      <c r="Z30" s="40"/>
      <c r="AA30" s="40"/>
      <c r="AB30" s="63"/>
      <c r="AC30" s="61"/>
      <c r="AD30" s="61"/>
      <c r="AE30" s="61"/>
      <c r="AF30" s="61"/>
      <c r="AG30" s="61"/>
      <c r="AH30" s="61"/>
      <c r="AI30" s="61"/>
      <c r="AJ30" s="62"/>
      <c r="AK30" s="67"/>
      <c r="AL30" s="78"/>
      <c r="AM30" s="63"/>
      <c r="AN30" s="61"/>
      <c r="AO30" s="61"/>
      <c r="AP30" s="61"/>
      <c r="AQ30" s="61"/>
      <c r="AR30" s="61"/>
      <c r="AS30" s="61"/>
      <c r="AT30" s="61"/>
      <c r="AU30" s="61"/>
      <c r="AV30" s="62"/>
      <c r="AW30" s="67"/>
      <c r="AY30" s="63"/>
      <c r="AZ30" s="61"/>
      <c r="BA30" s="62"/>
      <c r="BB30" s="61"/>
      <c r="BC30" s="61"/>
      <c r="BD30" s="61"/>
      <c r="BE30" s="61"/>
      <c r="BF30" s="61"/>
      <c r="BG30" s="61"/>
      <c r="BH30" s="61"/>
      <c r="BI30" s="62"/>
      <c r="BJ30" s="67"/>
    </row>
    <row r="31" spans="1:62" s="66" customFormat="1" x14ac:dyDescent="0.25">
      <c r="A31" s="64"/>
      <c r="B31" s="38" t="s">
        <v>34</v>
      </c>
      <c r="C31" s="38"/>
      <c r="D31" s="74"/>
      <c r="E31" s="61"/>
      <c r="F31" s="83">
        <f>+F14-F23</f>
        <v>961535</v>
      </c>
      <c r="G31" s="82">
        <f>+G14-G23</f>
        <v>0</v>
      </c>
      <c r="H31" s="61"/>
      <c r="I31" s="61"/>
      <c r="J31" s="61"/>
      <c r="K31" s="61"/>
      <c r="L31" s="82">
        <f>+L14-L23</f>
        <v>763557.33</v>
      </c>
      <c r="M31" s="82">
        <f>+M14-M23</f>
        <v>763557.33</v>
      </c>
      <c r="N31" s="61"/>
      <c r="O31" s="40"/>
      <c r="Q31" s="82">
        <f t="shared" ref="Q31:W31" si="22">+Q14-Q23</f>
        <v>1077800</v>
      </c>
      <c r="R31" s="82">
        <f t="shared" si="22"/>
        <v>-318106</v>
      </c>
      <c r="S31" s="82">
        <f t="shared" si="22"/>
        <v>0</v>
      </c>
      <c r="T31" s="82">
        <f t="shared" si="22"/>
        <v>0</v>
      </c>
      <c r="U31" s="82">
        <f t="shared" si="22"/>
        <v>0</v>
      </c>
      <c r="V31" s="82">
        <f t="shared" si="22"/>
        <v>0</v>
      </c>
      <c r="W31" s="82">
        <f t="shared" si="22"/>
        <v>770235.64000000025</v>
      </c>
      <c r="X31" s="61"/>
      <c r="Y31" s="62"/>
      <c r="Z31" s="40"/>
      <c r="AA31" s="40"/>
      <c r="AB31" s="83">
        <f>+AB14-AB23</f>
        <v>1245430</v>
      </c>
      <c r="AC31" s="82">
        <f>+AC14-AC23</f>
        <v>915265</v>
      </c>
      <c r="AD31" s="82">
        <f>+AD14-AD23</f>
        <v>0</v>
      </c>
      <c r="AE31" s="82">
        <f>+AE14-AE23</f>
        <v>0</v>
      </c>
      <c r="AF31" s="82">
        <f>+AF14-AF23</f>
        <v>0</v>
      </c>
      <c r="AG31" s="61"/>
      <c r="AH31" s="82">
        <f>+AH14-AH23</f>
        <v>1192700.2800000003</v>
      </c>
      <c r="AI31" s="61"/>
      <c r="AJ31" s="62"/>
      <c r="AK31" s="67"/>
      <c r="AL31" s="78"/>
      <c r="AM31" s="83">
        <f>+AM14-AM23</f>
        <v>929375</v>
      </c>
      <c r="AN31" s="82">
        <f>+AN14-AN23</f>
        <v>1245430</v>
      </c>
      <c r="AO31" s="82">
        <f t="shared" ref="AO31:AT31" si="23">+AO14-AO23</f>
        <v>0</v>
      </c>
      <c r="AP31" s="82">
        <f t="shared" si="23"/>
        <v>0</v>
      </c>
      <c r="AQ31" s="82">
        <f t="shared" si="23"/>
        <v>0</v>
      </c>
      <c r="AR31" s="82">
        <f t="shared" si="23"/>
        <v>0</v>
      </c>
      <c r="AS31" s="82">
        <f t="shared" si="23"/>
        <v>0</v>
      </c>
      <c r="AT31" s="82">
        <f t="shared" si="23"/>
        <v>0</v>
      </c>
      <c r="AU31" s="61"/>
      <c r="AV31" s="62"/>
      <c r="AW31" s="67"/>
      <c r="AY31" s="83">
        <f>+AY14-AY23</f>
        <v>0</v>
      </c>
      <c r="AZ31" s="61"/>
      <c r="BA31" s="62"/>
      <c r="BB31" s="82">
        <f ca="1">+BB14-BB23</f>
        <v>0</v>
      </c>
      <c r="BC31" s="82">
        <f ca="1">+BC14-BC23</f>
        <v>0</v>
      </c>
      <c r="BD31" s="82">
        <f ca="1">+BD14-BD23</f>
        <v>0</v>
      </c>
      <c r="BE31" s="82">
        <f ca="1">+BE14-BE23</f>
        <v>0</v>
      </c>
      <c r="BF31" s="61"/>
      <c r="BG31" s="82">
        <f ca="1">+BG14-BG23</f>
        <v>0</v>
      </c>
      <c r="BH31" s="61"/>
      <c r="BI31" s="62"/>
      <c r="BJ31" s="67"/>
    </row>
    <row r="32" spans="1:62" x14ac:dyDescent="0.25">
      <c r="B32" s="25"/>
      <c r="C32" s="25"/>
      <c r="D32" s="51"/>
      <c r="E32" s="27"/>
      <c r="F32" s="28"/>
      <c r="G32" s="27"/>
      <c r="H32" s="27"/>
      <c r="I32" s="27"/>
      <c r="J32" s="84"/>
      <c r="K32" s="84"/>
      <c r="L32" s="27"/>
      <c r="M32" s="84"/>
      <c r="N32" s="27"/>
      <c r="O32" s="27"/>
      <c r="Q32" s="27"/>
      <c r="R32" s="27"/>
      <c r="S32" s="27"/>
      <c r="T32" s="27"/>
      <c r="U32" s="84"/>
      <c r="V32" s="84"/>
      <c r="W32" s="27"/>
      <c r="X32" s="79"/>
      <c r="Y32" s="61"/>
      <c r="Z32" s="61"/>
      <c r="AA32" s="61"/>
      <c r="AB32" s="63"/>
      <c r="AC32" s="27"/>
      <c r="AD32" s="27"/>
      <c r="AE32" s="27"/>
      <c r="AF32" s="84"/>
      <c r="AG32" s="84"/>
      <c r="AH32" s="27"/>
      <c r="AI32" s="79"/>
      <c r="AJ32" s="61"/>
      <c r="AL32" s="13"/>
      <c r="AM32" s="63"/>
      <c r="AN32" s="27"/>
      <c r="AO32" s="27"/>
      <c r="AP32" s="27"/>
      <c r="AQ32" s="27"/>
      <c r="AR32" s="84"/>
      <c r="AS32" s="84"/>
      <c r="AT32" s="27"/>
      <c r="AU32" s="79"/>
      <c r="AV32" s="61"/>
      <c r="AY32" s="63"/>
      <c r="AZ32" s="79"/>
      <c r="BA32" s="61"/>
      <c r="BB32" s="27"/>
      <c r="BC32" s="27"/>
      <c r="BD32" s="27"/>
      <c r="BE32" s="84"/>
      <c r="BF32" s="84"/>
      <c r="BG32" s="27"/>
      <c r="BH32" s="79"/>
      <c r="BI32" s="61"/>
    </row>
    <row r="33" spans="2:61" ht="15.75" thickBot="1" x14ac:dyDescent="0.3">
      <c r="B33" s="30" t="s">
        <v>35</v>
      </c>
      <c r="C33" s="30"/>
      <c r="D33" s="85"/>
      <c r="E33" s="31"/>
      <c r="F33" s="86">
        <f>+F8+F31</f>
        <v>961535</v>
      </c>
      <c r="G33" s="87">
        <f>+G8+G31</f>
        <v>0</v>
      </c>
      <c r="H33" s="31"/>
      <c r="I33" s="31"/>
      <c r="J33" s="31"/>
      <c r="K33" s="31"/>
      <c r="L33" s="87">
        <f>+L8+L31</f>
        <v>763557.33</v>
      </c>
      <c r="M33" s="27"/>
      <c r="N33" s="88"/>
      <c r="O33" s="31"/>
      <c r="Q33" s="87">
        <f t="shared" ref="Q33:W33" si="24">+Q8+Q31</f>
        <v>1841357.33</v>
      </c>
      <c r="R33" s="87">
        <f t="shared" si="24"/>
        <v>445451.32999999996</v>
      </c>
      <c r="S33" s="87">
        <f t="shared" si="24"/>
        <v>0</v>
      </c>
      <c r="T33" s="87">
        <f t="shared" si="24"/>
        <v>0</v>
      </c>
      <c r="U33" s="87">
        <f t="shared" si="24"/>
        <v>0</v>
      </c>
      <c r="V33" s="87">
        <f t="shared" si="24"/>
        <v>0</v>
      </c>
      <c r="W33" s="87">
        <f t="shared" si="24"/>
        <v>1533792.9700000002</v>
      </c>
      <c r="X33" s="61"/>
      <c r="Y33" s="89"/>
      <c r="Z33" s="90"/>
      <c r="AA33" s="90"/>
      <c r="AB33" s="91">
        <f>+AB8+AB31</f>
        <v>2779222.97</v>
      </c>
      <c r="AC33" s="87">
        <f>+AC8+AC31</f>
        <v>2449057.9700000002</v>
      </c>
      <c r="AD33" s="87">
        <f>+AD8+AD31</f>
        <v>0</v>
      </c>
      <c r="AE33" s="87">
        <f>+AE8+AE31</f>
        <v>0</v>
      </c>
      <c r="AF33" s="87">
        <f>+AF8+AF31</f>
        <v>0</v>
      </c>
      <c r="AG33" s="31"/>
      <c r="AH33" s="87">
        <f>+AH8+AH31</f>
        <v>2726493.2500000005</v>
      </c>
      <c r="AI33" s="61"/>
      <c r="AJ33" s="89"/>
      <c r="AL33" s="13"/>
      <c r="AM33" s="91">
        <f>+AM8+AM31</f>
        <v>3655868.2500000005</v>
      </c>
      <c r="AN33" s="87">
        <f>+AN8+AN31</f>
        <v>1245430</v>
      </c>
      <c r="AO33" s="87">
        <f t="shared" ref="AO33:AS33" si="25">+AO8+AO31</f>
        <v>0</v>
      </c>
      <c r="AP33" s="87">
        <f t="shared" si="25"/>
        <v>0</v>
      </c>
      <c r="AQ33" s="87">
        <f t="shared" si="25"/>
        <v>0</v>
      </c>
      <c r="AR33" s="87">
        <f t="shared" si="25"/>
        <v>0</v>
      </c>
      <c r="AS33" s="87">
        <f t="shared" si="25"/>
        <v>0</v>
      </c>
      <c r="AT33" s="87">
        <f>+AT8+AT31</f>
        <v>2726493.2500000005</v>
      </c>
      <c r="AU33" s="61"/>
      <c r="AV33" s="89"/>
      <c r="AY33" s="91">
        <f>+AY8+AY31</f>
        <v>2726493.2500000005</v>
      </c>
      <c r="AZ33" s="61"/>
      <c r="BA33" s="89"/>
      <c r="BB33" s="87">
        <f t="shared" ref="BB33:BG33" ca="1" si="26">+BB8+BB31</f>
        <v>0</v>
      </c>
      <c r="BC33" s="87">
        <f t="shared" ca="1" si="26"/>
        <v>0</v>
      </c>
      <c r="BD33" s="87">
        <f t="shared" ca="1" si="26"/>
        <v>0</v>
      </c>
      <c r="BE33" s="87">
        <f t="shared" ca="1" si="26"/>
        <v>0</v>
      </c>
      <c r="BF33" s="87">
        <f t="shared" si="26"/>
        <v>0</v>
      </c>
      <c r="BG33" s="87">
        <f t="shared" ca="1" si="26"/>
        <v>2726493.2500000005</v>
      </c>
      <c r="BH33" s="61"/>
      <c r="BI33" s="89"/>
    </row>
    <row r="34" spans="2:61" ht="15.75" thickTop="1" x14ac:dyDescent="0.25">
      <c r="B34" s="25"/>
      <c r="C34" s="25"/>
      <c r="D34" s="92"/>
      <c r="E34" s="27"/>
      <c r="F34" s="28"/>
      <c r="G34" s="27"/>
      <c r="H34" s="27"/>
      <c r="I34" s="27"/>
      <c r="J34" s="27"/>
      <c r="K34" s="27"/>
      <c r="L34" s="27"/>
      <c r="M34" s="27"/>
      <c r="N34" s="27"/>
      <c r="O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C34" s="27"/>
      <c r="AD34" s="27"/>
      <c r="AE34" s="27"/>
      <c r="AF34" s="27"/>
      <c r="AG34" s="27"/>
      <c r="AH34" s="27"/>
      <c r="AL34" s="13"/>
      <c r="AN34" s="27"/>
      <c r="AO34" s="27"/>
      <c r="AP34" s="27"/>
      <c r="AQ34" s="27"/>
      <c r="AR34" s="27"/>
      <c r="AS34" s="27"/>
      <c r="AT34" s="27"/>
      <c r="BB34" s="27"/>
      <c r="BC34" s="27"/>
      <c r="BD34" s="27"/>
      <c r="BE34" s="27"/>
      <c r="BF34" s="27"/>
      <c r="BG34" s="27"/>
    </row>
    <row r="35" spans="2:61" outlineLevel="1" x14ac:dyDescent="0.25">
      <c r="F35" s="93"/>
      <c r="G35" s="90"/>
      <c r="H35" s="90"/>
      <c r="I35" s="90"/>
      <c r="J35" s="90"/>
      <c r="K35" s="90"/>
      <c r="L35" s="94"/>
      <c r="M35" s="90"/>
      <c r="N35" s="90"/>
      <c r="O35" s="90"/>
      <c r="Q35" s="90"/>
      <c r="R35" s="90"/>
      <c r="S35" s="90"/>
      <c r="T35" s="90"/>
      <c r="U35" s="90"/>
      <c r="V35" s="90"/>
      <c r="W35" s="95"/>
      <c r="X35" s="90"/>
      <c r="Y35" s="90"/>
      <c r="Z35" s="90"/>
      <c r="AA35" s="90"/>
      <c r="AC35" s="96"/>
      <c r="AD35" s="96"/>
      <c r="AE35" s="96"/>
      <c r="AF35" s="96"/>
      <c r="AG35" s="96"/>
      <c r="AH35" s="97"/>
      <c r="AI35" s="13"/>
      <c r="AJ35" s="13"/>
      <c r="AK35" s="13"/>
      <c r="AL35" s="13"/>
      <c r="AM35" s="98"/>
      <c r="AN35" s="90"/>
      <c r="AO35" s="90"/>
      <c r="AP35" s="90"/>
      <c r="AQ35" s="90"/>
      <c r="AR35" s="90"/>
      <c r="AS35" s="90"/>
      <c r="AT35" s="95" t="s">
        <v>36</v>
      </c>
      <c r="BB35" s="90"/>
      <c r="BC35" s="90"/>
      <c r="BD35" s="90"/>
      <c r="BE35" s="90"/>
      <c r="BF35" s="90"/>
      <c r="BG35" s="95"/>
    </row>
    <row r="36" spans="2:61" outlineLevel="1" x14ac:dyDescent="0.25">
      <c r="F36" s="93"/>
      <c r="G36" s="90"/>
      <c r="H36" s="90"/>
      <c r="I36" s="90"/>
      <c r="J36" s="90"/>
      <c r="K36" s="90"/>
      <c r="L36" s="90"/>
      <c r="M36" s="90"/>
      <c r="N36" s="90"/>
      <c r="O36" s="90"/>
      <c r="Q36" s="90">
        <v>0</v>
      </c>
      <c r="R36" s="90"/>
      <c r="S36" s="90"/>
      <c r="T36" s="90"/>
      <c r="U36" s="90"/>
      <c r="V36" s="90"/>
      <c r="W36" s="99"/>
      <c r="X36" s="90"/>
      <c r="Y36" s="90"/>
      <c r="Z36" s="90"/>
      <c r="AA36" s="90"/>
      <c r="AB36" s="100">
        <v>0</v>
      </c>
      <c r="AC36" s="96"/>
      <c r="AD36" s="96"/>
      <c r="AE36" s="96"/>
      <c r="AF36" s="96"/>
      <c r="AG36" s="96"/>
      <c r="AH36" s="101"/>
      <c r="AI36" s="13"/>
      <c r="AJ36" s="13"/>
      <c r="AK36" s="13"/>
      <c r="AL36" s="13"/>
      <c r="AM36" s="102"/>
      <c r="AN36" s="90"/>
      <c r="AO36" s="90"/>
      <c r="AP36" s="90"/>
      <c r="AQ36" s="90"/>
      <c r="AR36" s="90"/>
      <c r="AS36" s="90"/>
      <c r="AT36" s="99" t="s">
        <v>37</v>
      </c>
      <c r="AY36" s="100">
        <v>0</v>
      </c>
      <c r="BB36" s="90"/>
      <c r="BC36" s="90"/>
      <c r="BD36" s="90"/>
      <c r="BE36" s="90"/>
      <c r="BF36" s="90"/>
      <c r="BG36" s="99"/>
    </row>
    <row r="37" spans="2:61" outlineLevel="1" x14ac:dyDescent="0.25">
      <c r="F37" s="103"/>
      <c r="G37" s="104"/>
      <c r="H37" s="90"/>
      <c r="I37" s="90"/>
      <c r="J37" s="90"/>
      <c r="K37" s="90"/>
      <c r="L37" s="90"/>
      <c r="M37" s="90"/>
      <c r="N37" s="90"/>
      <c r="O37" s="90"/>
      <c r="Q37" s="105">
        <v>0</v>
      </c>
      <c r="R37" s="104"/>
      <c r="S37" s="90"/>
      <c r="T37" s="90"/>
      <c r="U37" s="90"/>
      <c r="V37" s="90"/>
      <c r="W37" s="99"/>
      <c r="X37" s="90"/>
      <c r="Y37" s="90"/>
      <c r="Z37" s="90"/>
      <c r="AA37" s="90"/>
      <c r="AB37" s="106">
        <v>0</v>
      </c>
      <c r="AC37" s="107"/>
      <c r="AD37" s="96"/>
      <c r="AE37" s="96"/>
      <c r="AF37" s="96"/>
      <c r="AG37" s="96"/>
      <c r="AH37" s="101"/>
      <c r="AI37" s="13"/>
      <c r="AJ37" s="13"/>
      <c r="AK37" s="13"/>
      <c r="AL37" s="13"/>
      <c r="AM37" s="102"/>
      <c r="AN37" s="104"/>
      <c r="AO37" s="104"/>
      <c r="AP37" s="90"/>
      <c r="AQ37" s="90"/>
      <c r="AR37" s="90"/>
      <c r="AS37" s="90"/>
      <c r="AT37" s="99" t="s">
        <v>38</v>
      </c>
      <c r="AY37" s="106">
        <v>0</v>
      </c>
      <c r="BB37" s="104"/>
      <c r="BC37" s="90"/>
      <c r="BD37" s="90"/>
      <c r="BE37" s="90"/>
      <c r="BF37" s="90"/>
      <c r="BG37" s="99"/>
    </row>
    <row r="38" spans="2:61" outlineLevel="1" x14ac:dyDescent="0.25">
      <c r="F38" s="103"/>
      <c r="G38" s="104"/>
      <c r="H38" s="90"/>
      <c r="I38" s="90"/>
      <c r="J38" s="90"/>
      <c r="K38" s="90"/>
      <c r="L38" s="90"/>
      <c r="M38" s="90"/>
      <c r="N38" s="90"/>
      <c r="O38" s="90"/>
      <c r="Q38" s="104">
        <f>SUM(Q36:Q37)</f>
        <v>0</v>
      </c>
      <c r="R38" s="104"/>
      <c r="S38" s="90"/>
      <c r="T38" s="90"/>
      <c r="U38" s="90"/>
      <c r="V38" s="90"/>
      <c r="W38" s="108"/>
      <c r="X38" s="90"/>
      <c r="Y38" s="90"/>
      <c r="Z38" s="90"/>
      <c r="AA38" s="90"/>
      <c r="AB38" s="100">
        <f>SUM(AB36:AB37)</f>
        <v>0</v>
      </c>
      <c r="AC38" s="107"/>
      <c r="AD38" s="96"/>
      <c r="AE38" s="96"/>
      <c r="AF38" s="96"/>
      <c r="AG38" s="96"/>
      <c r="AH38" s="109"/>
      <c r="AI38" s="13"/>
      <c r="AJ38" s="13"/>
      <c r="AK38" s="13"/>
      <c r="AL38" s="13"/>
      <c r="AM38" s="102"/>
      <c r="AN38" s="104"/>
      <c r="AO38" s="104"/>
      <c r="AP38" s="90"/>
      <c r="AQ38" s="90"/>
      <c r="AR38" s="90"/>
      <c r="AS38" s="90"/>
      <c r="AT38" s="108" t="s">
        <v>39</v>
      </c>
      <c r="AY38" s="100">
        <f>SUM(AY36:AY37)</f>
        <v>0</v>
      </c>
      <c r="BB38" s="104"/>
      <c r="BC38" s="90"/>
      <c r="BD38" s="90"/>
      <c r="BE38" s="90"/>
      <c r="BF38" s="90"/>
      <c r="BG38" s="108"/>
    </row>
    <row r="39" spans="2:61" outlineLevel="1" x14ac:dyDescent="0.25">
      <c r="F39" s="103"/>
      <c r="G39" s="104"/>
      <c r="H39" s="90"/>
      <c r="I39" s="90"/>
      <c r="J39" s="90"/>
      <c r="K39" s="90"/>
      <c r="L39" s="90"/>
      <c r="M39" s="90"/>
      <c r="N39" s="90"/>
      <c r="O39" s="90"/>
      <c r="Q39" s="104"/>
      <c r="R39" s="104"/>
      <c r="S39" s="90"/>
      <c r="T39" s="90"/>
      <c r="U39" s="90"/>
      <c r="V39" s="90"/>
      <c r="W39" s="108"/>
      <c r="X39" s="90"/>
      <c r="Y39" s="90"/>
      <c r="Z39" s="90"/>
      <c r="AA39" s="90"/>
      <c r="AB39" s="100"/>
      <c r="AC39" s="107"/>
      <c r="AD39" s="96"/>
      <c r="AE39" s="96"/>
      <c r="AF39" s="96"/>
      <c r="AG39" s="96"/>
      <c r="AH39" s="109"/>
      <c r="AI39" s="13"/>
      <c r="AJ39" s="13"/>
      <c r="AK39" s="13"/>
      <c r="AL39" s="13"/>
      <c r="AM39" s="102"/>
      <c r="AN39" s="104"/>
      <c r="AO39" s="104"/>
      <c r="AP39" s="90"/>
      <c r="AQ39" s="90"/>
      <c r="AR39" s="90"/>
      <c r="AS39" s="90"/>
      <c r="AT39" s="108"/>
      <c r="AY39" s="100"/>
      <c r="BB39" s="104"/>
      <c r="BC39" s="90"/>
      <c r="BD39" s="90"/>
      <c r="BE39" s="90"/>
      <c r="BF39" s="90"/>
      <c r="BG39" s="108"/>
    </row>
    <row r="40" spans="2:61" outlineLevel="1" x14ac:dyDescent="0.25">
      <c r="F40" s="103"/>
      <c r="G40" s="104"/>
      <c r="H40" s="90"/>
      <c r="I40" s="90"/>
      <c r="J40" s="90"/>
      <c r="K40" s="90"/>
      <c r="L40" s="90"/>
      <c r="M40" s="90"/>
      <c r="N40" s="90"/>
      <c r="O40" s="90"/>
      <c r="Q40" s="104"/>
      <c r="R40" s="104"/>
      <c r="S40" s="90"/>
      <c r="T40" s="90"/>
      <c r="U40" s="90"/>
      <c r="V40" s="90"/>
      <c r="W40" s="95"/>
      <c r="X40" s="90"/>
      <c r="Y40" s="90"/>
      <c r="Z40" s="90"/>
      <c r="AA40" s="90"/>
      <c r="AB40" s="100"/>
      <c r="AC40" s="107"/>
      <c r="AD40" s="96"/>
      <c r="AE40" s="96"/>
      <c r="AF40" s="96"/>
      <c r="AG40" s="96"/>
      <c r="AH40" s="97"/>
      <c r="AI40" s="13"/>
      <c r="AJ40" s="13"/>
      <c r="AK40" s="13"/>
      <c r="AL40" s="13"/>
      <c r="AM40" s="102"/>
      <c r="AN40" s="104"/>
      <c r="AO40" s="104"/>
      <c r="AP40" s="90"/>
      <c r="AQ40" s="90"/>
      <c r="AR40" s="90"/>
      <c r="AS40" s="90"/>
      <c r="AT40" s="95" t="s">
        <v>40</v>
      </c>
      <c r="AY40" s="100"/>
      <c r="BB40" s="104"/>
      <c r="BC40" s="90"/>
      <c r="BD40" s="90"/>
      <c r="BE40" s="90"/>
      <c r="BF40" s="90"/>
      <c r="BG40" s="95"/>
    </row>
    <row r="41" spans="2:61" outlineLevel="1" x14ac:dyDescent="0.25">
      <c r="F41" s="103"/>
      <c r="G41" s="104"/>
      <c r="H41" s="90"/>
      <c r="I41" s="90"/>
      <c r="J41" s="90"/>
      <c r="K41" s="90"/>
      <c r="L41" s="90"/>
      <c r="M41" s="90"/>
      <c r="N41" s="90"/>
      <c r="O41" s="90"/>
      <c r="Q41" s="104">
        <v>0</v>
      </c>
      <c r="R41" s="104"/>
      <c r="S41" s="90"/>
      <c r="T41" s="90"/>
      <c r="U41" s="90"/>
      <c r="V41" s="90"/>
      <c r="W41" s="110"/>
      <c r="X41" s="90"/>
      <c r="Y41" s="90"/>
      <c r="Z41" s="90"/>
      <c r="AA41" s="90"/>
      <c r="AB41" s="100">
        <v>0</v>
      </c>
      <c r="AC41" s="107"/>
      <c r="AD41" s="96"/>
      <c r="AE41" s="96"/>
      <c r="AF41" s="96"/>
      <c r="AG41" s="96"/>
      <c r="AH41" s="111"/>
      <c r="AI41" s="13"/>
      <c r="AJ41" s="13"/>
      <c r="AK41" s="13"/>
      <c r="AL41" s="13"/>
      <c r="AM41" s="102"/>
      <c r="AN41" s="104"/>
      <c r="AO41" s="104"/>
      <c r="AP41" s="90"/>
      <c r="AQ41" s="90"/>
      <c r="AR41" s="90"/>
      <c r="AS41" s="90"/>
      <c r="AT41" s="110" t="s">
        <v>41</v>
      </c>
      <c r="AY41" s="100">
        <v>0</v>
      </c>
      <c r="BB41" s="104"/>
      <c r="BC41" s="90"/>
      <c r="BD41" s="90"/>
      <c r="BE41" s="90"/>
      <c r="BF41" s="90"/>
      <c r="BG41" s="110"/>
    </row>
    <row r="42" spans="2:61" outlineLevel="1" x14ac:dyDescent="0.25">
      <c r="F42" s="103"/>
      <c r="G42" s="104"/>
      <c r="H42" s="90"/>
      <c r="I42" s="90"/>
      <c r="J42" s="90"/>
      <c r="K42" s="90"/>
      <c r="L42" s="90"/>
      <c r="M42" s="90"/>
      <c r="N42" s="90"/>
      <c r="O42" s="90"/>
      <c r="Q42" s="105">
        <v>0</v>
      </c>
      <c r="R42" s="104"/>
      <c r="S42" s="90"/>
      <c r="T42" s="90"/>
      <c r="U42" s="90"/>
      <c r="V42" s="90"/>
      <c r="W42" s="110"/>
      <c r="X42" s="90"/>
      <c r="Y42" s="90"/>
      <c r="Z42" s="90"/>
      <c r="AA42" s="90"/>
      <c r="AB42" s="106">
        <v>0</v>
      </c>
      <c r="AC42" s="107"/>
      <c r="AD42" s="96"/>
      <c r="AE42" s="96"/>
      <c r="AF42" s="96"/>
      <c r="AG42" s="96"/>
      <c r="AH42" s="111"/>
      <c r="AI42" s="13"/>
      <c r="AJ42" s="13"/>
      <c r="AK42" s="13"/>
      <c r="AL42" s="13"/>
      <c r="AM42" s="102"/>
      <c r="AN42" s="104"/>
      <c r="AO42" s="104"/>
      <c r="AP42" s="90"/>
      <c r="AQ42" s="90"/>
      <c r="AR42" s="90"/>
      <c r="AS42" s="90"/>
      <c r="AT42" s="110" t="s">
        <v>42</v>
      </c>
      <c r="AY42" s="106">
        <v>0</v>
      </c>
      <c r="BB42" s="104"/>
      <c r="BC42" s="90"/>
      <c r="BD42" s="90"/>
      <c r="BE42" s="90"/>
      <c r="BF42" s="90"/>
      <c r="BG42" s="110"/>
    </row>
    <row r="43" spans="2:61" outlineLevel="1" x14ac:dyDescent="0.25">
      <c r="F43" s="103"/>
      <c r="G43" s="104"/>
      <c r="H43" s="90"/>
      <c r="I43" s="90"/>
      <c r="J43" s="90"/>
      <c r="K43" s="90"/>
      <c r="L43" s="90"/>
      <c r="M43" s="90"/>
      <c r="N43" s="90"/>
      <c r="O43" s="90"/>
      <c r="Q43" s="104">
        <v>0</v>
      </c>
      <c r="R43" s="104"/>
      <c r="S43" s="90"/>
      <c r="T43" s="90"/>
      <c r="U43" s="90"/>
      <c r="V43" s="90"/>
      <c r="W43" s="108"/>
      <c r="X43" s="90"/>
      <c r="Y43" s="90"/>
      <c r="Z43" s="90"/>
      <c r="AA43" s="90"/>
      <c r="AB43" s="100">
        <f>SUM(AB41:AB42)</f>
        <v>0</v>
      </c>
      <c r="AC43" s="107"/>
      <c r="AD43" s="96"/>
      <c r="AE43" s="96"/>
      <c r="AF43" s="96"/>
      <c r="AG43" s="96"/>
      <c r="AH43" s="109"/>
      <c r="AI43" s="13"/>
      <c r="AJ43" s="13"/>
      <c r="AK43" s="13"/>
      <c r="AL43" s="13"/>
      <c r="AM43" s="102"/>
      <c r="AN43" s="104"/>
      <c r="AO43" s="104"/>
      <c r="AP43" s="90"/>
      <c r="AQ43" s="90"/>
      <c r="AR43" s="90"/>
      <c r="AS43" s="90"/>
      <c r="AT43" s="108" t="s">
        <v>43</v>
      </c>
      <c r="AY43" s="100">
        <f>SUM(AY41:AY42)</f>
        <v>0</v>
      </c>
      <c r="BB43" s="104"/>
      <c r="BC43" s="90"/>
      <c r="BD43" s="90"/>
      <c r="BE43" s="90"/>
      <c r="BF43" s="90"/>
      <c r="BG43" s="108"/>
    </row>
    <row r="44" spans="2:61" outlineLevel="1" x14ac:dyDescent="0.25">
      <c r="F44" s="93"/>
      <c r="G44" s="90"/>
      <c r="H44" s="90"/>
      <c r="I44" s="90"/>
      <c r="J44" s="90"/>
      <c r="K44" s="90"/>
      <c r="L44" s="90"/>
      <c r="M44" s="90"/>
      <c r="N44" s="90"/>
      <c r="O44" s="90"/>
      <c r="Q44" s="90"/>
      <c r="R44" s="90"/>
      <c r="S44" s="90"/>
      <c r="T44" s="90"/>
      <c r="U44" s="90"/>
      <c r="V44" s="90"/>
      <c r="W44" s="112"/>
      <c r="X44" s="90"/>
      <c r="Y44" s="90"/>
      <c r="Z44" s="90"/>
      <c r="AA44" s="90"/>
      <c r="AB44" s="100"/>
      <c r="AC44" s="96"/>
      <c r="AD44" s="96"/>
      <c r="AE44" s="96"/>
      <c r="AF44" s="96"/>
      <c r="AG44" s="96"/>
      <c r="AH44" s="113"/>
      <c r="AI44" s="13"/>
      <c r="AJ44" s="13"/>
      <c r="AK44" s="13"/>
      <c r="AL44" s="13"/>
      <c r="AM44" s="102"/>
      <c r="AN44" s="90"/>
      <c r="AO44" s="90"/>
      <c r="AP44" s="90"/>
      <c r="AQ44" s="90"/>
      <c r="AR44" s="90"/>
      <c r="AS44" s="90"/>
      <c r="AT44" s="112"/>
      <c r="AY44" s="100"/>
      <c r="BB44" s="90"/>
      <c r="BC44" s="90"/>
      <c r="BD44" s="90"/>
      <c r="BE44" s="90"/>
      <c r="BF44" s="90"/>
      <c r="BG44" s="112"/>
    </row>
    <row r="45" spans="2:61" ht="15.75" outlineLevel="1" thickBot="1" x14ac:dyDescent="0.3">
      <c r="F45" s="93"/>
      <c r="G45" s="90"/>
      <c r="H45" s="90"/>
      <c r="I45" s="90"/>
      <c r="J45" s="90"/>
      <c r="K45" s="90"/>
      <c r="L45" s="90"/>
      <c r="M45" s="90"/>
      <c r="N45" s="90"/>
      <c r="O45" s="90"/>
      <c r="Q45" s="114">
        <f>Q23</f>
        <v>0</v>
      </c>
      <c r="R45" s="90"/>
      <c r="S45" s="90"/>
      <c r="T45" s="90"/>
      <c r="U45" s="90"/>
      <c r="V45" s="90"/>
      <c r="W45" s="112"/>
      <c r="X45" s="90"/>
      <c r="Y45" s="90"/>
      <c r="Z45" s="90"/>
      <c r="AA45" s="90"/>
      <c r="AB45" s="100">
        <f>AB23+AB38+AB43</f>
        <v>0</v>
      </c>
      <c r="AC45" s="96"/>
      <c r="AD45" s="96"/>
      <c r="AE45" s="96"/>
      <c r="AF45" s="96"/>
      <c r="AG45" s="96"/>
      <c r="AH45" s="113"/>
      <c r="AI45" s="13"/>
      <c r="AJ45" s="13"/>
      <c r="AK45" s="13"/>
      <c r="AL45" s="13"/>
      <c r="AM45" s="102"/>
      <c r="AN45" s="90"/>
      <c r="AO45" s="90"/>
      <c r="AP45" s="90"/>
      <c r="AQ45" s="90"/>
      <c r="AR45" s="90"/>
      <c r="AS45" s="90"/>
      <c r="AT45" s="112" t="s">
        <v>44</v>
      </c>
      <c r="AY45" s="194">
        <f>AY23+AY38+AY43</f>
        <v>0</v>
      </c>
      <c r="BB45" s="90"/>
      <c r="BC45" s="90"/>
      <c r="BD45" s="90"/>
      <c r="BE45" s="90"/>
      <c r="BF45" s="90"/>
      <c r="BG45" s="112"/>
    </row>
    <row r="46" spans="2:61" ht="15.75" thickTop="1" x14ac:dyDescent="0.25">
      <c r="E46" s="90"/>
      <c r="F46" s="93"/>
      <c r="G46" s="90"/>
      <c r="H46" s="90"/>
      <c r="I46" s="90"/>
      <c r="J46" s="90"/>
      <c r="K46" s="90"/>
      <c r="L46" s="90"/>
      <c r="M46" s="90"/>
      <c r="N46" s="90"/>
      <c r="O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C46" s="96"/>
      <c r="AD46" s="96"/>
      <c r="AE46" s="96"/>
      <c r="AF46" s="96"/>
      <c r="AG46" s="96"/>
      <c r="AH46" s="96"/>
      <c r="AI46" s="13"/>
      <c r="AJ46" s="13"/>
      <c r="AK46" s="13"/>
      <c r="AL46" s="13"/>
      <c r="AM46" s="98"/>
      <c r="AN46" s="90"/>
      <c r="AO46" s="90"/>
      <c r="AP46" s="90"/>
      <c r="AQ46" s="90"/>
      <c r="AR46" s="90"/>
      <c r="AS46" s="90"/>
      <c r="AT46" s="90"/>
      <c r="BB46" s="90"/>
      <c r="BC46" s="90"/>
      <c r="BD46" s="90"/>
      <c r="BE46" s="90"/>
      <c r="BF46" s="90"/>
      <c r="BG46" s="90"/>
    </row>
    <row r="47" spans="2:61" outlineLevel="1" x14ac:dyDescent="0.25">
      <c r="B47" s="115" t="s">
        <v>45</v>
      </c>
      <c r="C47" s="115"/>
      <c r="D47" s="116"/>
      <c r="L47" s="117" t="s">
        <v>46</v>
      </c>
      <c r="W47" s="117" t="s">
        <v>47</v>
      </c>
      <c r="AL47" s="13"/>
      <c r="AT47" s="117" t="s">
        <v>48</v>
      </c>
      <c r="BG47" s="117" t="s">
        <v>49</v>
      </c>
    </row>
    <row r="48" spans="2:61" outlineLevel="1" x14ac:dyDescent="0.25">
      <c r="B48" s="73"/>
      <c r="C48" s="73" t="s">
        <v>50</v>
      </c>
      <c r="D48" s="61"/>
      <c r="L48" s="82"/>
      <c r="W48" s="82"/>
      <c r="AL48" s="13"/>
      <c r="AT48" s="82"/>
      <c r="BG48" s="82"/>
    </row>
    <row r="49" spans="2:59" outlineLevel="1" x14ac:dyDescent="0.25">
      <c r="B49" s="38"/>
      <c r="C49" s="38"/>
      <c r="D49" s="39" t="s">
        <v>51</v>
      </c>
      <c r="L49" s="82"/>
      <c r="W49" s="82"/>
      <c r="AL49" s="13"/>
      <c r="AT49" s="82"/>
      <c r="BG49" s="82"/>
    </row>
    <row r="50" spans="2:59" outlineLevel="1" x14ac:dyDescent="0.25">
      <c r="B50" s="38"/>
      <c r="C50" s="38"/>
      <c r="D50" s="39" t="s">
        <v>52</v>
      </c>
      <c r="L50" s="82"/>
      <c r="W50" s="82"/>
      <c r="AL50" s="13"/>
      <c r="AT50" s="82"/>
      <c r="BG50" s="82"/>
    </row>
    <row r="51" spans="2:59" outlineLevel="1" x14ac:dyDescent="0.25">
      <c r="B51" s="38"/>
      <c r="C51" s="38"/>
      <c r="D51" s="39" t="s">
        <v>53</v>
      </c>
      <c r="L51" s="82"/>
      <c r="W51" s="82"/>
      <c r="AL51" s="13"/>
      <c r="AT51" s="82"/>
      <c r="BG51" s="82"/>
    </row>
    <row r="52" spans="2:59" outlineLevel="1" x14ac:dyDescent="0.25">
      <c r="B52" s="38"/>
      <c r="C52" s="38"/>
      <c r="D52" s="39" t="s">
        <v>54</v>
      </c>
      <c r="L52" s="82"/>
      <c r="W52" s="82"/>
      <c r="AL52" s="13"/>
      <c r="AT52" s="82"/>
      <c r="BG52" s="82"/>
    </row>
    <row r="53" spans="2:59" outlineLevel="1" x14ac:dyDescent="0.25">
      <c r="B53" s="38"/>
      <c r="C53" s="38"/>
      <c r="D53" s="39" t="s">
        <v>55</v>
      </c>
      <c r="L53" s="82">
        <f>'[1]Balance Sheet'!F11</f>
        <v>0</v>
      </c>
      <c r="W53" s="82"/>
      <c r="AL53" s="13"/>
      <c r="AT53" s="82"/>
      <c r="BG53" s="82"/>
    </row>
    <row r="54" spans="2:59" ht="15.75" outlineLevel="1" thickBot="1" x14ac:dyDescent="0.3">
      <c r="B54" s="38"/>
      <c r="C54" s="73" t="s">
        <v>56</v>
      </c>
      <c r="D54" s="61"/>
      <c r="L54" s="118">
        <f>SUM(L49:L52)</f>
        <v>0</v>
      </c>
      <c r="W54" s="118">
        <f>SUM(W49:W53)</f>
        <v>0</v>
      </c>
      <c r="AL54" s="13"/>
      <c r="AT54" s="118">
        <f>SUM(AT49:AT52)</f>
        <v>0</v>
      </c>
      <c r="BG54" s="118">
        <f>SUM(BG49:BG52)</f>
        <v>0</v>
      </c>
    </row>
    <row r="55" spans="2:59" ht="15.75" outlineLevel="1" thickTop="1" x14ac:dyDescent="0.25">
      <c r="B55" s="38"/>
      <c r="C55" s="38"/>
      <c r="D55" s="39"/>
      <c r="L55" s="82"/>
      <c r="W55" s="82"/>
      <c r="AL55" s="13"/>
      <c r="AT55" s="82"/>
      <c r="BG55" s="82"/>
    </row>
    <row r="56" spans="2:59" outlineLevel="1" x14ac:dyDescent="0.25">
      <c r="B56" s="38"/>
      <c r="C56" s="73" t="s">
        <v>57</v>
      </c>
      <c r="D56" s="61"/>
      <c r="L56" s="82"/>
      <c r="W56" s="82"/>
      <c r="AL56" s="13"/>
      <c r="AT56" s="82"/>
      <c r="BG56" s="82"/>
    </row>
    <row r="57" spans="2:59" outlineLevel="1" x14ac:dyDescent="0.25">
      <c r="B57" s="38"/>
      <c r="C57" s="38"/>
      <c r="D57" s="39" t="s">
        <v>58</v>
      </c>
      <c r="L57" s="82"/>
      <c r="W57" s="82"/>
      <c r="AL57" s="13"/>
      <c r="AT57" s="82"/>
      <c r="BG57" s="82"/>
    </row>
    <row r="58" spans="2:59" outlineLevel="1" x14ac:dyDescent="0.25">
      <c r="B58" s="38"/>
      <c r="C58" s="38"/>
      <c r="D58" s="39" t="s">
        <v>59</v>
      </c>
      <c r="L58" s="82"/>
      <c r="W58" s="82"/>
      <c r="AL58" s="13"/>
      <c r="AT58" s="82"/>
      <c r="BG58" s="82"/>
    </row>
    <row r="59" spans="2:59" outlineLevel="1" x14ac:dyDescent="0.25">
      <c r="B59" s="38"/>
      <c r="C59" s="38"/>
      <c r="D59" s="39" t="s">
        <v>60</v>
      </c>
      <c r="L59" s="82">
        <f>-SUM('[1]Balance Sheet'!F20:F21)</f>
        <v>0</v>
      </c>
      <c r="W59" s="82"/>
      <c r="AL59" s="13"/>
      <c r="AT59" s="82"/>
      <c r="BG59" s="82"/>
    </row>
    <row r="60" spans="2:59" ht="15.75" outlineLevel="1" thickBot="1" x14ac:dyDescent="0.3">
      <c r="B60" s="38"/>
      <c r="C60" s="73" t="s">
        <v>61</v>
      </c>
      <c r="D60" s="61"/>
      <c r="L60" s="118">
        <f>SUM(L57:L59)</f>
        <v>0</v>
      </c>
      <c r="W60" s="118">
        <f>SUM(W57:W59)</f>
        <v>0</v>
      </c>
      <c r="AL60" s="13"/>
      <c r="AT60" s="118">
        <f>SUM(AT57:AT59)</f>
        <v>0</v>
      </c>
      <c r="BG60" s="118">
        <f>SUM(BG57:BG59)</f>
        <v>0</v>
      </c>
    </row>
    <row r="61" spans="2:59" ht="15.75" outlineLevel="1" thickTop="1" x14ac:dyDescent="0.25">
      <c r="B61" s="38"/>
      <c r="C61" s="38"/>
      <c r="D61" s="39"/>
      <c r="L61" s="82"/>
      <c r="W61" s="82"/>
      <c r="AL61" s="13"/>
      <c r="AT61" s="82"/>
      <c r="BG61" s="82"/>
    </row>
    <row r="62" spans="2:59" outlineLevel="1" x14ac:dyDescent="0.25">
      <c r="B62" s="38"/>
      <c r="C62" s="73" t="s">
        <v>62</v>
      </c>
      <c r="D62" s="61"/>
      <c r="L62" s="82">
        <f>+L54+L60</f>
        <v>0</v>
      </c>
      <c r="W62" s="82">
        <f>+W54+W60</f>
        <v>0</v>
      </c>
      <c r="AL62" s="13"/>
      <c r="AT62" s="82">
        <f>+AT54+AT60</f>
        <v>0</v>
      </c>
      <c r="BG62" s="82">
        <f>+BG54+BG60</f>
        <v>0</v>
      </c>
    </row>
    <row r="63" spans="2:59" outlineLevel="1" x14ac:dyDescent="0.25">
      <c r="B63" s="38"/>
      <c r="C63" s="38"/>
      <c r="D63" s="39"/>
      <c r="L63" s="82"/>
      <c r="W63" s="82"/>
      <c r="AL63" s="13"/>
      <c r="AT63" s="82"/>
      <c r="BG63" s="82"/>
    </row>
    <row r="64" spans="2:59" outlineLevel="1" x14ac:dyDescent="0.25">
      <c r="B64" s="38"/>
      <c r="C64" s="73" t="s">
        <v>63</v>
      </c>
      <c r="D64" s="61"/>
      <c r="L64" s="82"/>
      <c r="W64" s="82"/>
      <c r="AL64" s="13"/>
      <c r="AT64" s="82"/>
      <c r="BG64" s="82"/>
    </row>
    <row r="65" spans="2:59" outlineLevel="1" x14ac:dyDescent="0.25">
      <c r="B65" s="38"/>
      <c r="C65" s="38"/>
      <c r="D65" s="39" t="s">
        <v>64</v>
      </c>
      <c r="L65" s="82">
        <f>+L54-L50</f>
        <v>0</v>
      </c>
      <c r="W65" s="82">
        <f>+W54-W50</f>
        <v>0</v>
      </c>
      <c r="AL65" s="13"/>
      <c r="AT65" s="82">
        <f>+AT54</f>
        <v>0</v>
      </c>
      <c r="BG65" s="82">
        <f>+BG54</f>
        <v>0</v>
      </c>
    </row>
    <row r="66" spans="2:59" outlineLevel="1" x14ac:dyDescent="0.25">
      <c r="B66" s="38"/>
      <c r="C66" s="38"/>
      <c r="D66" s="39" t="s">
        <v>58</v>
      </c>
      <c r="L66" s="119">
        <f>+L60</f>
        <v>0</v>
      </c>
      <c r="W66" s="119">
        <f>+W60</f>
        <v>0</v>
      </c>
      <c r="AL66" s="13"/>
      <c r="AT66" s="119">
        <f>+AT60</f>
        <v>0</v>
      </c>
      <c r="BG66" s="119">
        <f>+BG60</f>
        <v>0</v>
      </c>
    </row>
    <row r="67" spans="2:59" outlineLevel="1" x14ac:dyDescent="0.25">
      <c r="B67" s="38"/>
      <c r="C67" s="73" t="s">
        <v>65</v>
      </c>
      <c r="D67" s="61"/>
      <c r="L67" s="82">
        <f>SUM(L65:L66)</f>
        <v>0</v>
      </c>
      <c r="W67" s="82">
        <f>SUM(W65:W66)</f>
        <v>0</v>
      </c>
      <c r="AL67" s="13"/>
      <c r="AT67" s="82">
        <f>SUM(AT65:AT66)</f>
        <v>0</v>
      </c>
      <c r="BG67" s="82">
        <f>SUM(BG65:BG66)</f>
        <v>0</v>
      </c>
    </row>
    <row r="68" spans="2:59" outlineLevel="1" x14ac:dyDescent="0.25">
      <c r="B68" s="38"/>
      <c r="C68" s="38"/>
      <c r="D68" s="39" t="s">
        <v>66</v>
      </c>
      <c r="L68" s="82"/>
      <c r="W68" s="82"/>
      <c r="AL68" s="13"/>
      <c r="AT68" s="82"/>
      <c r="BG68" s="82" t="e">
        <f>-#REF!</f>
        <v>#REF!</v>
      </c>
    </row>
    <row r="69" spans="2:59" outlineLevel="1" x14ac:dyDescent="0.25">
      <c r="B69" s="38"/>
      <c r="C69" s="38"/>
      <c r="D69" s="39" t="s">
        <v>67</v>
      </c>
      <c r="L69" s="119"/>
      <c r="W69" s="119"/>
      <c r="AL69" s="13"/>
      <c r="AT69" s="119"/>
      <c r="BG69" s="119"/>
    </row>
    <row r="70" spans="2:59" ht="15.75" outlineLevel="1" thickBot="1" x14ac:dyDescent="0.3">
      <c r="B70" s="38"/>
      <c r="C70" s="73" t="s">
        <v>68</v>
      </c>
      <c r="D70" s="61"/>
      <c r="L70" s="118">
        <f>SUM(L67:L69)</f>
        <v>0</v>
      </c>
      <c r="W70" s="118">
        <f>SUM(W67:W69)</f>
        <v>0</v>
      </c>
      <c r="AL70" s="13"/>
      <c r="AT70" s="118">
        <f>SUM(AT67:AT69)</f>
        <v>0</v>
      </c>
      <c r="BG70" s="118" t="e">
        <f>SUM(BG67:BG69)</f>
        <v>#REF!</v>
      </c>
    </row>
    <row r="71" spans="2:59" ht="15.75" outlineLevel="1" thickTop="1" x14ac:dyDescent="0.25">
      <c r="AL71" s="13"/>
    </row>
    <row r="72" spans="2:59" outlineLevel="1" x14ac:dyDescent="0.25">
      <c r="L72" s="120">
        <f>+L70-L33</f>
        <v>-763557.33</v>
      </c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0">
        <f>+W67-W33</f>
        <v>-1533792.9700000002</v>
      </c>
      <c r="AL72" s="13"/>
      <c r="AT72" s="120">
        <f>+AT70-AT33</f>
        <v>-2726493.2500000005</v>
      </c>
      <c r="BG72" s="122" t="e">
        <f ca="1">+BG70-BG33</f>
        <v>#REF!</v>
      </c>
    </row>
    <row r="73" spans="2:59" outlineLevel="1" x14ac:dyDescent="0.25">
      <c r="W73" s="121"/>
      <c r="AL73" s="13"/>
      <c r="AT73" s="121"/>
      <c r="BG73" s="121">
        <f>3063401-BG23</f>
        <v>3063401</v>
      </c>
    </row>
    <row r="74" spans="2:59" x14ac:dyDescent="0.25">
      <c r="W74" s="121"/>
      <c r="AH74" s="121"/>
      <c r="AL74" s="13"/>
      <c r="AT74" s="121"/>
      <c r="BG74" s="121"/>
    </row>
    <row r="75" spans="2:59" x14ac:dyDescent="0.25">
      <c r="AG75" s="123"/>
    </row>
    <row r="76" spans="2:59" x14ac:dyDescent="0.25">
      <c r="AG76" s="123"/>
      <c r="AH76" s="13"/>
    </row>
    <row r="77" spans="2:59" x14ac:dyDescent="0.25">
      <c r="AG77" s="123"/>
      <c r="AH77" s="13"/>
    </row>
    <row r="78" spans="2:59" x14ac:dyDescent="0.25">
      <c r="AG78" s="13"/>
      <c r="AH78" s="123"/>
    </row>
    <row r="79" spans="2:59" x14ac:dyDescent="0.25">
      <c r="AH79" s="123"/>
    </row>
    <row r="80" spans="2:59" x14ac:dyDescent="0.25">
      <c r="AH80" s="123"/>
    </row>
    <row r="81" spans="34:34" x14ac:dyDescent="0.25">
      <c r="AH81" s="123"/>
    </row>
    <row r="82" spans="34:34" x14ac:dyDescent="0.25">
      <c r="AH82" s="123"/>
    </row>
    <row r="83" spans="34:34" x14ac:dyDescent="0.25">
      <c r="AH83" s="123"/>
    </row>
    <row r="84" spans="34:34" x14ac:dyDescent="0.25">
      <c r="AH84" s="123"/>
    </row>
    <row r="85" spans="34:34" x14ac:dyDescent="0.25">
      <c r="AH85" s="123"/>
    </row>
    <row r="86" spans="34:34" x14ac:dyDescent="0.25">
      <c r="AH86" s="123"/>
    </row>
    <row r="87" spans="34:34" x14ac:dyDescent="0.25">
      <c r="AH87" s="123"/>
    </row>
    <row r="88" spans="34:34" x14ac:dyDescent="0.25">
      <c r="AH88" s="123"/>
    </row>
    <row r="89" spans="34:34" x14ac:dyDescent="0.25">
      <c r="AH89" s="123"/>
    </row>
    <row r="90" spans="34:34" x14ac:dyDescent="0.25">
      <c r="AH90" s="123"/>
    </row>
    <row r="91" spans="34:34" x14ac:dyDescent="0.25">
      <c r="AH91" s="123"/>
    </row>
    <row r="92" spans="34:34" x14ac:dyDescent="0.25">
      <c r="AH92" s="123"/>
    </row>
    <row r="93" spans="34:34" x14ac:dyDescent="0.25">
      <c r="AH93" s="123"/>
    </row>
    <row r="94" spans="34:34" x14ac:dyDescent="0.25">
      <c r="AH94" s="13"/>
    </row>
    <row r="95" spans="34:34" x14ac:dyDescent="0.25">
      <c r="AH95" s="124"/>
    </row>
    <row r="96" spans="34:34" x14ac:dyDescent="0.25">
      <c r="AH96" s="125"/>
    </row>
    <row r="97" spans="34:34" x14ac:dyDescent="0.25">
      <c r="AH97" s="13"/>
    </row>
    <row r="98" spans="34:34" x14ac:dyDescent="0.25">
      <c r="AH98" s="13"/>
    </row>
    <row r="99" spans="34:34" x14ac:dyDescent="0.25">
      <c r="AH99" s="13"/>
    </row>
    <row r="100" spans="34:34" x14ac:dyDescent="0.25">
      <c r="AH100" s="13"/>
    </row>
    <row r="101" spans="34:34" x14ac:dyDescent="0.25">
      <c r="AH101" s="13"/>
    </row>
    <row r="102" spans="34:34" x14ac:dyDescent="0.25">
      <c r="AH102" s="13"/>
    </row>
    <row r="103" spans="34:34" x14ac:dyDescent="0.25">
      <c r="AH103" s="13"/>
    </row>
    <row r="104" spans="34:34" x14ac:dyDescent="0.25">
      <c r="AH104" s="13"/>
    </row>
  </sheetData>
  <mergeCells count="9">
    <mergeCell ref="AU6:AV6"/>
    <mergeCell ref="AZ6:BA6"/>
    <mergeCell ref="BH6:BI6"/>
    <mergeCell ref="F5:L5"/>
    <mergeCell ref="Q5:W5"/>
    <mergeCell ref="AB5:AK5"/>
    <mergeCell ref="M6:N6"/>
    <mergeCell ref="X6:Y6"/>
    <mergeCell ref="AI6:AJ6"/>
  </mergeCells>
  <pageMargins left="0.7" right="0.7" top="0.75" bottom="0.75" header="0.3" footer="0.3"/>
  <pageSetup scale="2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99"/>
  <sheetViews>
    <sheetView zoomScale="120" zoomScaleNormal="120" workbookViewId="0">
      <selection activeCell="G24" sqref="G23:G24"/>
    </sheetView>
  </sheetViews>
  <sheetFormatPr defaultRowHeight="12.75" outlineLevelCol="1" x14ac:dyDescent="0.2"/>
  <cols>
    <col min="1" max="1" width="9.140625" style="142"/>
    <col min="2" max="2" width="20.42578125" style="142" bestFit="1" customWidth="1"/>
    <col min="3" max="3" width="9.42578125" style="184" customWidth="1" outlineLevel="1"/>
    <col min="4" max="4" width="8" style="184" customWidth="1" outlineLevel="1"/>
    <col min="5" max="5" width="12.5703125" style="184" customWidth="1" outlineLevel="1"/>
    <col min="6" max="6" width="15.85546875" style="200" customWidth="1" outlineLevel="1"/>
    <col min="7" max="7" width="44.28515625" style="142" customWidth="1"/>
    <col min="8" max="9" width="11.85546875" style="142" hidden="1" customWidth="1" outlineLevel="1"/>
    <col min="10" max="13" width="15.42578125" style="142" hidden="1" customWidth="1" outlineLevel="1"/>
    <col min="14" max="14" width="10.5703125" style="142" bestFit="1" customWidth="1" collapsed="1"/>
    <col min="15" max="15" width="13.28515625" style="142" hidden="1" customWidth="1" outlineLevel="1"/>
    <col min="16" max="16" width="2.7109375" style="142" customWidth="1" collapsed="1"/>
    <col min="17" max="17" width="12.42578125" style="142" hidden="1" customWidth="1" outlineLevel="1"/>
    <col min="18" max="18" width="11.85546875" style="142" bestFit="1" customWidth="1" collapsed="1"/>
    <col min="19" max="22" width="15.42578125" style="142" hidden="1" customWidth="1" outlineLevel="1"/>
    <col min="23" max="23" width="10.5703125" style="142" bestFit="1" customWidth="1" collapsed="1"/>
    <col min="24" max="24" width="10.7109375" style="142" hidden="1" customWidth="1" outlineLevel="1"/>
    <col min="25" max="25" width="2.7109375" style="142" customWidth="1" collapsed="1"/>
    <col min="26" max="26" width="12.42578125" style="142" hidden="1" customWidth="1" outlineLevel="1"/>
    <col min="27" max="27" width="11.85546875" style="142" bestFit="1" customWidth="1" collapsed="1"/>
    <col min="28" max="30" width="15.42578125" style="142" hidden="1" customWidth="1" outlineLevel="1"/>
    <col min="31" max="31" width="15.42578125" style="142" hidden="1" customWidth="1"/>
    <col min="32" max="32" width="13.7109375" style="142" bestFit="1" customWidth="1"/>
    <col min="33" max="33" width="13.28515625" style="142" hidden="1" customWidth="1" outlineLevel="1"/>
    <col min="34" max="34" width="2.7109375" style="142" customWidth="1" collapsed="1"/>
    <col min="35" max="35" width="10.7109375" style="142" customWidth="1"/>
    <col min="36" max="37" width="11.85546875" style="142" customWidth="1"/>
    <col min="38" max="41" width="15.42578125" style="142" hidden="1" customWidth="1" outlineLevel="1"/>
    <col min="42" max="42" width="13.7109375" style="142" hidden="1" customWidth="1" outlineLevel="1"/>
    <col min="43" max="43" width="17.7109375" style="142" hidden="1" customWidth="1" outlineLevel="1"/>
    <col min="44" max="44" width="2.7109375" style="142" customWidth="1" collapsed="1"/>
    <col min="45" max="45" width="10.7109375" style="142" hidden="1" customWidth="1" outlineLevel="1"/>
    <col min="46" max="46" width="11.85546875" style="142" hidden="1" customWidth="1" outlineLevel="1"/>
    <col min="47" max="50" width="15.42578125" style="142" hidden="1" customWidth="1" outlineLevel="1"/>
    <col min="51" max="51" width="13.7109375" style="142" hidden="1" customWidth="1" outlineLevel="1"/>
    <col min="52" max="52" width="17.7109375" style="142" hidden="1" customWidth="1" outlineLevel="1"/>
    <col min="53" max="53" width="9.140625" style="142" collapsed="1"/>
    <col min="54" max="258" width="9.140625" style="142"/>
    <col min="259" max="259" width="20.42578125" style="142" bestFit="1" customWidth="1"/>
    <col min="260" max="263" width="0" style="142" hidden="1" customWidth="1"/>
    <col min="264" max="264" width="54.28515625" style="142" customWidth="1"/>
    <col min="265" max="265" width="0" style="142" hidden="1" customWidth="1"/>
    <col min="266" max="266" width="11.85546875" style="142" bestFit="1" customWidth="1"/>
    <col min="267" max="270" width="0" style="142" hidden="1" customWidth="1"/>
    <col min="271" max="271" width="10.5703125" style="142" bestFit="1" customWidth="1"/>
    <col min="272" max="272" width="0" style="142" hidden="1" customWidth="1"/>
    <col min="273" max="273" width="2.7109375" style="142" customWidth="1"/>
    <col min="274" max="274" width="0" style="142" hidden="1" customWidth="1"/>
    <col min="275" max="275" width="11.85546875" style="142" bestFit="1" customWidth="1"/>
    <col min="276" max="279" width="0" style="142" hidden="1" customWidth="1"/>
    <col min="280" max="280" width="10.5703125" style="142" bestFit="1" customWidth="1"/>
    <col min="281" max="281" width="0" style="142" hidden="1" customWidth="1"/>
    <col min="282" max="282" width="2.7109375" style="142" customWidth="1"/>
    <col min="283" max="283" width="12.42578125" style="142" bestFit="1" customWidth="1"/>
    <col min="284" max="284" width="11.85546875" style="142" bestFit="1" customWidth="1"/>
    <col min="285" max="288" width="15.42578125" style="142" bestFit="1" customWidth="1"/>
    <col min="289" max="289" width="13.7109375" style="142" bestFit="1" customWidth="1"/>
    <col min="290" max="290" width="13.28515625" style="142" bestFit="1" customWidth="1"/>
    <col min="291" max="291" width="2.7109375" style="142" customWidth="1"/>
    <col min="292" max="292" width="10.7109375" style="142" customWidth="1"/>
    <col min="293" max="293" width="11.85546875" style="142" bestFit="1" customWidth="1"/>
    <col min="294" max="297" width="15.42578125" style="142" bestFit="1" customWidth="1"/>
    <col min="298" max="298" width="13.7109375" style="142" bestFit="1" customWidth="1"/>
    <col min="299" max="299" width="17.7109375" style="142" bestFit="1" customWidth="1"/>
    <col min="300" max="514" width="9.140625" style="142"/>
    <col min="515" max="515" width="20.42578125" style="142" bestFit="1" customWidth="1"/>
    <col min="516" max="519" width="0" style="142" hidden="1" customWidth="1"/>
    <col min="520" max="520" width="54.28515625" style="142" customWidth="1"/>
    <col min="521" max="521" width="0" style="142" hidden="1" customWidth="1"/>
    <col min="522" max="522" width="11.85546875" style="142" bestFit="1" customWidth="1"/>
    <col min="523" max="526" width="0" style="142" hidden="1" customWidth="1"/>
    <col min="527" max="527" width="10.5703125" style="142" bestFit="1" customWidth="1"/>
    <col min="528" max="528" width="0" style="142" hidden="1" customWidth="1"/>
    <col min="529" max="529" width="2.7109375" style="142" customWidth="1"/>
    <col min="530" max="530" width="0" style="142" hidden="1" customWidth="1"/>
    <col min="531" max="531" width="11.85546875" style="142" bestFit="1" customWidth="1"/>
    <col min="532" max="535" width="0" style="142" hidden="1" customWidth="1"/>
    <col min="536" max="536" width="10.5703125" style="142" bestFit="1" customWidth="1"/>
    <col min="537" max="537" width="0" style="142" hidden="1" customWidth="1"/>
    <col min="538" max="538" width="2.7109375" style="142" customWidth="1"/>
    <col min="539" max="539" width="12.42578125" style="142" bestFit="1" customWidth="1"/>
    <col min="540" max="540" width="11.85546875" style="142" bestFit="1" customWidth="1"/>
    <col min="541" max="544" width="15.42578125" style="142" bestFit="1" customWidth="1"/>
    <col min="545" max="545" width="13.7109375" style="142" bestFit="1" customWidth="1"/>
    <col min="546" max="546" width="13.28515625" style="142" bestFit="1" customWidth="1"/>
    <col min="547" max="547" width="2.7109375" style="142" customWidth="1"/>
    <col min="548" max="548" width="10.7109375" style="142" customWidth="1"/>
    <col min="549" max="549" width="11.85546875" style="142" bestFit="1" customWidth="1"/>
    <col min="550" max="553" width="15.42578125" style="142" bestFit="1" customWidth="1"/>
    <col min="554" max="554" width="13.7109375" style="142" bestFit="1" customWidth="1"/>
    <col min="555" max="555" width="17.7109375" style="142" bestFit="1" customWidth="1"/>
    <col min="556" max="770" width="9.140625" style="142"/>
    <col min="771" max="771" width="20.42578125" style="142" bestFit="1" customWidth="1"/>
    <col min="772" max="775" width="0" style="142" hidden="1" customWidth="1"/>
    <col min="776" max="776" width="54.28515625" style="142" customWidth="1"/>
    <col min="777" max="777" width="0" style="142" hidden="1" customWidth="1"/>
    <col min="778" max="778" width="11.85546875" style="142" bestFit="1" customWidth="1"/>
    <col min="779" max="782" width="0" style="142" hidden="1" customWidth="1"/>
    <col min="783" max="783" width="10.5703125" style="142" bestFit="1" customWidth="1"/>
    <col min="784" max="784" width="0" style="142" hidden="1" customWidth="1"/>
    <col min="785" max="785" width="2.7109375" style="142" customWidth="1"/>
    <col min="786" max="786" width="0" style="142" hidden="1" customWidth="1"/>
    <col min="787" max="787" width="11.85546875" style="142" bestFit="1" customWidth="1"/>
    <col min="788" max="791" width="0" style="142" hidden="1" customWidth="1"/>
    <col min="792" max="792" width="10.5703125" style="142" bestFit="1" customWidth="1"/>
    <col min="793" max="793" width="0" style="142" hidden="1" customWidth="1"/>
    <col min="794" max="794" width="2.7109375" style="142" customWidth="1"/>
    <col min="795" max="795" width="12.42578125" style="142" bestFit="1" customWidth="1"/>
    <col min="796" max="796" width="11.85546875" style="142" bestFit="1" customWidth="1"/>
    <col min="797" max="800" width="15.42578125" style="142" bestFit="1" customWidth="1"/>
    <col min="801" max="801" width="13.7109375" style="142" bestFit="1" customWidth="1"/>
    <col min="802" max="802" width="13.28515625" style="142" bestFit="1" customWidth="1"/>
    <col min="803" max="803" width="2.7109375" style="142" customWidth="1"/>
    <col min="804" max="804" width="10.7109375" style="142" customWidth="1"/>
    <col min="805" max="805" width="11.85546875" style="142" bestFit="1" customWidth="1"/>
    <col min="806" max="809" width="15.42578125" style="142" bestFit="1" customWidth="1"/>
    <col min="810" max="810" width="13.7109375" style="142" bestFit="1" customWidth="1"/>
    <col min="811" max="811" width="17.7109375" style="142" bestFit="1" customWidth="1"/>
    <col min="812" max="1026" width="9.140625" style="142"/>
    <col min="1027" max="1027" width="20.42578125" style="142" bestFit="1" customWidth="1"/>
    <col min="1028" max="1031" width="0" style="142" hidden="1" customWidth="1"/>
    <col min="1032" max="1032" width="54.28515625" style="142" customWidth="1"/>
    <col min="1033" max="1033" width="0" style="142" hidden="1" customWidth="1"/>
    <col min="1034" max="1034" width="11.85546875" style="142" bestFit="1" customWidth="1"/>
    <col min="1035" max="1038" width="0" style="142" hidden="1" customWidth="1"/>
    <col min="1039" max="1039" width="10.5703125" style="142" bestFit="1" customWidth="1"/>
    <col min="1040" max="1040" width="0" style="142" hidden="1" customWidth="1"/>
    <col min="1041" max="1041" width="2.7109375" style="142" customWidth="1"/>
    <col min="1042" max="1042" width="0" style="142" hidden="1" customWidth="1"/>
    <col min="1043" max="1043" width="11.85546875" style="142" bestFit="1" customWidth="1"/>
    <col min="1044" max="1047" width="0" style="142" hidden="1" customWidth="1"/>
    <col min="1048" max="1048" width="10.5703125" style="142" bestFit="1" customWidth="1"/>
    <col min="1049" max="1049" width="0" style="142" hidden="1" customWidth="1"/>
    <col min="1050" max="1050" width="2.7109375" style="142" customWidth="1"/>
    <col min="1051" max="1051" width="12.42578125" style="142" bestFit="1" customWidth="1"/>
    <col min="1052" max="1052" width="11.85546875" style="142" bestFit="1" customWidth="1"/>
    <col min="1053" max="1056" width="15.42578125" style="142" bestFit="1" customWidth="1"/>
    <col min="1057" max="1057" width="13.7109375" style="142" bestFit="1" customWidth="1"/>
    <col min="1058" max="1058" width="13.28515625" style="142" bestFit="1" customWidth="1"/>
    <col min="1059" max="1059" width="2.7109375" style="142" customWidth="1"/>
    <col min="1060" max="1060" width="10.7109375" style="142" customWidth="1"/>
    <col min="1061" max="1061" width="11.85546875" style="142" bestFit="1" customWidth="1"/>
    <col min="1062" max="1065" width="15.42578125" style="142" bestFit="1" customWidth="1"/>
    <col min="1066" max="1066" width="13.7109375" style="142" bestFit="1" customWidth="1"/>
    <col min="1067" max="1067" width="17.7109375" style="142" bestFit="1" customWidth="1"/>
    <col min="1068" max="1282" width="9.140625" style="142"/>
    <col min="1283" max="1283" width="20.42578125" style="142" bestFit="1" customWidth="1"/>
    <col min="1284" max="1287" width="0" style="142" hidden="1" customWidth="1"/>
    <col min="1288" max="1288" width="54.28515625" style="142" customWidth="1"/>
    <col min="1289" max="1289" width="0" style="142" hidden="1" customWidth="1"/>
    <col min="1290" max="1290" width="11.85546875" style="142" bestFit="1" customWidth="1"/>
    <col min="1291" max="1294" width="0" style="142" hidden="1" customWidth="1"/>
    <col min="1295" max="1295" width="10.5703125" style="142" bestFit="1" customWidth="1"/>
    <col min="1296" max="1296" width="0" style="142" hidden="1" customWidth="1"/>
    <col min="1297" max="1297" width="2.7109375" style="142" customWidth="1"/>
    <col min="1298" max="1298" width="0" style="142" hidden="1" customWidth="1"/>
    <col min="1299" max="1299" width="11.85546875" style="142" bestFit="1" customWidth="1"/>
    <col min="1300" max="1303" width="0" style="142" hidden="1" customWidth="1"/>
    <col min="1304" max="1304" width="10.5703125" style="142" bestFit="1" customWidth="1"/>
    <col min="1305" max="1305" width="0" style="142" hidden="1" customWidth="1"/>
    <col min="1306" max="1306" width="2.7109375" style="142" customWidth="1"/>
    <col min="1307" max="1307" width="12.42578125" style="142" bestFit="1" customWidth="1"/>
    <col min="1308" max="1308" width="11.85546875" style="142" bestFit="1" customWidth="1"/>
    <col min="1309" max="1312" width="15.42578125" style="142" bestFit="1" customWidth="1"/>
    <col min="1313" max="1313" width="13.7109375" style="142" bestFit="1" customWidth="1"/>
    <col min="1314" max="1314" width="13.28515625" style="142" bestFit="1" customWidth="1"/>
    <col min="1315" max="1315" width="2.7109375" style="142" customWidth="1"/>
    <col min="1316" max="1316" width="10.7109375" style="142" customWidth="1"/>
    <col min="1317" max="1317" width="11.85546875" style="142" bestFit="1" customWidth="1"/>
    <col min="1318" max="1321" width="15.42578125" style="142" bestFit="1" customWidth="1"/>
    <col min="1322" max="1322" width="13.7109375" style="142" bestFit="1" customWidth="1"/>
    <col min="1323" max="1323" width="17.7109375" style="142" bestFit="1" customWidth="1"/>
    <col min="1324" max="1538" width="9.140625" style="142"/>
    <col min="1539" max="1539" width="20.42578125" style="142" bestFit="1" customWidth="1"/>
    <col min="1540" max="1543" width="0" style="142" hidden="1" customWidth="1"/>
    <col min="1544" max="1544" width="54.28515625" style="142" customWidth="1"/>
    <col min="1545" max="1545" width="0" style="142" hidden="1" customWidth="1"/>
    <col min="1546" max="1546" width="11.85546875" style="142" bestFit="1" customWidth="1"/>
    <col min="1547" max="1550" width="0" style="142" hidden="1" customWidth="1"/>
    <col min="1551" max="1551" width="10.5703125" style="142" bestFit="1" customWidth="1"/>
    <col min="1552" max="1552" width="0" style="142" hidden="1" customWidth="1"/>
    <col min="1553" max="1553" width="2.7109375" style="142" customWidth="1"/>
    <col min="1554" max="1554" width="0" style="142" hidden="1" customWidth="1"/>
    <col min="1555" max="1555" width="11.85546875" style="142" bestFit="1" customWidth="1"/>
    <col min="1556" max="1559" width="0" style="142" hidden="1" customWidth="1"/>
    <col min="1560" max="1560" width="10.5703125" style="142" bestFit="1" customWidth="1"/>
    <col min="1561" max="1561" width="0" style="142" hidden="1" customWidth="1"/>
    <col min="1562" max="1562" width="2.7109375" style="142" customWidth="1"/>
    <col min="1563" max="1563" width="12.42578125" style="142" bestFit="1" customWidth="1"/>
    <col min="1564" max="1564" width="11.85546875" style="142" bestFit="1" customWidth="1"/>
    <col min="1565" max="1568" width="15.42578125" style="142" bestFit="1" customWidth="1"/>
    <col min="1569" max="1569" width="13.7109375" style="142" bestFit="1" customWidth="1"/>
    <col min="1570" max="1570" width="13.28515625" style="142" bestFit="1" customWidth="1"/>
    <col min="1571" max="1571" width="2.7109375" style="142" customWidth="1"/>
    <col min="1572" max="1572" width="10.7109375" style="142" customWidth="1"/>
    <col min="1573" max="1573" width="11.85546875" style="142" bestFit="1" customWidth="1"/>
    <col min="1574" max="1577" width="15.42578125" style="142" bestFit="1" customWidth="1"/>
    <col min="1578" max="1578" width="13.7109375" style="142" bestFit="1" customWidth="1"/>
    <col min="1579" max="1579" width="17.7109375" style="142" bestFit="1" customWidth="1"/>
    <col min="1580" max="1794" width="9.140625" style="142"/>
    <col min="1795" max="1795" width="20.42578125" style="142" bestFit="1" customWidth="1"/>
    <col min="1796" max="1799" width="0" style="142" hidden="1" customWidth="1"/>
    <col min="1800" max="1800" width="54.28515625" style="142" customWidth="1"/>
    <col min="1801" max="1801" width="0" style="142" hidden="1" customWidth="1"/>
    <col min="1802" max="1802" width="11.85546875" style="142" bestFit="1" customWidth="1"/>
    <col min="1803" max="1806" width="0" style="142" hidden="1" customWidth="1"/>
    <col min="1807" max="1807" width="10.5703125" style="142" bestFit="1" customWidth="1"/>
    <col min="1808" max="1808" width="0" style="142" hidden="1" customWidth="1"/>
    <col min="1809" max="1809" width="2.7109375" style="142" customWidth="1"/>
    <col min="1810" max="1810" width="0" style="142" hidden="1" customWidth="1"/>
    <col min="1811" max="1811" width="11.85546875" style="142" bestFit="1" customWidth="1"/>
    <col min="1812" max="1815" width="0" style="142" hidden="1" customWidth="1"/>
    <col min="1816" max="1816" width="10.5703125" style="142" bestFit="1" customWidth="1"/>
    <col min="1817" max="1817" width="0" style="142" hidden="1" customWidth="1"/>
    <col min="1818" max="1818" width="2.7109375" style="142" customWidth="1"/>
    <col min="1819" max="1819" width="12.42578125" style="142" bestFit="1" customWidth="1"/>
    <col min="1820" max="1820" width="11.85546875" style="142" bestFit="1" customWidth="1"/>
    <col min="1821" max="1824" width="15.42578125" style="142" bestFit="1" customWidth="1"/>
    <col min="1825" max="1825" width="13.7109375" style="142" bestFit="1" customWidth="1"/>
    <col min="1826" max="1826" width="13.28515625" style="142" bestFit="1" customWidth="1"/>
    <col min="1827" max="1827" width="2.7109375" style="142" customWidth="1"/>
    <col min="1828" max="1828" width="10.7109375" style="142" customWidth="1"/>
    <col min="1829" max="1829" width="11.85546875" style="142" bestFit="1" customWidth="1"/>
    <col min="1830" max="1833" width="15.42578125" style="142" bestFit="1" customWidth="1"/>
    <col min="1834" max="1834" width="13.7109375" style="142" bestFit="1" customWidth="1"/>
    <col min="1835" max="1835" width="17.7109375" style="142" bestFit="1" customWidth="1"/>
    <col min="1836" max="2050" width="9.140625" style="142"/>
    <col min="2051" max="2051" width="20.42578125" style="142" bestFit="1" customWidth="1"/>
    <col min="2052" max="2055" width="0" style="142" hidden="1" customWidth="1"/>
    <col min="2056" max="2056" width="54.28515625" style="142" customWidth="1"/>
    <col min="2057" max="2057" width="0" style="142" hidden="1" customWidth="1"/>
    <col min="2058" max="2058" width="11.85546875" style="142" bestFit="1" customWidth="1"/>
    <col min="2059" max="2062" width="0" style="142" hidden="1" customWidth="1"/>
    <col min="2063" max="2063" width="10.5703125" style="142" bestFit="1" customWidth="1"/>
    <col min="2064" max="2064" width="0" style="142" hidden="1" customWidth="1"/>
    <col min="2065" max="2065" width="2.7109375" style="142" customWidth="1"/>
    <col min="2066" max="2066" width="0" style="142" hidden="1" customWidth="1"/>
    <col min="2067" max="2067" width="11.85546875" style="142" bestFit="1" customWidth="1"/>
    <col min="2068" max="2071" width="0" style="142" hidden="1" customWidth="1"/>
    <col min="2072" max="2072" width="10.5703125" style="142" bestFit="1" customWidth="1"/>
    <col min="2073" max="2073" width="0" style="142" hidden="1" customWidth="1"/>
    <col min="2074" max="2074" width="2.7109375" style="142" customWidth="1"/>
    <col min="2075" max="2075" width="12.42578125" style="142" bestFit="1" customWidth="1"/>
    <col min="2076" max="2076" width="11.85546875" style="142" bestFit="1" customWidth="1"/>
    <col min="2077" max="2080" width="15.42578125" style="142" bestFit="1" customWidth="1"/>
    <col min="2081" max="2081" width="13.7109375" style="142" bestFit="1" customWidth="1"/>
    <col min="2082" max="2082" width="13.28515625" style="142" bestFit="1" customWidth="1"/>
    <col min="2083" max="2083" width="2.7109375" style="142" customWidth="1"/>
    <col min="2084" max="2084" width="10.7109375" style="142" customWidth="1"/>
    <col min="2085" max="2085" width="11.85546875" style="142" bestFit="1" customWidth="1"/>
    <col min="2086" max="2089" width="15.42578125" style="142" bestFit="1" customWidth="1"/>
    <col min="2090" max="2090" width="13.7109375" style="142" bestFit="1" customWidth="1"/>
    <col min="2091" max="2091" width="17.7109375" style="142" bestFit="1" customWidth="1"/>
    <col min="2092" max="2306" width="9.140625" style="142"/>
    <col min="2307" max="2307" width="20.42578125" style="142" bestFit="1" customWidth="1"/>
    <col min="2308" max="2311" width="0" style="142" hidden="1" customWidth="1"/>
    <col min="2312" max="2312" width="54.28515625" style="142" customWidth="1"/>
    <col min="2313" max="2313" width="0" style="142" hidden="1" customWidth="1"/>
    <col min="2314" max="2314" width="11.85546875" style="142" bestFit="1" customWidth="1"/>
    <col min="2315" max="2318" width="0" style="142" hidden="1" customWidth="1"/>
    <col min="2319" max="2319" width="10.5703125" style="142" bestFit="1" customWidth="1"/>
    <col min="2320" max="2320" width="0" style="142" hidden="1" customWidth="1"/>
    <col min="2321" max="2321" width="2.7109375" style="142" customWidth="1"/>
    <col min="2322" max="2322" width="0" style="142" hidden="1" customWidth="1"/>
    <col min="2323" max="2323" width="11.85546875" style="142" bestFit="1" customWidth="1"/>
    <col min="2324" max="2327" width="0" style="142" hidden="1" customWidth="1"/>
    <col min="2328" max="2328" width="10.5703125" style="142" bestFit="1" customWidth="1"/>
    <col min="2329" max="2329" width="0" style="142" hidden="1" customWidth="1"/>
    <col min="2330" max="2330" width="2.7109375" style="142" customWidth="1"/>
    <col min="2331" max="2331" width="12.42578125" style="142" bestFit="1" customWidth="1"/>
    <col min="2332" max="2332" width="11.85546875" style="142" bestFit="1" customWidth="1"/>
    <col min="2333" max="2336" width="15.42578125" style="142" bestFit="1" customWidth="1"/>
    <col min="2337" max="2337" width="13.7109375" style="142" bestFit="1" customWidth="1"/>
    <col min="2338" max="2338" width="13.28515625" style="142" bestFit="1" customWidth="1"/>
    <col min="2339" max="2339" width="2.7109375" style="142" customWidth="1"/>
    <col min="2340" max="2340" width="10.7109375" style="142" customWidth="1"/>
    <col min="2341" max="2341" width="11.85546875" style="142" bestFit="1" customWidth="1"/>
    <col min="2342" max="2345" width="15.42578125" style="142" bestFit="1" customWidth="1"/>
    <col min="2346" max="2346" width="13.7109375" style="142" bestFit="1" customWidth="1"/>
    <col min="2347" max="2347" width="17.7109375" style="142" bestFit="1" customWidth="1"/>
    <col min="2348" max="2562" width="9.140625" style="142"/>
    <col min="2563" max="2563" width="20.42578125" style="142" bestFit="1" customWidth="1"/>
    <col min="2564" max="2567" width="0" style="142" hidden="1" customWidth="1"/>
    <col min="2568" max="2568" width="54.28515625" style="142" customWidth="1"/>
    <col min="2569" max="2569" width="0" style="142" hidden="1" customWidth="1"/>
    <col min="2570" max="2570" width="11.85546875" style="142" bestFit="1" customWidth="1"/>
    <col min="2571" max="2574" width="0" style="142" hidden="1" customWidth="1"/>
    <col min="2575" max="2575" width="10.5703125" style="142" bestFit="1" customWidth="1"/>
    <col min="2576" max="2576" width="0" style="142" hidden="1" customWidth="1"/>
    <col min="2577" max="2577" width="2.7109375" style="142" customWidth="1"/>
    <col min="2578" max="2578" width="0" style="142" hidden="1" customWidth="1"/>
    <col min="2579" max="2579" width="11.85546875" style="142" bestFit="1" customWidth="1"/>
    <col min="2580" max="2583" width="0" style="142" hidden="1" customWidth="1"/>
    <col min="2584" max="2584" width="10.5703125" style="142" bestFit="1" customWidth="1"/>
    <col min="2585" max="2585" width="0" style="142" hidden="1" customWidth="1"/>
    <col min="2586" max="2586" width="2.7109375" style="142" customWidth="1"/>
    <col min="2587" max="2587" width="12.42578125" style="142" bestFit="1" customWidth="1"/>
    <col min="2588" max="2588" width="11.85546875" style="142" bestFit="1" customWidth="1"/>
    <col min="2589" max="2592" width="15.42578125" style="142" bestFit="1" customWidth="1"/>
    <col min="2593" max="2593" width="13.7109375" style="142" bestFit="1" customWidth="1"/>
    <col min="2594" max="2594" width="13.28515625" style="142" bestFit="1" customWidth="1"/>
    <col min="2595" max="2595" width="2.7109375" style="142" customWidth="1"/>
    <col min="2596" max="2596" width="10.7109375" style="142" customWidth="1"/>
    <col min="2597" max="2597" width="11.85546875" style="142" bestFit="1" customWidth="1"/>
    <col min="2598" max="2601" width="15.42578125" style="142" bestFit="1" customWidth="1"/>
    <col min="2602" max="2602" width="13.7109375" style="142" bestFit="1" customWidth="1"/>
    <col min="2603" max="2603" width="17.7109375" style="142" bestFit="1" customWidth="1"/>
    <col min="2604" max="2818" width="9.140625" style="142"/>
    <col min="2819" max="2819" width="20.42578125" style="142" bestFit="1" customWidth="1"/>
    <col min="2820" max="2823" width="0" style="142" hidden="1" customWidth="1"/>
    <col min="2824" max="2824" width="54.28515625" style="142" customWidth="1"/>
    <col min="2825" max="2825" width="0" style="142" hidden="1" customWidth="1"/>
    <col min="2826" max="2826" width="11.85546875" style="142" bestFit="1" customWidth="1"/>
    <col min="2827" max="2830" width="0" style="142" hidden="1" customWidth="1"/>
    <col min="2831" max="2831" width="10.5703125" style="142" bestFit="1" customWidth="1"/>
    <col min="2832" max="2832" width="0" style="142" hidden="1" customWidth="1"/>
    <col min="2833" max="2833" width="2.7109375" style="142" customWidth="1"/>
    <col min="2834" max="2834" width="0" style="142" hidden="1" customWidth="1"/>
    <col min="2835" max="2835" width="11.85546875" style="142" bestFit="1" customWidth="1"/>
    <col min="2836" max="2839" width="0" style="142" hidden="1" customWidth="1"/>
    <col min="2840" max="2840" width="10.5703125" style="142" bestFit="1" customWidth="1"/>
    <col min="2841" max="2841" width="0" style="142" hidden="1" customWidth="1"/>
    <col min="2842" max="2842" width="2.7109375" style="142" customWidth="1"/>
    <col min="2843" max="2843" width="12.42578125" style="142" bestFit="1" customWidth="1"/>
    <col min="2844" max="2844" width="11.85546875" style="142" bestFit="1" customWidth="1"/>
    <col min="2845" max="2848" width="15.42578125" style="142" bestFit="1" customWidth="1"/>
    <col min="2849" max="2849" width="13.7109375" style="142" bestFit="1" customWidth="1"/>
    <col min="2850" max="2850" width="13.28515625" style="142" bestFit="1" customWidth="1"/>
    <col min="2851" max="2851" width="2.7109375" style="142" customWidth="1"/>
    <col min="2852" max="2852" width="10.7109375" style="142" customWidth="1"/>
    <col min="2853" max="2853" width="11.85546875" style="142" bestFit="1" customWidth="1"/>
    <col min="2854" max="2857" width="15.42578125" style="142" bestFit="1" customWidth="1"/>
    <col min="2858" max="2858" width="13.7109375" style="142" bestFit="1" customWidth="1"/>
    <col min="2859" max="2859" width="17.7109375" style="142" bestFit="1" customWidth="1"/>
    <col min="2860" max="3074" width="9.140625" style="142"/>
    <col min="3075" max="3075" width="20.42578125" style="142" bestFit="1" customWidth="1"/>
    <col min="3076" max="3079" width="0" style="142" hidden="1" customWidth="1"/>
    <col min="3080" max="3080" width="54.28515625" style="142" customWidth="1"/>
    <col min="3081" max="3081" width="0" style="142" hidden="1" customWidth="1"/>
    <col min="3082" max="3082" width="11.85546875" style="142" bestFit="1" customWidth="1"/>
    <col min="3083" max="3086" width="0" style="142" hidden="1" customWidth="1"/>
    <col min="3087" max="3087" width="10.5703125" style="142" bestFit="1" customWidth="1"/>
    <col min="3088" max="3088" width="0" style="142" hidden="1" customWidth="1"/>
    <col min="3089" max="3089" width="2.7109375" style="142" customWidth="1"/>
    <col min="3090" max="3090" width="0" style="142" hidden="1" customWidth="1"/>
    <col min="3091" max="3091" width="11.85546875" style="142" bestFit="1" customWidth="1"/>
    <col min="3092" max="3095" width="0" style="142" hidden="1" customWidth="1"/>
    <col min="3096" max="3096" width="10.5703125" style="142" bestFit="1" customWidth="1"/>
    <col min="3097" max="3097" width="0" style="142" hidden="1" customWidth="1"/>
    <col min="3098" max="3098" width="2.7109375" style="142" customWidth="1"/>
    <col min="3099" max="3099" width="12.42578125" style="142" bestFit="1" customWidth="1"/>
    <col min="3100" max="3100" width="11.85546875" style="142" bestFit="1" customWidth="1"/>
    <col min="3101" max="3104" width="15.42578125" style="142" bestFit="1" customWidth="1"/>
    <col min="3105" max="3105" width="13.7109375" style="142" bestFit="1" customWidth="1"/>
    <col min="3106" max="3106" width="13.28515625" style="142" bestFit="1" customWidth="1"/>
    <col min="3107" max="3107" width="2.7109375" style="142" customWidth="1"/>
    <col min="3108" max="3108" width="10.7109375" style="142" customWidth="1"/>
    <col min="3109" max="3109" width="11.85546875" style="142" bestFit="1" customWidth="1"/>
    <col min="3110" max="3113" width="15.42578125" style="142" bestFit="1" customWidth="1"/>
    <col min="3114" max="3114" width="13.7109375" style="142" bestFit="1" customWidth="1"/>
    <col min="3115" max="3115" width="17.7109375" style="142" bestFit="1" customWidth="1"/>
    <col min="3116" max="3330" width="9.140625" style="142"/>
    <col min="3331" max="3331" width="20.42578125" style="142" bestFit="1" customWidth="1"/>
    <col min="3332" max="3335" width="0" style="142" hidden="1" customWidth="1"/>
    <col min="3336" max="3336" width="54.28515625" style="142" customWidth="1"/>
    <col min="3337" max="3337" width="0" style="142" hidden="1" customWidth="1"/>
    <col min="3338" max="3338" width="11.85546875" style="142" bestFit="1" customWidth="1"/>
    <col min="3339" max="3342" width="0" style="142" hidden="1" customWidth="1"/>
    <col min="3343" max="3343" width="10.5703125" style="142" bestFit="1" customWidth="1"/>
    <col min="3344" max="3344" width="0" style="142" hidden="1" customWidth="1"/>
    <col min="3345" max="3345" width="2.7109375" style="142" customWidth="1"/>
    <col min="3346" max="3346" width="0" style="142" hidden="1" customWidth="1"/>
    <col min="3347" max="3347" width="11.85546875" style="142" bestFit="1" customWidth="1"/>
    <col min="3348" max="3351" width="0" style="142" hidden="1" customWidth="1"/>
    <col min="3352" max="3352" width="10.5703125" style="142" bestFit="1" customWidth="1"/>
    <col min="3353" max="3353" width="0" style="142" hidden="1" customWidth="1"/>
    <col min="3354" max="3354" width="2.7109375" style="142" customWidth="1"/>
    <col min="3355" max="3355" width="12.42578125" style="142" bestFit="1" customWidth="1"/>
    <col min="3356" max="3356" width="11.85546875" style="142" bestFit="1" customWidth="1"/>
    <col min="3357" max="3360" width="15.42578125" style="142" bestFit="1" customWidth="1"/>
    <col min="3361" max="3361" width="13.7109375" style="142" bestFit="1" customWidth="1"/>
    <col min="3362" max="3362" width="13.28515625" style="142" bestFit="1" customWidth="1"/>
    <col min="3363" max="3363" width="2.7109375" style="142" customWidth="1"/>
    <col min="3364" max="3364" width="10.7109375" style="142" customWidth="1"/>
    <col min="3365" max="3365" width="11.85546875" style="142" bestFit="1" customWidth="1"/>
    <col min="3366" max="3369" width="15.42578125" style="142" bestFit="1" customWidth="1"/>
    <col min="3370" max="3370" width="13.7109375" style="142" bestFit="1" customWidth="1"/>
    <col min="3371" max="3371" width="17.7109375" style="142" bestFit="1" customWidth="1"/>
    <col min="3372" max="3586" width="9.140625" style="142"/>
    <col min="3587" max="3587" width="20.42578125" style="142" bestFit="1" customWidth="1"/>
    <col min="3588" max="3591" width="0" style="142" hidden="1" customWidth="1"/>
    <col min="3592" max="3592" width="54.28515625" style="142" customWidth="1"/>
    <col min="3593" max="3593" width="0" style="142" hidden="1" customWidth="1"/>
    <col min="3594" max="3594" width="11.85546875" style="142" bestFit="1" customWidth="1"/>
    <col min="3595" max="3598" width="0" style="142" hidden="1" customWidth="1"/>
    <col min="3599" max="3599" width="10.5703125" style="142" bestFit="1" customWidth="1"/>
    <col min="3600" max="3600" width="0" style="142" hidden="1" customWidth="1"/>
    <col min="3601" max="3601" width="2.7109375" style="142" customWidth="1"/>
    <col min="3602" max="3602" width="0" style="142" hidden="1" customWidth="1"/>
    <col min="3603" max="3603" width="11.85546875" style="142" bestFit="1" customWidth="1"/>
    <col min="3604" max="3607" width="0" style="142" hidden="1" customWidth="1"/>
    <col min="3608" max="3608" width="10.5703125" style="142" bestFit="1" customWidth="1"/>
    <col min="3609" max="3609" width="0" style="142" hidden="1" customWidth="1"/>
    <col min="3610" max="3610" width="2.7109375" style="142" customWidth="1"/>
    <col min="3611" max="3611" width="12.42578125" style="142" bestFit="1" customWidth="1"/>
    <col min="3612" max="3612" width="11.85546875" style="142" bestFit="1" customWidth="1"/>
    <col min="3613" max="3616" width="15.42578125" style="142" bestFit="1" customWidth="1"/>
    <col min="3617" max="3617" width="13.7109375" style="142" bestFit="1" customWidth="1"/>
    <col min="3618" max="3618" width="13.28515625" style="142" bestFit="1" customWidth="1"/>
    <col min="3619" max="3619" width="2.7109375" style="142" customWidth="1"/>
    <col min="3620" max="3620" width="10.7109375" style="142" customWidth="1"/>
    <col min="3621" max="3621" width="11.85546875" style="142" bestFit="1" customWidth="1"/>
    <col min="3622" max="3625" width="15.42578125" style="142" bestFit="1" customWidth="1"/>
    <col min="3626" max="3626" width="13.7109375" style="142" bestFit="1" customWidth="1"/>
    <col min="3627" max="3627" width="17.7109375" style="142" bestFit="1" customWidth="1"/>
    <col min="3628" max="3842" width="9.140625" style="142"/>
    <col min="3843" max="3843" width="20.42578125" style="142" bestFit="1" customWidth="1"/>
    <col min="3844" max="3847" width="0" style="142" hidden="1" customWidth="1"/>
    <col min="3848" max="3848" width="54.28515625" style="142" customWidth="1"/>
    <col min="3849" max="3849" width="0" style="142" hidden="1" customWidth="1"/>
    <col min="3850" max="3850" width="11.85546875" style="142" bestFit="1" customWidth="1"/>
    <col min="3851" max="3854" width="0" style="142" hidden="1" customWidth="1"/>
    <col min="3855" max="3855" width="10.5703125" style="142" bestFit="1" customWidth="1"/>
    <col min="3856" max="3856" width="0" style="142" hidden="1" customWidth="1"/>
    <col min="3857" max="3857" width="2.7109375" style="142" customWidth="1"/>
    <col min="3858" max="3858" width="0" style="142" hidden="1" customWidth="1"/>
    <col min="3859" max="3859" width="11.85546875" style="142" bestFit="1" customWidth="1"/>
    <col min="3860" max="3863" width="0" style="142" hidden="1" customWidth="1"/>
    <col min="3864" max="3864" width="10.5703125" style="142" bestFit="1" customWidth="1"/>
    <col min="3865" max="3865" width="0" style="142" hidden="1" customWidth="1"/>
    <col min="3866" max="3866" width="2.7109375" style="142" customWidth="1"/>
    <col min="3867" max="3867" width="12.42578125" style="142" bestFit="1" customWidth="1"/>
    <col min="3868" max="3868" width="11.85546875" style="142" bestFit="1" customWidth="1"/>
    <col min="3869" max="3872" width="15.42578125" style="142" bestFit="1" customWidth="1"/>
    <col min="3873" max="3873" width="13.7109375" style="142" bestFit="1" customWidth="1"/>
    <col min="3874" max="3874" width="13.28515625" style="142" bestFit="1" customWidth="1"/>
    <col min="3875" max="3875" width="2.7109375" style="142" customWidth="1"/>
    <col min="3876" max="3876" width="10.7109375" style="142" customWidth="1"/>
    <col min="3877" max="3877" width="11.85546875" style="142" bestFit="1" customWidth="1"/>
    <col min="3878" max="3881" width="15.42578125" style="142" bestFit="1" customWidth="1"/>
    <col min="3882" max="3882" width="13.7109375" style="142" bestFit="1" customWidth="1"/>
    <col min="3883" max="3883" width="17.7109375" style="142" bestFit="1" customWidth="1"/>
    <col min="3884" max="4098" width="9.140625" style="142"/>
    <col min="4099" max="4099" width="20.42578125" style="142" bestFit="1" customWidth="1"/>
    <col min="4100" max="4103" width="0" style="142" hidden="1" customWidth="1"/>
    <col min="4104" max="4104" width="54.28515625" style="142" customWidth="1"/>
    <col min="4105" max="4105" width="0" style="142" hidden="1" customWidth="1"/>
    <col min="4106" max="4106" width="11.85546875" style="142" bestFit="1" customWidth="1"/>
    <col min="4107" max="4110" width="0" style="142" hidden="1" customWidth="1"/>
    <col min="4111" max="4111" width="10.5703125" style="142" bestFit="1" customWidth="1"/>
    <col min="4112" max="4112" width="0" style="142" hidden="1" customWidth="1"/>
    <col min="4113" max="4113" width="2.7109375" style="142" customWidth="1"/>
    <col min="4114" max="4114" width="0" style="142" hidden="1" customWidth="1"/>
    <col min="4115" max="4115" width="11.85546875" style="142" bestFit="1" customWidth="1"/>
    <col min="4116" max="4119" width="0" style="142" hidden="1" customWidth="1"/>
    <col min="4120" max="4120" width="10.5703125" style="142" bestFit="1" customWidth="1"/>
    <col min="4121" max="4121" width="0" style="142" hidden="1" customWidth="1"/>
    <col min="4122" max="4122" width="2.7109375" style="142" customWidth="1"/>
    <col min="4123" max="4123" width="12.42578125" style="142" bestFit="1" customWidth="1"/>
    <col min="4124" max="4124" width="11.85546875" style="142" bestFit="1" customWidth="1"/>
    <col min="4125" max="4128" width="15.42578125" style="142" bestFit="1" customWidth="1"/>
    <col min="4129" max="4129" width="13.7109375" style="142" bestFit="1" customWidth="1"/>
    <col min="4130" max="4130" width="13.28515625" style="142" bestFit="1" customWidth="1"/>
    <col min="4131" max="4131" width="2.7109375" style="142" customWidth="1"/>
    <col min="4132" max="4132" width="10.7109375" style="142" customWidth="1"/>
    <col min="4133" max="4133" width="11.85546875" style="142" bestFit="1" customWidth="1"/>
    <col min="4134" max="4137" width="15.42578125" style="142" bestFit="1" customWidth="1"/>
    <col min="4138" max="4138" width="13.7109375" style="142" bestFit="1" customWidth="1"/>
    <col min="4139" max="4139" width="17.7109375" style="142" bestFit="1" customWidth="1"/>
    <col min="4140" max="4354" width="9.140625" style="142"/>
    <col min="4355" max="4355" width="20.42578125" style="142" bestFit="1" customWidth="1"/>
    <col min="4356" max="4359" width="0" style="142" hidden="1" customWidth="1"/>
    <col min="4360" max="4360" width="54.28515625" style="142" customWidth="1"/>
    <col min="4361" max="4361" width="0" style="142" hidden="1" customWidth="1"/>
    <col min="4362" max="4362" width="11.85546875" style="142" bestFit="1" customWidth="1"/>
    <col min="4363" max="4366" width="0" style="142" hidden="1" customWidth="1"/>
    <col min="4367" max="4367" width="10.5703125" style="142" bestFit="1" customWidth="1"/>
    <col min="4368" max="4368" width="0" style="142" hidden="1" customWidth="1"/>
    <col min="4369" max="4369" width="2.7109375" style="142" customWidth="1"/>
    <col min="4370" max="4370" width="0" style="142" hidden="1" customWidth="1"/>
    <col min="4371" max="4371" width="11.85546875" style="142" bestFit="1" customWidth="1"/>
    <col min="4372" max="4375" width="0" style="142" hidden="1" customWidth="1"/>
    <col min="4376" max="4376" width="10.5703125" style="142" bestFit="1" customWidth="1"/>
    <col min="4377" max="4377" width="0" style="142" hidden="1" customWidth="1"/>
    <col min="4378" max="4378" width="2.7109375" style="142" customWidth="1"/>
    <col min="4379" max="4379" width="12.42578125" style="142" bestFit="1" customWidth="1"/>
    <col min="4380" max="4380" width="11.85546875" style="142" bestFit="1" customWidth="1"/>
    <col min="4381" max="4384" width="15.42578125" style="142" bestFit="1" customWidth="1"/>
    <col min="4385" max="4385" width="13.7109375" style="142" bestFit="1" customWidth="1"/>
    <col min="4386" max="4386" width="13.28515625" style="142" bestFit="1" customWidth="1"/>
    <col min="4387" max="4387" width="2.7109375" style="142" customWidth="1"/>
    <col min="4388" max="4388" width="10.7109375" style="142" customWidth="1"/>
    <col min="4389" max="4389" width="11.85546875" style="142" bestFit="1" customWidth="1"/>
    <col min="4390" max="4393" width="15.42578125" style="142" bestFit="1" customWidth="1"/>
    <col min="4394" max="4394" width="13.7109375" style="142" bestFit="1" customWidth="1"/>
    <col min="4395" max="4395" width="17.7109375" style="142" bestFit="1" customWidth="1"/>
    <col min="4396" max="4610" width="9.140625" style="142"/>
    <col min="4611" max="4611" width="20.42578125" style="142" bestFit="1" customWidth="1"/>
    <col min="4612" max="4615" width="0" style="142" hidden="1" customWidth="1"/>
    <col min="4616" max="4616" width="54.28515625" style="142" customWidth="1"/>
    <col min="4617" max="4617" width="0" style="142" hidden="1" customWidth="1"/>
    <col min="4618" max="4618" width="11.85546875" style="142" bestFit="1" customWidth="1"/>
    <col min="4619" max="4622" width="0" style="142" hidden="1" customWidth="1"/>
    <col min="4623" max="4623" width="10.5703125" style="142" bestFit="1" customWidth="1"/>
    <col min="4624" max="4624" width="0" style="142" hidden="1" customWidth="1"/>
    <col min="4625" max="4625" width="2.7109375" style="142" customWidth="1"/>
    <col min="4626" max="4626" width="0" style="142" hidden="1" customWidth="1"/>
    <col min="4627" max="4627" width="11.85546875" style="142" bestFit="1" customWidth="1"/>
    <col min="4628" max="4631" width="0" style="142" hidden="1" customWidth="1"/>
    <col min="4632" max="4632" width="10.5703125" style="142" bestFit="1" customWidth="1"/>
    <col min="4633" max="4633" width="0" style="142" hidden="1" customWidth="1"/>
    <col min="4634" max="4634" width="2.7109375" style="142" customWidth="1"/>
    <col min="4635" max="4635" width="12.42578125" style="142" bestFit="1" customWidth="1"/>
    <col min="4636" max="4636" width="11.85546875" style="142" bestFit="1" customWidth="1"/>
    <col min="4637" max="4640" width="15.42578125" style="142" bestFit="1" customWidth="1"/>
    <col min="4641" max="4641" width="13.7109375" style="142" bestFit="1" customWidth="1"/>
    <col min="4642" max="4642" width="13.28515625" style="142" bestFit="1" customWidth="1"/>
    <col min="4643" max="4643" width="2.7109375" style="142" customWidth="1"/>
    <col min="4644" max="4644" width="10.7109375" style="142" customWidth="1"/>
    <col min="4645" max="4645" width="11.85546875" style="142" bestFit="1" customWidth="1"/>
    <col min="4646" max="4649" width="15.42578125" style="142" bestFit="1" customWidth="1"/>
    <col min="4650" max="4650" width="13.7109375" style="142" bestFit="1" customWidth="1"/>
    <col min="4651" max="4651" width="17.7109375" style="142" bestFit="1" customWidth="1"/>
    <col min="4652" max="4866" width="9.140625" style="142"/>
    <col min="4867" max="4867" width="20.42578125" style="142" bestFit="1" customWidth="1"/>
    <col min="4868" max="4871" width="0" style="142" hidden="1" customWidth="1"/>
    <col min="4872" max="4872" width="54.28515625" style="142" customWidth="1"/>
    <col min="4873" max="4873" width="0" style="142" hidden="1" customWidth="1"/>
    <col min="4874" max="4874" width="11.85546875" style="142" bestFit="1" customWidth="1"/>
    <col min="4875" max="4878" width="0" style="142" hidden="1" customWidth="1"/>
    <col min="4879" max="4879" width="10.5703125" style="142" bestFit="1" customWidth="1"/>
    <col min="4880" max="4880" width="0" style="142" hidden="1" customWidth="1"/>
    <col min="4881" max="4881" width="2.7109375" style="142" customWidth="1"/>
    <col min="4882" max="4882" width="0" style="142" hidden="1" customWidth="1"/>
    <col min="4883" max="4883" width="11.85546875" style="142" bestFit="1" customWidth="1"/>
    <col min="4884" max="4887" width="0" style="142" hidden="1" customWidth="1"/>
    <col min="4888" max="4888" width="10.5703125" style="142" bestFit="1" customWidth="1"/>
    <col min="4889" max="4889" width="0" style="142" hidden="1" customWidth="1"/>
    <col min="4890" max="4890" width="2.7109375" style="142" customWidth="1"/>
    <col min="4891" max="4891" width="12.42578125" style="142" bestFit="1" customWidth="1"/>
    <col min="4892" max="4892" width="11.85546875" style="142" bestFit="1" customWidth="1"/>
    <col min="4893" max="4896" width="15.42578125" style="142" bestFit="1" customWidth="1"/>
    <col min="4897" max="4897" width="13.7109375" style="142" bestFit="1" customWidth="1"/>
    <col min="4898" max="4898" width="13.28515625" style="142" bestFit="1" customWidth="1"/>
    <col min="4899" max="4899" width="2.7109375" style="142" customWidth="1"/>
    <col min="4900" max="4900" width="10.7109375" style="142" customWidth="1"/>
    <col min="4901" max="4901" width="11.85546875" style="142" bestFit="1" customWidth="1"/>
    <col min="4902" max="4905" width="15.42578125" style="142" bestFit="1" customWidth="1"/>
    <col min="4906" max="4906" width="13.7109375" style="142" bestFit="1" customWidth="1"/>
    <col min="4907" max="4907" width="17.7109375" style="142" bestFit="1" customWidth="1"/>
    <col min="4908" max="5122" width="9.140625" style="142"/>
    <col min="5123" max="5123" width="20.42578125" style="142" bestFit="1" customWidth="1"/>
    <col min="5124" max="5127" width="0" style="142" hidden="1" customWidth="1"/>
    <col min="5128" max="5128" width="54.28515625" style="142" customWidth="1"/>
    <col min="5129" max="5129" width="0" style="142" hidden="1" customWidth="1"/>
    <col min="5130" max="5130" width="11.85546875" style="142" bestFit="1" customWidth="1"/>
    <col min="5131" max="5134" width="0" style="142" hidden="1" customWidth="1"/>
    <col min="5135" max="5135" width="10.5703125" style="142" bestFit="1" customWidth="1"/>
    <col min="5136" max="5136" width="0" style="142" hidden="1" customWidth="1"/>
    <col min="5137" max="5137" width="2.7109375" style="142" customWidth="1"/>
    <col min="5138" max="5138" width="0" style="142" hidden="1" customWidth="1"/>
    <col min="5139" max="5139" width="11.85546875" style="142" bestFit="1" customWidth="1"/>
    <col min="5140" max="5143" width="0" style="142" hidden="1" customWidth="1"/>
    <col min="5144" max="5144" width="10.5703125" style="142" bestFit="1" customWidth="1"/>
    <col min="5145" max="5145" width="0" style="142" hidden="1" customWidth="1"/>
    <col min="5146" max="5146" width="2.7109375" style="142" customWidth="1"/>
    <col min="5147" max="5147" width="12.42578125" style="142" bestFit="1" customWidth="1"/>
    <col min="5148" max="5148" width="11.85546875" style="142" bestFit="1" customWidth="1"/>
    <col min="5149" max="5152" width="15.42578125" style="142" bestFit="1" customWidth="1"/>
    <col min="5153" max="5153" width="13.7109375" style="142" bestFit="1" customWidth="1"/>
    <col min="5154" max="5154" width="13.28515625" style="142" bestFit="1" customWidth="1"/>
    <col min="5155" max="5155" width="2.7109375" style="142" customWidth="1"/>
    <col min="5156" max="5156" width="10.7109375" style="142" customWidth="1"/>
    <col min="5157" max="5157" width="11.85546875" style="142" bestFit="1" customWidth="1"/>
    <col min="5158" max="5161" width="15.42578125" style="142" bestFit="1" customWidth="1"/>
    <col min="5162" max="5162" width="13.7109375" style="142" bestFit="1" customWidth="1"/>
    <col min="5163" max="5163" width="17.7109375" style="142" bestFit="1" customWidth="1"/>
    <col min="5164" max="5378" width="9.140625" style="142"/>
    <col min="5379" max="5379" width="20.42578125" style="142" bestFit="1" customWidth="1"/>
    <col min="5380" max="5383" width="0" style="142" hidden="1" customWidth="1"/>
    <col min="5384" max="5384" width="54.28515625" style="142" customWidth="1"/>
    <col min="5385" max="5385" width="0" style="142" hidden="1" customWidth="1"/>
    <col min="5386" max="5386" width="11.85546875" style="142" bestFit="1" customWidth="1"/>
    <col min="5387" max="5390" width="0" style="142" hidden="1" customWidth="1"/>
    <col min="5391" max="5391" width="10.5703125" style="142" bestFit="1" customWidth="1"/>
    <col min="5392" max="5392" width="0" style="142" hidden="1" customWidth="1"/>
    <col min="5393" max="5393" width="2.7109375" style="142" customWidth="1"/>
    <col min="5394" max="5394" width="0" style="142" hidden="1" customWidth="1"/>
    <col min="5395" max="5395" width="11.85546875" style="142" bestFit="1" customWidth="1"/>
    <col min="5396" max="5399" width="0" style="142" hidden="1" customWidth="1"/>
    <col min="5400" max="5400" width="10.5703125" style="142" bestFit="1" customWidth="1"/>
    <col min="5401" max="5401" width="0" style="142" hidden="1" customWidth="1"/>
    <col min="5402" max="5402" width="2.7109375" style="142" customWidth="1"/>
    <col min="5403" max="5403" width="12.42578125" style="142" bestFit="1" customWidth="1"/>
    <col min="5404" max="5404" width="11.85546875" style="142" bestFit="1" customWidth="1"/>
    <col min="5405" max="5408" width="15.42578125" style="142" bestFit="1" customWidth="1"/>
    <col min="5409" max="5409" width="13.7109375" style="142" bestFit="1" customWidth="1"/>
    <col min="5410" max="5410" width="13.28515625" style="142" bestFit="1" customWidth="1"/>
    <col min="5411" max="5411" width="2.7109375" style="142" customWidth="1"/>
    <col min="5412" max="5412" width="10.7109375" style="142" customWidth="1"/>
    <col min="5413" max="5413" width="11.85546875" style="142" bestFit="1" customWidth="1"/>
    <col min="5414" max="5417" width="15.42578125" style="142" bestFit="1" customWidth="1"/>
    <col min="5418" max="5418" width="13.7109375" style="142" bestFit="1" customWidth="1"/>
    <col min="5419" max="5419" width="17.7109375" style="142" bestFit="1" customWidth="1"/>
    <col min="5420" max="5634" width="9.140625" style="142"/>
    <col min="5635" max="5635" width="20.42578125" style="142" bestFit="1" customWidth="1"/>
    <col min="5636" max="5639" width="0" style="142" hidden="1" customWidth="1"/>
    <col min="5640" max="5640" width="54.28515625" style="142" customWidth="1"/>
    <col min="5641" max="5641" width="0" style="142" hidden="1" customWidth="1"/>
    <col min="5642" max="5642" width="11.85546875" style="142" bestFit="1" customWidth="1"/>
    <col min="5643" max="5646" width="0" style="142" hidden="1" customWidth="1"/>
    <col min="5647" max="5647" width="10.5703125" style="142" bestFit="1" customWidth="1"/>
    <col min="5648" max="5648" width="0" style="142" hidden="1" customWidth="1"/>
    <col min="5649" max="5649" width="2.7109375" style="142" customWidth="1"/>
    <col min="5650" max="5650" width="0" style="142" hidden="1" customWidth="1"/>
    <col min="5651" max="5651" width="11.85546875" style="142" bestFit="1" customWidth="1"/>
    <col min="5652" max="5655" width="0" style="142" hidden="1" customWidth="1"/>
    <col min="5656" max="5656" width="10.5703125" style="142" bestFit="1" customWidth="1"/>
    <col min="5657" max="5657" width="0" style="142" hidden="1" customWidth="1"/>
    <col min="5658" max="5658" width="2.7109375" style="142" customWidth="1"/>
    <col min="5659" max="5659" width="12.42578125" style="142" bestFit="1" customWidth="1"/>
    <col min="5660" max="5660" width="11.85546875" style="142" bestFit="1" customWidth="1"/>
    <col min="5661" max="5664" width="15.42578125" style="142" bestFit="1" customWidth="1"/>
    <col min="5665" max="5665" width="13.7109375" style="142" bestFit="1" customWidth="1"/>
    <col min="5666" max="5666" width="13.28515625" style="142" bestFit="1" customWidth="1"/>
    <col min="5667" max="5667" width="2.7109375" style="142" customWidth="1"/>
    <col min="5668" max="5668" width="10.7109375" style="142" customWidth="1"/>
    <col min="5669" max="5669" width="11.85546875" style="142" bestFit="1" customWidth="1"/>
    <col min="5670" max="5673" width="15.42578125" style="142" bestFit="1" customWidth="1"/>
    <col min="5674" max="5674" width="13.7109375" style="142" bestFit="1" customWidth="1"/>
    <col min="5675" max="5675" width="17.7109375" style="142" bestFit="1" customWidth="1"/>
    <col min="5676" max="5890" width="9.140625" style="142"/>
    <col min="5891" max="5891" width="20.42578125" style="142" bestFit="1" customWidth="1"/>
    <col min="5892" max="5895" width="0" style="142" hidden="1" customWidth="1"/>
    <col min="5896" max="5896" width="54.28515625" style="142" customWidth="1"/>
    <col min="5897" max="5897" width="0" style="142" hidden="1" customWidth="1"/>
    <col min="5898" max="5898" width="11.85546875" style="142" bestFit="1" customWidth="1"/>
    <col min="5899" max="5902" width="0" style="142" hidden="1" customWidth="1"/>
    <col min="5903" max="5903" width="10.5703125" style="142" bestFit="1" customWidth="1"/>
    <col min="5904" max="5904" width="0" style="142" hidden="1" customWidth="1"/>
    <col min="5905" max="5905" width="2.7109375" style="142" customWidth="1"/>
    <col min="5906" max="5906" width="0" style="142" hidden="1" customWidth="1"/>
    <col min="5907" max="5907" width="11.85546875" style="142" bestFit="1" customWidth="1"/>
    <col min="5908" max="5911" width="0" style="142" hidden="1" customWidth="1"/>
    <col min="5912" max="5912" width="10.5703125" style="142" bestFit="1" customWidth="1"/>
    <col min="5913" max="5913" width="0" style="142" hidden="1" customWidth="1"/>
    <col min="5914" max="5914" width="2.7109375" style="142" customWidth="1"/>
    <col min="5915" max="5915" width="12.42578125" style="142" bestFit="1" customWidth="1"/>
    <col min="5916" max="5916" width="11.85546875" style="142" bestFit="1" customWidth="1"/>
    <col min="5917" max="5920" width="15.42578125" style="142" bestFit="1" customWidth="1"/>
    <col min="5921" max="5921" width="13.7109375" style="142" bestFit="1" customWidth="1"/>
    <col min="5922" max="5922" width="13.28515625" style="142" bestFit="1" customWidth="1"/>
    <col min="5923" max="5923" width="2.7109375" style="142" customWidth="1"/>
    <col min="5924" max="5924" width="10.7109375" style="142" customWidth="1"/>
    <col min="5925" max="5925" width="11.85546875" style="142" bestFit="1" customWidth="1"/>
    <col min="5926" max="5929" width="15.42578125" style="142" bestFit="1" customWidth="1"/>
    <col min="5930" max="5930" width="13.7109375" style="142" bestFit="1" customWidth="1"/>
    <col min="5931" max="5931" width="17.7109375" style="142" bestFit="1" customWidth="1"/>
    <col min="5932" max="6146" width="9.140625" style="142"/>
    <col min="6147" max="6147" width="20.42578125" style="142" bestFit="1" customWidth="1"/>
    <col min="6148" max="6151" width="0" style="142" hidden="1" customWidth="1"/>
    <col min="6152" max="6152" width="54.28515625" style="142" customWidth="1"/>
    <col min="6153" max="6153" width="0" style="142" hidden="1" customWidth="1"/>
    <col min="6154" max="6154" width="11.85546875" style="142" bestFit="1" customWidth="1"/>
    <col min="6155" max="6158" width="0" style="142" hidden="1" customWidth="1"/>
    <col min="6159" max="6159" width="10.5703125" style="142" bestFit="1" customWidth="1"/>
    <col min="6160" max="6160" width="0" style="142" hidden="1" customWidth="1"/>
    <col min="6161" max="6161" width="2.7109375" style="142" customWidth="1"/>
    <col min="6162" max="6162" width="0" style="142" hidden="1" customWidth="1"/>
    <col min="6163" max="6163" width="11.85546875" style="142" bestFit="1" customWidth="1"/>
    <col min="6164" max="6167" width="0" style="142" hidden="1" customWidth="1"/>
    <col min="6168" max="6168" width="10.5703125" style="142" bestFit="1" customWidth="1"/>
    <col min="6169" max="6169" width="0" style="142" hidden="1" customWidth="1"/>
    <col min="6170" max="6170" width="2.7109375" style="142" customWidth="1"/>
    <col min="6171" max="6171" width="12.42578125" style="142" bestFit="1" customWidth="1"/>
    <col min="6172" max="6172" width="11.85546875" style="142" bestFit="1" customWidth="1"/>
    <col min="6173" max="6176" width="15.42578125" style="142" bestFit="1" customWidth="1"/>
    <col min="6177" max="6177" width="13.7109375" style="142" bestFit="1" customWidth="1"/>
    <col min="6178" max="6178" width="13.28515625" style="142" bestFit="1" customWidth="1"/>
    <col min="6179" max="6179" width="2.7109375" style="142" customWidth="1"/>
    <col min="6180" max="6180" width="10.7109375" style="142" customWidth="1"/>
    <col min="6181" max="6181" width="11.85546875" style="142" bestFit="1" customWidth="1"/>
    <col min="6182" max="6185" width="15.42578125" style="142" bestFit="1" customWidth="1"/>
    <col min="6186" max="6186" width="13.7109375" style="142" bestFit="1" customWidth="1"/>
    <col min="6187" max="6187" width="17.7109375" style="142" bestFit="1" customWidth="1"/>
    <col min="6188" max="6402" width="9.140625" style="142"/>
    <col min="6403" max="6403" width="20.42578125" style="142" bestFit="1" customWidth="1"/>
    <col min="6404" max="6407" width="0" style="142" hidden="1" customWidth="1"/>
    <col min="6408" max="6408" width="54.28515625" style="142" customWidth="1"/>
    <col min="6409" max="6409" width="0" style="142" hidden="1" customWidth="1"/>
    <col min="6410" max="6410" width="11.85546875" style="142" bestFit="1" customWidth="1"/>
    <col min="6411" max="6414" width="0" style="142" hidden="1" customWidth="1"/>
    <col min="6415" max="6415" width="10.5703125" style="142" bestFit="1" customWidth="1"/>
    <col min="6416" max="6416" width="0" style="142" hidden="1" customWidth="1"/>
    <col min="6417" max="6417" width="2.7109375" style="142" customWidth="1"/>
    <col min="6418" max="6418" width="0" style="142" hidden="1" customWidth="1"/>
    <col min="6419" max="6419" width="11.85546875" style="142" bestFit="1" customWidth="1"/>
    <col min="6420" max="6423" width="0" style="142" hidden="1" customWidth="1"/>
    <col min="6424" max="6424" width="10.5703125" style="142" bestFit="1" customWidth="1"/>
    <col min="6425" max="6425" width="0" style="142" hidden="1" customWidth="1"/>
    <col min="6426" max="6426" width="2.7109375" style="142" customWidth="1"/>
    <col min="6427" max="6427" width="12.42578125" style="142" bestFit="1" customWidth="1"/>
    <col min="6428" max="6428" width="11.85546875" style="142" bestFit="1" customWidth="1"/>
    <col min="6429" max="6432" width="15.42578125" style="142" bestFit="1" customWidth="1"/>
    <col min="6433" max="6433" width="13.7109375" style="142" bestFit="1" customWidth="1"/>
    <col min="6434" max="6434" width="13.28515625" style="142" bestFit="1" customWidth="1"/>
    <col min="6435" max="6435" width="2.7109375" style="142" customWidth="1"/>
    <col min="6436" max="6436" width="10.7109375" style="142" customWidth="1"/>
    <col min="6437" max="6437" width="11.85546875" style="142" bestFit="1" customWidth="1"/>
    <col min="6438" max="6441" width="15.42578125" style="142" bestFit="1" customWidth="1"/>
    <col min="6442" max="6442" width="13.7109375" style="142" bestFit="1" customWidth="1"/>
    <col min="6443" max="6443" width="17.7109375" style="142" bestFit="1" customWidth="1"/>
    <col min="6444" max="6658" width="9.140625" style="142"/>
    <col min="6659" max="6659" width="20.42578125" style="142" bestFit="1" customWidth="1"/>
    <col min="6660" max="6663" width="0" style="142" hidden="1" customWidth="1"/>
    <col min="6664" max="6664" width="54.28515625" style="142" customWidth="1"/>
    <col min="6665" max="6665" width="0" style="142" hidden="1" customWidth="1"/>
    <col min="6666" max="6666" width="11.85546875" style="142" bestFit="1" customWidth="1"/>
    <col min="6667" max="6670" width="0" style="142" hidden="1" customWidth="1"/>
    <col min="6671" max="6671" width="10.5703125" style="142" bestFit="1" customWidth="1"/>
    <col min="6672" max="6672" width="0" style="142" hidden="1" customWidth="1"/>
    <col min="6673" max="6673" width="2.7109375" style="142" customWidth="1"/>
    <col min="6674" max="6674" width="0" style="142" hidden="1" customWidth="1"/>
    <col min="6675" max="6675" width="11.85546875" style="142" bestFit="1" customWidth="1"/>
    <col min="6676" max="6679" width="0" style="142" hidden="1" customWidth="1"/>
    <col min="6680" max="6680" width="10.5703125" style="142" bestFit="1" customWidth="1"/>
    <col min="6681" max="6681" width="0" style="142" hidden="1" customWidth="1"/>
    <col min="6682" max="6682" width="2.7109375" style="142" customWidth="1"/>
    <col min="6683" max="6683" width="12.42578125" style="142" bestFit="1" customWidth="1"/>
    <col min="6684" max="6684" width="11.85546875" style="142" bestFit="1" customWidth="1"/>
    <col min="6685" max="6688" width="15.42578125" style="142" bestFit="1" customWidth="1"/>
    <col min="6689" max="6689" width="13.7109375" style="142" bestFit="1" customWidth="1"/>
    <col min="6690" max="6690" width="13.28515625" style="142" bestFit="1" customWidth="1"/>
    <col min="6691" max="6691" width="2.7109375" style="142" customWidth="1"/>
    <col min="6692" max="6692" width="10.7109375" style="142" customWidth="1"/>
    <col min="6693" max="6693" width="11.85546875" style="142" bestFit="1" customWidth="1"/>
    <col min="6694" max="6697" width="15.42578125" style="142" bestFit="1" customWidth="1"/>
    <col min="6698" max="6698" width="13.7109375" style="142" bestFit="1" customWidth="1"/>
    <col min="6699" max="6699" width="17.7109375" style="142" bestFit="1" customWidth="1"/>
    <col min="6700" max="6914" width="9.140625" style="142"/>
    <col min="6915" max="6915" width="20.42578125" style="142" bestFit="1" customWidth="1"/>
    <col min="6916" max="6919" width="0" style="142" hidden="1" customWidth="1"/>
    <col min="6920" max="6920" width="54.28515625" style="142" customWidth="1"/>
    <col min="6921" max="6921" width="0" style="142" hidden="1" customWidth="1"/>
    <col min="6922" max="6922" width="11.85546875" style="142" bestFit="1" customWidth="1"/>
    <col min="6923" max="6926" width="0" style="142" hidden="1" customWidth="1"/>
    <col min="6927" max="6927" width="10.5703125" style="142" bestFit="1" customWidth="1"/>
    <col min="6928" max="6928" width="0" style="142" hidden="1" customWidth="1"/>
    <col min="6929" max="6929" width="2.7109375" style="142" customWidth="1"/>
    <col min="6930" max="6930" width="0" style="142" hidden="1" customWidth="1"/>
    <col min="6931" max="6931" width="11.85546875" style="142" bestFit="1" customWidth="1"/>
    <col min="6932" max="6935" width="0" style="142" hidden="1" customWidth="1"/>
    <col min="6936" max="6936" width="10.5703125" style="142" bestFit="1" customWidth="1"/>
    <col min="6937" max="6937" width="0" style="142" hidden="1" customWidth="1"/>
    <col min="6938" max="6938" width="2.7109375" style="142" customWidth="1"/>
    <col min="6939" max="6939" width="12.42578125" style="142" bestFit="1" customWidth="1"/>
    <col min="6940" max="6940" width="11.85546875" style="142" bestFit="1" customWidth="1"/>
    <col min="6941" max="6944" width="15.42578125" style="142" bestFit="1" customWidth="1"/>
    <col min="6945" max="6945" width="13.7109375" style="142" bestFit="1" customWidth="1"/>
    <col min="6946" max="6946" width="13.28515625" style="142" bestFit="1" customWidth="1"/>
    <col min="6947" max="6947" width="2.7109375" style="142" customWidth="1"/>
    <col min="6948" max="6948" width="10.7109375" style="142" customWidth="1"/>
    <col min="6949" max="6949" width="11.85546875" style="142" bestFit="1" customWidth="1"/>
    <col min="6950" max="6953" width="15.42578125" style="142" bestFit="1" customWidth="1"/>
    <col min="6954" max="6954" width="13.7109375" style="142" bestFit="1" customWidth="1"/>
    <col min="6955" max="6955" width="17.7109375" style="142" bestFit="1" customWidth="1"/>
    <col min="6956" max="7170" width="9.140625" style="142"/>
    <col min="7171" max="7171" width="20.42578125" style="142" bestFit="1" customWidth="1"/>
    <col min="7172" max="7175" width="0" style="142" hidden="1" customWidth="1"/>
    <col min="7176" max="7176" width="54.28515625" style="142" customWidth="1"/>
    <col min="7177" max="7177" width="0" style="142" hidden="1" customWidth="1"/>
    <col min="7178" max="7178" width="11.85546875" style="142" bestFit="1" customWidth="1"/>
    <col min="7179" max="7182" width="0" style="142" hidden="1" customWidth="1"/>
    <col min="7183" max="7183" width="10.5703125" style="142" bestFit="1" customWidth="1"/>
    <col min="7184" max="7184" width="0" style="142" hidden="1" customWidth="1"/>
    <col min="7185" max="7185" width="2.7109375" style="142" customWidth="1"/>
    <col min="7186" max="7186" width="0" style="142" hidden="1" customWidth="1"/>
    <col min="7187" max="7187" width="11.85546875" style="142" bestFit="1" customWidth="1"/>
    <col min="7188" max="7191" width="0" style="142" hidden="1" customWidth="1"/>
    <col min="7192" max="7192" width="10.5703125" style="142" bestFit="1" customWidth="1"/>
    <col min="7193" max="7193" width="0" style="142" hidden="1" customWidth="1"/>
    <col min="7194" max="7194" width="2.7109375" style="142" customWidth="1"/>
    <col min="7195" max="7195" width="12.42578125" style="142" bestFit="1" customWidth="1"/>
    <col min="7196" max="7196" width="11.85546875" style="142" bestFit="1" customWidth="1"/>
    <col min="7197" max="7200" width="15.42578125" style="142" bestFit="1" customWidth="1"/>
    <col min="7201" max="7201" width="13.7109375" style="142" bestFit="1" customWidth="1"/>
    <col min="7202" max="7202" width="13.28515625" style="142" bestFit="1" customWidth="1"/>
    <col min="7203" max="7203" width="2.7109375" style="142" customWidth="1"/>
    <col min="7204" max="7204" width="10.7109375" style="142" customWidth="1"/>
    <col min="7205" max="7205" width="11.85546875" style="142" bestFit="1" customWidth="1"/>
    <col min="7206" max="7209" width="15.42578125" style="142" bestFit="1" customWidth="1"/>
    <col min="7210" max="7210" width="13.7109375" style="142" bestFit="1" customWidth="1"/>
    <col min="7211" max="7211" width="17.7109375" style="142" bestFit="1" customWidth="1"/>
    <col min="7212" max="7426" width="9.140625" style="142"/>
    <col min="7427" max="7427" width="20.42578125" style="142" bestFit="1" customWidth="1"/>
    <col min="7428" max="7431" width="0" style="142" hidden="1" customWidth="1"/>
    <col min="7432" max="7432" width="54.28515625" style="142" customWidth="1"/>
    <col min="7433" max="7433" width="0" style="142" hidden="1" customWidth="1"/>
    <col min="7434" max="7434" width="11.85546875" style="142" bestFit="1" customWidth="1"/>
    <col min="7435" max="7438" width="0" style="142" hidden="1" customWidth="1"/>
    <col min="7439" max="7439" width="10.5703125" style="142" bestFit="1" customWidth="1"/>
    <col min="7440" max="7440" width="0" style="142" hidden="1" customWidth="1"/>
    <col min="7441" max="7441" width="2.7109375" style="142" customWidth="1"/>
    <col min="7442" max="7442" width="0" style="142" hidden="1" customWidth="1"/>
    <col min="7443" max="7443" width="11.85546875" style="142" bestFit="1" customWidth="1"/>
    <col min="7444" max="7447" width="0" style="142" hidden="1" customWidth="1"/>
    <col min="7448" max="7448" width="10.5703125" style="142" bestFit="1" customWidth="1"/>
    <col min="7449" max="7449" width="0" style="142" hidden="1" customWidth="1"/>
    <col min="7450" max="7450" width="2.7109375" style="142" customWidth="1"/>
    <col min="7451" max="7451" width="12.42578125" style="142" bestFit="1" customWidth="1"/>
    <col min="7452" max="7452" width="11.85546875" style="142" bestFit="1" customWidth="1"/>
    <col min="7453" max="7456" width="15.42578125" style="142" bestFit="1" customWidth="1"/>
    <col min="7457" max="7457" width="13.7109375" style="142" bestFit="1" customWidth="1"/>
    <col min="7458" max="7458" width="13.28515625" style="142" bestFit="1" customWidth="1"/>
    <col min="7459" max="7459" width="2.7109375" style="142" customWidth="1"/>
    <col min="7460" max="7460" width="10.7109375" style="142" customWidth="1"/>
    <col min="7461" max="7461" width="11.85546875" style="142" bestFit="1" customWidth="1"/>
    <col min="7462" max="7465" width="15.42578125" style="142" bestFit="1" customWidth="1"/>
    <col min="7466" max="7466" width="13.7109375" style="142" bestFit="1" customWidth="1"/>
    <col min="7467" max="7467" width="17.7109375" style="142" bestFit="1" customWidth="1"/>
    <col min="7468" max="7682" width="9.140625" style="142"/>
    <col min="7683" max="7683" width="20.42578125" style="142" bestFit="1" customWidth="1"/>
    <col min="7684" max="7687" width="0" style="142" hidden="1" customWidth="1"/>
    <col min="7688" max="7688" width="54.28515625" style="142" customWidth="1"/>
    <col min="7689" max="7689" width="0" style="142" hidden="1" customWidth="1"/>
    <col min="7690" max="7690" width="11.85546875" style="142" bestFit="1" customWidth="1"/>
    <col min="7691" max="7694" width="0" style="142" hidden="1" customWidth="1"/>
    <col min="7695" max="7695" width="10.5703125" style="142" bestFit="1" customWidth="1"/>
    <col min="7696" max="7696" width="0" style="142" hidden="1" customWidth="1"/>
    <col min="7697" max="7697" width="2.7109375" style="142" customWidth="1"/>
    <col min="7698" max="7698" width="0" style="142" hidden="1" customWidth="1"/>
    <col min="7699" max="7699" width="11.85546875" style="142" bestFit="1" customWidth="1"/>
    <col min="7700" max="7703" width="0" style="142" hidden="1" customWidth="1"/>
    <col min="7704" max="7704" width="10.5703125" style="142" bestFit="1" customWidth="1"/>
    <col min="7705" max="7705" width="0" style="142" hidden="1" customWidth="1"/>
    <col min="7706" max="7706" width="2.7109375" style="142" customWidth="1"/>
    <col min="7707" max="7707" width="12.42578125" style="142" bestFit="1" customWidth="1"/>
    <col min="7708" max="7708" width="11.85546875" style="142" bestFit="1" customWidth="1"/>
    <col min="7709" max="7712" width="15.42578125" style="142" bestFit="1" customWidth="1"/>
    <col min="7713" max="7713" width="13.7109375" style="142" bestFit="1" customWidth="1"/>
    <col min="7714" max="7714" width="13.28515625" style="142" bestFit="1" customWidth="1"/>
    <col min="7715" max="7715" width="2.7109375" style="142" customWidth="1"/>
    <col min="7716" max="7716" width="10.7109375" style="142" customWidth="1"/>
    <col min="7717" max="7717" width="11.85546875" style="142" bestFit="1" customWidth="1"/>
    <col min="7718" max="7721" width="15.42578125" style="142" bestFit="1" customWidth="1"/>
    <col min="7722" max="7722" width="13.7109375" style="142" bestFit="1" customWidth="1"/>
    <col min="7723" max="7723" width="17.7109375" style="142" bestFit="1" customWidth="1"/>
    <col min="7724" max="7938" width="9.140625" style="142"/>
    <col min="7939" max="7939" width="20.42578125" style="142" bestFit="1" customWidth="1"/>
    <col min="7940" max="7943" width="0" style="142" hidden="1" customWidth="1"/>
    <col min="7944" max="7944" width="54.28515625" style="142" customWidth="1"/>
    <col min="7945" max="7945" width="0" style="142" hidden="1" customWidth="1"/>
    <col min="7946" max="7946" width="11.85546875" style="142" bestFit="1" customWidth="1"/>
    <col min="7947" max="7950" width="0" style="142" hidden="1" customWidth="1"/>
    <col min="7951" max="7951" width="10.5703125" style="142" bestFit="1" customWidth="1"/>
    <col min="7952" max="7952" width="0" style="142" hidden="1" customWidth="1"/>
    <col min="7953" max="7953" width="2.7109375" style="142" customWidth="1"/>
    <col min="7954" max="7954" width="0" style="142" hidden="1" customWidth="1"/>
    <col min="7955" max="7955" width="11.85546875" style="142" bestFit="1" customWidth="1"/>
    <col min="7956" max="7959" width="0" style="142" hidden="1" customWidth="1"/>
    <col min="7960" max="7960" width="10.5703125" style="142" bestFit="1" customWidth="1"/>
    <col min="7961" max="7961" width="0" style="142" hidden="1" customWidth="1"/>
    <col min="7962" max="7962" width="2.7109375" style="142" customWidth="1"/>
    <col min="7963" max="7963" width="12.42578125" style="142" bestFit="1" customWidth="1"/>
    <col min="7964" max="7964" width="11.85546875" style="142" bestFit="1" customWidth="1"/>
    <col min="7965" max="7968" width="15.42578125" style="142" bestFit="1" customWidth="1"/>
    <col min="7969" max="7969" width="13.7109375" style="142" bestFit="1" customWidth="1"/>
    <col min="7970" max="7970" width="13.28515625" style="142" bestFit="1" customWidth="1"/>
    <col min="7971" max="7971" width="2.7109375" style="142" customWidth="1"/>
    <col min="7972" max="7972" width="10.7109375" style="142" customWidth="1"/>
    <col min="7973" max="7973" width="11.85546875" style="142" bestFit="1" customWidth="1"/>
    <col min="7974" max="7977" width="15.42578125" style="142" bestFit="1" customWidth="1"/>
    <col min="7978" max="7978" width="13.7109375" style="142" bestFit="1" customWidth="1"/>
    <col min="7979" max="7979" width="17.7109375" style="142" bestFit="1" customWidth="1"/>
    <col min="7980" max="8194" width="9.140625" style="142"/>
    <col min="8195" max="8195" width="20.42578125" style="142" bestFit="1" customWidth="1"/>
    <col min="8196" max="8199" width="0" style="142" hidden="1" customWidth="1"/>
    <col min="8200" max="8200" width="54.28515625" style="142" customWidth="1"/>
    <col min="8201" max="8201" width="0" style="142" hidden="1" customWidth="1"/>
    <col min="8202" max="8202" width="11.85546875" style="142" bestFit="1" customWidth="1"/>
    <col min="8203" max="8206" width="0" style="142" hidden="1" customWidth="1"/>
    <col min="8207" max="8207" width="10.5703125" style="142" bestFit="1" customWidth="1"/>
    <col min="8208" max="8208" width="0" style="142" hidden="1" customWidth="1"/>
    <col min="8209" max="8209" width="2.7109375" style="142" customWidth="1"/>
    <col min="8210" max="8210" width="0" style="142" hidden="1" customWidth="1"/>
    <col min="8211" max="8211" width="11.85546875" style="142" bestFit="1" customWidth="1"/>
    <col min="8212" max="8215" width="0" style="142" hidden="1" customWidth="1"/>
    <col min="8216" max="8216" width="10.5703125" style="142" bestFit="1" customWidth="1"/>
    <col min="8217" max="8217" width="0" style="142" hidden="1" customWidth="1"/>
    <col min="8218" max="8218" width="2.7109375" style="142" customWidth="1"/>
    <col min="8219" max="8219" width="12.42578125" style="142" bestFit="1" customWidth="1"/>
    <col min="8220" max="8220" width="11.85546875" style="142" bestFit="1" customWidth="1"/>
    <col min="8221" max="8224" width="15.42578125" style="142" bestFit="1" customWidth="1"/>
    <col min="8225" max="8225" width="13.7109375" style="142" bestFit="1" customWidth="1"/>
    <col min="8226" max="8226" width="13.28515625" style="142" bestFit="1" customWidth="1"/>
    <col min="8227" max="8227" width="2.7109375" style="142" customWidth="1"/>
    <col min="8228" max="8228" width="10.7109375" style="142" customWidth="1"/>
    <col min="8229" max="8229" width="11.85546875" style="142" bestFit="1" customWidth="1"/>
    <col min="8230" max="8233" width="15.42578125" style="142" bestFit="1" customWidth="1"/>
    <col min="8234" max="8234" width="13.7109375" style="142" bestFit="1" customWidth="1"/>
    <col min="8235" max="8235" width="17.7109375" style="142" bestFit="1" customWidth="1"/>
    <col min="8236" max="8450" width="9.140625" style="142"/>
    <col min="8451" max="8451" width="20.42578125" style="142" bestFit="1" customWidth="1"/>
    <col min="8452" max="8455" width="0" style="142" hidden="1" customWidth="1"/>
    <col min="8456" max="8456" width="54.28515625" style="142" customWidth="1"/>
    <col min="8457" max="8457" width="0" style="142" hidden="1" customWidth="1"/>
    <col min="8458" max="8458" width="11.85546875" style="142" bestFit="1" customWidth="1"/>
    <col min="8459" max="8462" width="0" style="142" hidden="1" customWidth="1"/>
    <col min="8463" max="8463" width="10.5703125" style="142" bestFit="1" customWidth="1"/>
    <col min="8464" max="8464" width="0" style="142" hidden="1" customWidth="1"/>
    <col min="8465" max="8465" width="2.7109375" style="142" customWidth="1"/>
    <col min="8466" max="8466" width="0" style="142" hidden="1" customWidth="1"/>
    <col min="8467" max="8467" width="11.85546875" style="142" bestFit="1" customWidth="1"/>
    <col min="8468" max="8471" width="0" style="142" hidden="1" customWidth="1"/>
    <col min="8472" max="8472" width="10.5703125" style="142" bestFit="1" customWidth="1"/>
    <col min="8473" max="8473" width="0" style="142" hidden="1" customWidth="1"/>
    <col min="8474" max="8474" width="2.7109375" style="142" customWidth="1"/>
    <col min="8475" max="8475" width="12.42578125" style="142" bestFit="1" customWidth="1"/>
    <col min="8476" max="8476" width="11.85546875" style="142" bestFit="1" customWidth="1"/>
    <col min="8477" max="8480" width="15.42578125" style="142" bestFit="1" customWidth="1"/>
    <col min="8481" max="8481" width="13.7109375" style="142" bestFit="1" customWidth="1"/>
    <col min="8482" max="8482" width="13.28515625" style="142" bestFit="1" customWidth="1"/>
    <col min="8483" max="8483" width="2.7109375" style="142" customWidth="1"/>
    <col min="8484" max="8484" width="10.7109375" style="142" customWidth="1"/>
    <col min="8485" max="8485" width="11.85546875" style="142" bestFit="1" customWidth="1"/>
    <col min="8486" max="8489" width="15.42578125" style="142" bestFit="1" customWidth="1"/>
    <col min="8490" max="8490" width="13.7109375" style="142" bestFit="1" customWidth="1"/>
    <col min="8491" max="8491" width="17.7109375" style="142" bestFit="1" customWidth="1"/>
    <col min="8492" max="8706" width="9.140625" style="142"/>
    <col min="8707" max="8707" width="20.42578125" style="142" bestFit="1" customWidth="1"/>
    <col min="8708" max="8711" width="0" style="142" hidden="1" customWidth="1"/>
    <col min="8712" max="8712" width="54.28515625" style="142" customWidth="1"/>
    <col min="8713" max="8713" width="0" style="142" hidden="1" customWidth="1"/>
    <col min="8714" max="8714" width="11.85546875" style="142" bestFit="1" customWidth="1"/>
    <col min="8715" max="8718" width="0" style="142" hidden="1" customWidth="1"/>
    <col min="8719" max="8719" width="10.5703125" style="142" bestFit="1" customWidth="1"/>
    <col min="8720" max="8720" width="0" style="142" hidden="1" customWidth="1"/>
    <col min="8721" max="8721" width="2.7109375" style="142" customWidth="1"/>
    <col min="8722" max="8722" width="0" style="142" hidden="1" customWidth="1"/>
    <col min="8723" max="8723" width="11.85546875" style="142" bestFit="1" customWidth="1"/>
    <col min="8724" max="8727" width="0" style="142" hidden="1" customWidth="1"/>
    <col min="8728" max="8728" width="10.5703125" style="142" bestFit="1" customWidth="1"/>
    <col min="8729" max="8729" width="0" style="142" hidden="1" customWidth="1"/>
    <col min="8730" max="8730" width="2.7109375" style="142" customWidth="1"/>
    <col min="8731" max="8731" width="12.42578125" style="142" bestFit="1" customWidth="1"/>
    <col min="8732" max="8732" width="11.85546875" style="142" bestFit="1" customWidth="1"/>
    <col min="8733" max="8736" width="15.42578125" style="142" bestFit="1" customWidth="1"/>
    <col min="8737" max="8737" width="13.7109375" style="142" bestFit="1" customWidth="1"/>
    <col min="8738" max="8738" width="13.28515625" style="142" bestFit="1" customWidth="1"/>
    <col min="8739" max="8739" width="2.7109375" style="142" customWidth="1"/>
    <col min="8740" max="8740" width="10.7109375" style="142" customWidth="1"/>
    <col min="8741" max="8741" width="11.85546875" style="142" bestFit="1" customWidth="1"/>
    <col min="8742" max="8745" width="15.42578125" style="142" bestFit="1" customWidth="1"/>
    <col min="8746" max="8746" width="13.7109375" style="142" bestFit="1" customWidth="1"/>
    <col min="8747" max="8747" width="17.7109375" style="142" bestFit="1" customWidth="1"/>
    <col min="8748" max="8962" width="9.140625" style="142"/>
    <col min="8963" max="8963" width="20.42578125" style="142" bestFit="1" customWidth="1"/>
    <col min="8964" max="8967" width="0" style="142" hidden="1" customWidth="1"/>
    <col min="8968" max="8968" width="54.28515625" style="142" customWidth="1"/>
    <col min="8969" max="8969" width="0" style="142" hidden="1" customWidth="1"/>
    <col min="8970" max="8970" width="11.85546875" style="142" bestFit="1" customWidth="1"/>
    <col min="8971" max="8974" width="0" style="142" hidden="1" customWidth="1"/>
    <col min="8975" max="8975" width="10.5703125" style="142" bestFit="1" customWidth="1"/>
    <col min="8976" max="8976" width="0" style="142" hidden="1" customWidth="1"/>
    <col min="8977" max="8977" width="2.7109375" style="142" customWidth="1"/>
    <col min="8978" max="8978" width="0" style="142" hidden="1" customWidth="1"/>
    <col min="8979" max="8979" width="11.85546875" style="142" bestFit="1" customWidth="1"/>
    <col min="8980" max="8983" width="0" style="142" hidden="1" customWidth="1"/>
    <col min="8984" max="8984" width="10.5703125" style="142" bestFit="1" customWidth="1"/>
    <col min="8985" max="8985" width="0" style="142" hidden="1" customWidth="1"/>
    <col min="8986" max="8986" width="2.7109375" style="142" customWidth="1"/>
    <col min="8987" max="8987" width="12.42578125" style="142" bestFit="1" customWidth="1"/>
    <col min="8988" max="8988" width="11.85546875" style="142" bestFit="1" customWidth="1"/>
    <col min="8989" max="8992" width="15.42578125" style="142" bestFit="1" customWidth="1"/>
    <col min="8993" max="8993" width="13.7109375" style="142" bestFit="1" customWidth="1"/>
    <col min="8994" max="8994" width="13.28515625" style="142" bestFit="1" customWidth="1"/>
    <col min="8995" max="8995" width="2.7109375" style="142" customWidth="1"/>
    <col min="8996" max="8996" width="10.7109375" style="142" customWidth="1"/>
    <col min="8997" max="8997" width="11.85546875" style="142" bestFit="1" customWidth="1"/>
    <col min="8998" max="9001" width="15.42578125" style="142" bestFit="1" customWidth="1"/>
    <col min="9002" max="9002" width="13.7109375" style="142" bestFit="1" customWidth="1"/>
    <col min="9003" max="9003" width="17.7109375" style="142" bestFit="1" customWidth="1"/>
    <col min="9004" max="9218" width="9.140625" style="142"/>
    <col min="9219" max="9219" width="20.42578125" style="142" bestFit="1" customWidth="1"/>
    <col min="9220" max="9223" width="0" style="142" hidden="1" customWidth="1"/>
    <col min="9224" max="9224" width="54.28515625" style="142" customWidth="1"/>
    <col min="9225" max="9225" width="0" style="142" hidden="1" customWidth="1"/>
    <col min="9226" max="9226" width="11.85546875" style="142" bestFit="1" customWidth="1"/>
    <col min="9227" max="9230" width="0" style="142" hidden="1" customWidth="1"/>
    <col min="9231" max="9231" width="10.5703125" style="142" bestFit="1" customWidth="1"/>
    <col min="9232" max="9232" width="0" style="142" hidden="1" customWidth="1"/>
    <col min="9233" max="9233" width="2.7109375" style="142" customWidth="1"/>
    <col min="9234" max="9234" width="0" style="142" hidden="1" customWidth="1"/>
    <col min="9235" max="9235" width="11.85546875" style="142" bestFit="1" customWidth="1"/>
    <col min="9236" max="9239" width="0" style="142" hidden="1" customWidth="1"/>
    <col min="9240" max="9240" width="10.5703125" style="142" bestFit="1" customWidth="1"/>
    <col min="9241" max="9241" width="0" style="142" hidden="1" customWidth="1"/>
    <col min="9242" max="9242" width="2.7109375" style="142" customWidth="1"/>
    <col min="9243" max="9243" width="12.42578125" style="142" bestFit="1" customWidth="1"/>
    <col min="9244" max="9244" width="11.85546875" style="142" bestFit="1" customWidth="1"/>
    <col min="9245" max="9248" width="15.42578125" style="142" bestFit="1" customWidth="1"/>
    <col min="9249" max="9249" width="13.7109375" style="142" bestFit="1" customWidth="1"/>
    <col min="9250" max="9250" width="13.28515625" style="142" bestFit="1" customWidth="1"/>
    <col min="9251" max="9251" width="2.7109375" style="142" customWidth="1"/>
    <col min="9252" max="9252" width="10.7109375" style="142" customWidth="1"/>
    <col min="9253" max="9253" width="11.85546875" style="142" bestFit="1" customWidth="1"/>
    <col min="9254" max="9257" width="15.42578125" style="142" bestFit="1" customWidth="1"/>
    <col min="9258" max="9258" width="13.7109375" style="142" bestFit="1" customWidth="1"/>
    <col min="9259" max="9259" width="17.7109375" style="142" bestFit="1" customWidth="1"/>
    <col min="9260" max="9474" width="9.140625" style="142"/>
    <col min="9475" max="9475" width="20.42578125" style="142" bestFit="1" customWidth="1"/>
    <col min="9476" max="9479" width="0" style="142" hidden="1" customWidth="1"/>
    <col min="9480" max="9480" width="54.28515625" style="142" customWidth="1"/>
    <col min="9481" max="9481" width="0" style="142" hidden="1" customWidth="1"/>
    <col min="9482" max="9482" width="11.85546875" style="142" bestFit="1" customWidth="1"/>
    <col min="9483" max="9486" width="0" style="142" hidden="1" customWidth="1"/>
    <col min="9487" max="9487" width="10.5703125" style="142" bestFit="1" customWidth="1"/>
    <col min="9488" max="9488" width="0" style="142" hidden="1" customWidth="1"/>
    <col min="9489" max="9489" width="2.7109375" style="142" customWidth="1"/>
    <col min="9490" max="9490" width="0" style="142" hidden="1" customWidth="1"/>
    <col min="9491" max="9491" width="11.85546875" style="142" bestFit="1" customWidth="1"/>
    <col min="9492" max="9495" width="0" style="142" hidden="1" customWidth="1"/>
    <col min="9496" max="9496" width="10.5703125" style="142" bestFit="1" customWidth="1"/>
    <col min="9497" max="9497" width="0" style="142" hidden="1" customWidth="1"/>
    <col min="9498" max="9498" width="2.7109375" style="142" customWidth="1"/>
    <col min="9499" max="9499" width="12.42578125" style="142" bestFit="1" customWidth="1"/>
    <col min="9500" max="9500" width="11.85546875" style="142" bestFit="1" customWidth="1"/>
    <col min="9501" max="9504" width="15.42578125" style="142" bestFit="1" customWidth="1"/>
    <col min="9505" max="9505" width="13.7109375" style="142" bestFit="1" customWidth="1"/>
    <col min="9506" max="9506" width="13.28515625" style="142" bestFit="1" customWidth="1"/>
    <col min="9507" max="9507" width="2.7109375" style="142" customWidth="1"/>
    <col min="9508" max="9508" width="10.7109375" style="142" customWidth="1"/>
    <col min="9509" max="9509" width="11.85546875" style="142" bestFit="1" customWidth="1"/>
    <col min="9510" max="9513" width="15.42578125" style="142" bestFit="1" customWidth="1"/>
    <col min="9514" max="9514" width="13.7109375" style="142" bestFit="1" customWidth="1"/>
    <col min="9515" max="9515" width="17.7109375" style="142" bestFit="1" customWidth="1"/>
    <col min="9516" max="9730" width="9.140625" style="142"/>
    <col min="9731" max="9731" width="20.42578125" style="142" bestFit="1" customWidth="1"/>
    <col min="9732" max="9735" width="0" style="142" hidden="1" customWidth="1"/>
    <col min="9736" max="9736" width="54.28515625" style="142" customWidth="1"/>
    <col min="9737" max="9737" width="0" style="142" hidden="1" customWidth="1"/>
    <col min="9738" max="9738" width="11.85546875" style="142" bestFit="1" customWidth="1"/>
    <col min="9739" max="9742" width="0" style="142" hidden="1" customWidth="1"/>
    <col min="9743" max="9743" width="10.5703125" style="142" bestFit="1" customWidth="1"/>
    <col min="9744" max="9744" width="0" style="142" hidden="1" customWidth="1"/>
    <col min="9745" max="9745" width="2.7109375" style="142" customWidth="1"/>
    <col min="9746" max="9746" width="0" style="142" hidden="1" customWidth="1"/>
    <col min="9747" max="9747" width="11.85546875" style="142" bestFit="1" customWidth="1"/>
    <col min="9748" max="9751" width="0" style="142" hidden="1" customWidth="1"/>
    <col min="9752" max="9752" width="10.5703125" style="142" bestFit="1" customWidth="1"/>
    <col min="9753" max="9753" width="0" style="142" hidden="1" customWidth="1"/>
    <col min="9754" max="9754" width="2.7109375" style="142" customWidth="1"/>
    <col min="9755" max="9755" width="12.42578125" style="142" bestFit="1" customWidth="1"/>
    <col min="9756" max="9756" width="11.85546875" style="142" bestFit="1" customWidth="1"/>
    <col min="9757" max="9760" width="15.42578125" style="142" bestFit="1" customWidth="1"/>
    <col min="9761" max="9761" width="13.7109375" style="142" bestFit="1" customWidth="1"/>
    <col min="9762" max="9762" width="13.28515625" style="142" bestFit="1" customWidth="1"/>
    <col min="9763" max="9763" width="2.7109375" style="142" customWidth="1"/>
    <col min="9764" max="9764" width="10.7109375" style="142" customWidth="1"/>
    <col min="9765" max="9765" width="11.85546875" style="142" bestFit="1" customWidth="1"/>
    <col min="9766" max="9769" width="15.42578125" style="142" bestFit="1" customWidth="1"/>
    <col min="9770" max="9770" width="13.7109375" style="142" bestFit="1" customWidth="1"/>
    <col min="9771" max="9771" width="17.7109375" style="142" bestFit="1" customWidth="1"/>
    <col min="9772" max="9986" width="9.140625" style="142"/>
    <col min="9987" max="9987" width="20.42578125" style="142" bestFit="1" customWidth="1"/>
    <col min="9988" max="9991" width="0" style="142" hidden="1" customWidth="1"/>
    <col min="9992" max="9992" width="54.28515625" style="142" customWidth="1"/>
    <col min="9993" max="9993" width="0" style="142" hidden="1" customWidth="1"/>
    <col min="9994" max="9994" width="11.85546875" style="142" bestFit="1" customWidth="1"/>
    <col min="9995" max="9998" width="0" style="142" hidden="1" customWidth="1"/>
    <col min="9999" max="9999" width="10.5703125" style="142" bestFit="1" customWidth="1"/>
    <col min="10000" max="10000" width="0" style="142" hidden="1" customWidth="1"/>
    <col min="10001" max="10001" width="2.7109375" style="142" customWidth="1"/>
    <col min="10002" max="10002" width="0" style="142" hidden="1" customWidth="1"/>
    <col min="10003" max="10003" width="11.85546875" style="142" bestFit="1" customWidth="1"/>
    <col min="10004" max="10007" width="0" style="142" hidden="1" customWidth="1"/>
    <col min="10008" max="10008" width="10.5703125" style="142" bestFit="1" customWidth="1"/>
    <col min="10009" max="10009" width="0" style="142" hidden="1" customWidth="1"/>
    <col min="10010" max="10010" width="2.7109375" style="142" customWidth="1"/>
    <col min="10011" max="10011" width="12.42578125" style="142" bestFit="1" customWidth="1"/>
    <col min="10012" max="10012" width="11.85546875" style="142" bestFit="1" customWidth="1"/>
    <col min="10013" max="10016" width="15.42578125" style="142" bestFit="1" customWidth="1"/>
    <col min="10017" max="10017" width="13.7109375" style="142" bestFit="1" customWidth="1"/>
    <col min="10018" max="10018" width="13.28515625" style="142" bestFit="1" customWidth="1"/>
    <col min="10019" max="10019" width="2.7109375" style="142" customWidth="1"/>
    <col min="10020" max="10020" width="10.7109375" style="142" customWidth="1"/>
    <col min="10021" max="10021" width="11.85546875" style="142" bestFit="1" customWidth="1"/>
    <col min="10022" max="10025" width="15.42578125" style="142" bestFit="1" customWidth="1"/>
    <col min="10026" max="10026" width="13.7109375" style="142" bestFit="1" customWidth="1"/>
    <col min="10027" max="10027" width="17.7109375" style="142" bestFit="1" customWidth="1"/>
    <col min="10028" max="10242" width="9.140625" style="142"/>
    <col min="10243" max="10243" width="20.42578125" style="142" bestFit="1" customWidth="1"/>
    <col min="10244" max="10247" width="0" style="142" hidden="1" customWidth="1"/>
    <col min="10248" max="10248" width="54.28515625" style="142" customWidth="1"/>
    <col min="10249" max="10249" width="0" style="142" hidden="1" customWidth="1"/>
    <col min="10250" max="10250" width="11.85546875" style="142" bestFit="1" customWidth="1"/>
    <col min="10251" max="10254" width="0" style="142" hidden="1" customWidth="1"/>
    <col min="10255" max="10255" width="10.5703125" style="142" bestFit="1" customWidth="1"/>
    <col min="10256" max="10256" width="0" style="142" hidden="1" customWidth="1"/>
    <col min="10257" max="10257" width="2.7109375" style="142" customWidth="1"/>
    <col min="10258" max="10258" width="0" style="142" hidden="1" customWidth="1"/>
    <col min="10259" max="10259" width="11.85546875" style="142" bestFit="1" customWidth="1"/>
    <col min="10260" max="10263" width="0" style="142" hidden="1" customWidth="1"/>
    <col min="10264" max="10264" width="10.5703125" style="142" bestFit="1" customWidth="1"/>
    <col min="10265" max="10265" width="0" style="142" hidden="1" customWidth="1"/>
    <col min="10266" max="10266" width="2.7109375" style="142" customWidth="1"/>
    <col min="10267" max="10267" width="12.42578125" style="142" bestFit="1" customWidth="1"/>
    <col min="10268" max="10268" width="11.85546875" style="142" bestFit="1" customWidth="1"/>
    <col min="10269" max="10272" width="15.42578125" style="142" bestFit="1" customWidth="1"/>
    <col min="10273" max="10273" width="13.7109375" style="142" bestFit="1" customWidth="1"/>
    <col min="10274" max="10274" width="13.28515625" style="142" bestFit="1" customWidth="1"/>
    <col min="10275" max="10275" width="2.7109375" style="142" customWidth="1"/>
    <col min="10276" max="10276" width="10.7109375" style="142" customWidth="1"/>
    <col min="10277" max="10277" width="11.85546875" style="142" bestFit="1" customWidth="1"/>
    <col min="10278" max="10281" width="15.42578125" style="142" bestFit="1" customWidth="1"/>
    <col min="10282" max="10282" width="13.7109375" style="142" bestFit="1" customWidth="1"/>
    <col min="10283" max="10283" width="17.7109375" style="142" bestFit="1" customWidth="1"/>
    <col min="10284" max="10498" width="9.140625" style="142"/>
    <col min="10499" max="10499" width="20.42578125" style="142" bestFit="1" customWidth="1"/>
    <col min="10500" max="10503" width="0" style="142" hidden="1" customWidth="1"/>
    <col min="10504" max="10504" width="54.28515625" style="142" customWidth="1"/>
    <col min="10505" max="10505" width="0" style="142" hidden="1" customWidth="1"/>
    <col min="10506" max="10506" width="11.85546875" style="142" bestFit="1" customWidth="1"/>
    <col min="10507" max="10510" width="0" style="142" hidden="1" customWidth="1"/>
    <col min="10511" max="10511" width="10.5703125" style="142" bestFit="1" customWidth="1"/>
    <col min="10512" max="10512" width="0" style="142" hidden="1" customWidth="1"/>
    <col min="10513" max="10513" width="2.7109375" style="142" customWidth="1"/>
    <col min="10514" max="10514" width="0" style="142" hidden="1" customWidth="1"/>
    <col min="10515" max="10515" width="11.85546875" style="142" bestFit="1" customWidth="1"/>
    <col min="10516" max="10519" width="0" style="142" hidden="1" customWidth="1"/>
    <col min="10520" max="10520" width="10.5703125" style="142" bestFit="1" customWidth="1"/>
    <col min="10521" max="10521" width="0" style="142" hidden="1" customWidth="1"/>
    <col min="10522" max="10522" width="2.7109375" style="142" customWidth="1"/>
    <col min="10523" max="10523" width="12.42578125" style="142" bestFit="1" customWidth="1"/>
    <col min="10524" max="10524" width="11.85546875" style="142" bestFit="1" customWidth="1"/>
    <col min="10525" max="10528" width="15.42578125" style="142" bestFit="1" customWidth="1"/>
    <col min="10529" max="10529" width="13.7109375" style="142" bestFit="1" customWidth="1"/>
    <col min="10530" max="10530" width="13.28515625" style="142" bestFit="1" customWidth="1"/>
    <col min="10531" max="10531" width="2.7109375" style="142" customWidth="1"/>
    <col min="10532" max="10532" width="10.7109375" style="142" customWidth="1"/>
    <col min="10533" max="10533" width="11.85546875" style="142" bestFit="1" customWidth="1"/>
    <col min="10534" max="10537" width="15.42578125" style="142" bestFit="1" customWidth="1"/>
    <col min="10538" max="10538" width="13.7109375" style="142" bestFit="1" customWidth="1"/>
    <col min="10539" max="10539" width="17.7109375" style="142" bestFit="1" customWidth="1"/>
    <col min="10540" max="10754" width="9.140625" style="142"/>
    <col min="10755" max="10755" width="20.42578125" style="142" bestFit="1" customWidth="1"/>
    <col min="10756" max="10759" width="0" style="142" hidden="1" customWidth="1"/>
    <col min="10760" max="10760" width="54.28515625" style="142" customWidth="1"/>
    <col min="10761" max="10761" width="0" style="142" hidden="1" customWidth="1"/>
    <col min="10762" max="10762" width="11.85546875" style="142" bestFit="1" customWidth="1"/>
    <col min="10763" max="10766" width="0" style="142" hidden="1" customWidth="1"/>
    <col min="10767" max="10767" width="10.5703125" style="142" bestFit="1" customWidth="1"/>
    <col min="10768" max="10768" width="0" style="142" hidden="1" customWidth="1"/>
    <col min="10769" max="10769" width="2.7109375" style="142" customWidth="1"/>
    <col min="10770" max="10770" width="0" style="142" hidden="1" customWidth="1"/>
    <col min="10771" max="10771" width="11.85546875" style="142" bestFit="1" customWidth="1"/>
    <col min="10772" max="10775" width="0" style="142" hidden="1" customWidth="1"/>
    <col min="10776" max="10776" width="10.5703125" style="142" bestFit="1" customWidth="1"/>
    <col min="10777" max="10777" width="0" style="142" hidden="1" customWidth="1"/>
    <col min="10778" max="10778" width="2.7109375" style="142" customWidth="1"/>
    <col min="10779" max="10779" width="12.42578125" style="142" bestFit="1" customWidth="1"/>
    <col min="10780" max="10780" width="11.85546875" style="142" bestFit="1" customWidth="1"/>
    <col min="10781" max="10784" width="15.42578125" style="142" bestFit="1" customWidth="1"/>
    <col min="10785" max="10785" width="13.7109375" style="142" bestFit="1" customWidth="1"/>
    <col min="10786" max="10786" width="13.28515625" style="142" bestFit="1" customWidth="1"/>
    <col min="10787" max="10787" width="2.7109375" style="142" customWidth="1"/>
    <col min="10788" max="10788" width="10.7109375" style="142" customWidth="1"/>
    <col min="10789" max="10789" width="11.85546875" style="142" bestFit="1" customWidth="1"/>
    <col min="10790" max="10793" width="15.42578125" style="142" bestFit="1" customWidth="1"/>
    <col min="10794" max="10794" width="13.7109375" style="142" bestFit="1" customWidth="1"/>
    <col min="10795" max="10795" width="17.7109375" style="142" bestFit="1" customWidth="1"/>
    <col min="10796" max="11010" width="9.140625" style="142"/>
    <col min="11011" max="11011" width="20.42578125" style="142" bestFit="1" customWidth="1"/>
    <col min="11012" max="11015" width="0" style="142" hidden="1" customWidth="1"/>
    <col min="11016" max="11016" width="54.28515625" style="142" customWidth="1"/>
    <col min="11017" max="11017" width="0" style="142" hidden="1" customWidth="1"/>
    <col min="11018" max="11018" width="11.85546875" style="142" bestFit="1" customWidth="1"/>
    <col min="11019" max="11022" width="0" style="142" hidden="1" customWidth="1"/>
    <col min="11023" max="11023" width="10.5703125" style="142" bestFit="1" customWidth="1"/>
    <col min="11024" max="11024" width="0" style="142" hidden="1" customWidth="1"/>
    <col min="11025" max="11025" width="2.7109375" style="142" customWidth="1"/>
    <col min="11026" max="11026" width="0" style="142" hidden="1" customWidth="1"/>
    <col min="11027" max="11027" width="11.85546875" style="142" bestFit="1" customWidth="1"/>
    <col min="11028" max="11031" width="0" style="142" hidden="1" customWidth="1"/>
    <col min="11032" max="11032" width="10.5703125" style="142" bestFit="1" customWidth="1"/>
    <col min="11033" max="11033" width="0" style="142" hidden="1" customWidth="1"/>
    <col min="11034" max="11034" width="2.7109375" style="142" customWidth="1"/>
    <col min="11035" max="11035" width="12.42578125" style="142" bestFit="1" customWidth="1"/>
    <col min="11036" max="11036" width="11.85546875" style="142" bestFit="1" customWidth="1"/>
    <col min="11037" max="11040" width="15.42578125" style="142" bestFit="1" customWidth="1"/>
    <col min="11041" max="11041" width="13.7109375" style="142" bestFit="1" customWidth="1"/>
    <col min="11042" max="11042" width="13.28515625" style="142" bestFit="1" customWidth="1"/>
    <col min="11043" max="11043" width="2.7109375" style="142" customWidth="1"/>
    <col min="11044" max="11044" width="10.7109375" style="142" customWidth="1"/>
    <col min="11045" max="11045" width="11.85546875" style="142" bestFit="1" customWidth="1"/>
    <col min="11046" max="11049" width="15.42578125" style="142" bestFit="1" customWidth="1"/>
    <col min="11050" max="11050" width="13.7109375" style="142" bestFit="1" customWidth="1"/>
    <col min="11051" max="11051" width="17.7109375" style="142" bestFit="1" customWidth="1"/>
    <col min="11052" max="11266" width="9.140625" style="142"/>
    <col min="11267" max="11267" width="20.42578125" style="142" bestFit="1" customWidth="1"/>
    <col min="11268" max="11271" width="0" style="142" hidden="1" customWidth="1"/>
    <col min="11272" max="11272" width="54.28515625" style="142" customWidth="1"/>
    <col min="11273" max="11273" width="0" style="142" hidden="1" customWidth="1"/>
    <col min="11274" max="11274" width="11.85546875" style="142" bestFit="1" customWidth="1"/>
    <col min="11275" max="11278" width="0" style="142" hidden="1" customWidth="1"/>
    <col min="11279" max="11279" width="10.5703125" style="142" bestFit="1" customWidth="1"/>
    <col min="11280" max="11280" width="0" style="142" hidden="1" customWidth="1"/>
    <col min="11281" max="11281" width="2.7109375" style="142" customWidth="1"/>
    <col min="11282" max="11282" width="0" style="142" hidden="1" customWidth="1"/>
    <col min="11283" max="11283" width="11.85546875" style="142" bestFit="1" customWidth="1"/>
    <col min="11284" max="11287" width="0" style="142" hidden="1" customWidth="1"/>
    <col min="11288" max="11288" width="10.5703125" style="142" bestFit="1" customWidth="1"/>
    <col min="11289" max="11289" width="0" style="142" hidden="1" customWidth="1"/>
    <col min="11290" max="11290" width="2.7109375" style="142" customWidth="1"/>
    <col min="11291" max="11291" width="12.42578125" style="142" bestFit="1" customWidth="1"/>
    <col min="11292" max="11292" width="11.85546875" style="142" bestFit="1" customWidth="1"/>
    <col min="11293" max="11296" width="15.42578125" style="142" bestFit="1" customWidth="1"/>
    <col min="11297" max="11297" width="13.7109375" style="142" bestFit="1" customWidth="1"/>
    <col min="11298" max="11298" width="13.28515625" style="142" bestFit="1" customWidth="1"/>
    <col min="11299" max="11299" width="2.7109375" style="142" customWidth="1"/>
    <col min="11300" max="11300" width="10.7109375" style="142" customWidth="1"/>
    <col min="11301" max="11301" width="11.85546875" style="142" bestFit="1" customWidth="1"/>
    <col min="11302" max="11305" width="15.42578125" style="142" bestFit="1" customWidth="1"/>
    <col min="11306" max="11306" width="13.7109375" style="142" bestFit="1" customWidth="1"/>
    <col min="11307" max="11307" width="17.7109375" style="142" bestFit="1" customWidth="1"/>
    <col min="11308" max="11522" width="9.140625" style="142"/>
    <col min="11523" max="11523" width="20.42578125" style="142" bestFit="1" customWidth="1"/>
    <col min="11524" max="11527" width="0" style="142" hidden="1" customWidth="1"/>
    <col min="11528" max="11528" width="54.28515625" style="142" customWidth="1"/>
    <col min="11529" max="11529" width="0" style="142" hidden="1" customWidth="1"/>
    <col min="11530" max="11530" width="11.85546875" style="142" bestFit="1" customWidth="1"/>
    <col min="11531" max="11534" width="0" style="142" hidden="1" customWidth="1"/>
    <col min="11535" max="11535" width="10.5703125" style="142" bestFit="1" customWidth="1"/>
    <col min="11536" max="11536" width="0" style="142" hidden="1" customWidth="1"/>
    <col min="11537" max="11537" width="2.7109375" style="142" customWidth="1"/>
    <col min="11538" max="11538" width="0" style="142" hidden="1" customWidth="1"/>
    <col min="11539" max="11539" width="11.85546875" style="142" bestFit="1" customWidth="1"/>
    <col min="11540" max="11543" width="0" style="142" hidden="1" customWidth="1"/>
    <col min="11544" max="11544" width="10.5703125" style="142" bestFit="1" customWidth="1"/>
    <col min="11545" max="11545" width="0" style="142" hidden="1" customWidth="1"/>
    <col min="11546" max="11546" width="2.7109375" style="142" customWidth="1"/>
    <col min="11547" max="11547" width="12.42578125" style="142" bestFit="1" customWidth="1"/>
    <col min="11548" max="11548" width="11.85546875" style="142" bestFit="1" customWidth="1"/>
    <col min="11549" max="11552" width="15.42578125" style="142" bestFit="1" customWidth="1"/>
    <col min="11553" max="11553" width="13.7109375" style="142" bestFit="1" customWidth="1"/>
    <col min="11554" max="11554" width="13.28515625" style="142" bestFit="1" customWidth="1"/>
    <col min="11555" max="11555" width="2.7109375" style="142" customWidth="1"/>
    <col min="11556" max="11556" width="10.7109375" style="142" customWidth="1"/>
    <col min="11557" max="11557" width="11.85546875" style="142" bestFit="1" customWidth="1"/>
    <col min="11558" max="11561" width="15.42578125" style="142" bestFit="1" customWidth="1"/>
    <col min="11562" max="11562" width="13.7109375" style="142" bestFit="1" customWidth="1"/>
    <col min="11563" max="11563" width="17.7109375" style="142" bestFit="1" customWidth="1"/>
    <col min="11564" max="11778" width="9.140625" style="142"/>
    <col min="11779" max="11779" width="20.42578125" style="142" bestFit="1" customWidth="1"/>
    <col min="11780" max="11783" width="0" style="142" hidden="1" customWidth="1"/>
    <col min="11784" max="11784" width="54.28515625" style="142" customWidth="1"/>
    <col min="11785" max="11785" width="0" style="142" hidden="1" customWidth="1"/>
    <col min="11786" max="11786" width="11.85546875" style="142" bestFit="1" customWidth="1"/>
    <col min="11787" max="11790" width="0" style="142" hidden="1" customWidth="1"/>
    <col min="11791" max="11791" width="10.5703125" style="142" bestFit="1" customWidth="1"/>
    <col min="11792" max="11792" width="0" style="142" hidden="1" customWidth="1"/>
    <col min="11793" max="11793" width="2.7109375" style="142" customWidth="1"/>
    <col min="11794" max="11794" width="0" style="142" hidden="1" customWidth="1"/>
    <col min="11795" max="11795" width="11.85546875" style="142" bestFit="1" customWidth="1"/>
    <col min="11796" max="11799" width="0" style="142" hidden="1" customWidth="1"/>
    <col min="11800" max="11800" width="10.5703125" style="142" bestFit="1" customWidth="1"/>
    <col min="11801" max="11801" width="0" style="142" hidden="1" customWidth="1"/>
    <col min="11802" max="11802" width="2.7109375" style="142" customWidth="1"/>
    <col min="11803" max="11803" width="12.42578125" style="142" bestFit="1" customWidth="1"/>
    <col min="11804" max="11804" width="11.85546875" style="142" bestFit="1" customWidth="1"/>
    <col min="11805" max="11808" width="15.42578125" style="142" bestFit="1" customWidth="1"/>
    <col min="11809" max="11809" width="13.7109375" style="142" bestFit="1" customWidth="1"/>
    <col min="11810" max="11810" width="13.28515625" style="142" bestFit="1" customWidth="1"/>
    <col min="11811" max="11811" width="2.7109375" style="142" customWidth="1"/>
    <col min="11812" max="11812" width="10.7109375" style="142" customWidth="1"/>
    <col min="11813" max="11813" width="11.85546875" style="142" bestFit="1" customWidth="1"/>
    <col min="11814" max="11817" width="15.42578125" style="142" bestFit="1" customWidth="1"/>
    <col min="11818" max="11818" width="13.7109375" style="142" bestFit="1" customWidth="1"/>
    <col min="11819" max="11819" width="17.7109375" style="142" bestFit="1" customWidth="1"/>
    <col min="11820" max="12034" width="9.140625" style="142"/>
    <col min="12035" max="12035" width="20.42578125" style="142" bestFit="1" customWidth="1"/>
    <col min="12036" max="12039" width="0" style="142" hidden="1" customWidth="1"/>
    <col min="12040" max="12040" width="54.28515625" style="142" customWidth="1"/>
    <col min="12041" max="12041" width="0" style="142" hidden="1" customWidth="1"/>
    <col min="12042" max="12042" width="11.85546875" style="142" bestFit="1" customWidth="1"/>
    <col min="12043" max="12046" width="0" style="142" hidden="1" customWidth="1"/>
    <col min="12047" max="12047" width="10.5703125" style="142" bestFit="1" customWidth="1"/>
    <col min="12048" max="12048" width="0" style="142" hidden="1" customWidth="1"/>
    <col min="12049" max="12049" width="2.7109375" style="142" customWidth="1"/>
    <col min="12050" max="12050" width="0" style="142" hidden="1" customWidth="1"/>
    <col min="12051" max="12051" width="11.85546875" style="142" bestFit="1" customWidth="1"/>
    <col min="12052" max="12055" width="0" style="142" hidden="1" customWidth="1"/>
    <col min="12056" max="12056" width="10.5703125" style="142" bestFit="1" customWidth="1"/>
    <col min="12057" max="12057" width="0" style="142" hidden="1" customWidth="1"/>
    <col min="12058" max="12058" width="2.7109375" style="142" customWidth="1"/>
    <col min="12059" max="12059" width="12.42578125" style="142" bestFit="1" customWidth="1"/>
    <col min="12060" max="12060" width="11.85546875" style="142" bestFit="1" customWidth="1"/>
    <col min="12061" max="12064" width="15.42578125" style="142" bestFit="1" customWidth="1"/>
    <col min="12065" max="12065" width="13.7109375" style="142" bestFit="1" customWidth="1"/>
    <col min="12066" max="12066" width="13.28515625" style="142" bestFit="1" customWidth="1"/>
    <col min="12067" max="12067" width="2.7109375" style="142" customWidth="1"/>
    <col min="12068" max="12068" width="10.7109375" style="142" customWidth="1"/>
    <col min="12069" max="12069" width="11.85546875" style="142" bestFit="1" customWidth="1"/>
    <col min="12070" max="12073" width="15.42578125" style="142" bestFit="1" customWidth="1"/>
    <col min="12074" max="12074" width="13.7109375" style="142" bestFit="1" customWidth="1"/>
    <col min="12075" max="12075" width="17.7109375" style="142" bestFit="1" customWidth="1"/>
    <col min="12076" max="12290" width="9.140625" style="142"/>
    <col min="12291" max="12291" width="20.42578125" style="142" bestFit="1" customWidth="1"/>
    <col min="12292" max="12295" width="0" style="142" hidden="1" customWidth="1"/>
    <col min="12296" max="12296" width="54.28515625" style="142" customWidth="1"/>
    <col min="12297" max="12297" width="0" style="142" hidden="1" customWidth="1"/>
    <col min="12298" max="12298" width="11.85546875" style="142" bestFit="1" customWidth="1"/>
    <col min="12299" max="12302" width="0" style="142" hidden="1" customWidth="1"/>
    <col min="12303" max="12303" width="10.5703125" style="142" bestFit="1" customWidth="1"/>
    <col min="12304" max="12304" width="0" style="142" hidden="1" customWidth="1"/>
    <col min="12305" max="12305" width="2.7109375" style="142" customWidth="1"/>
    <col min="12306" max="12306" width="0" style="142" hidden="1" customWidth="1"/>
    <col min="12307" max="12307" width="11.85546875" style="142" bestFit="1" customWidth="1"/>
    <col min="12308" max="12311" width="0" style="142" hidden="1" customWidth="1"/>
    <col min="12312" max="12312" width="10.5703125" style="142" bestFit="1" customWidth="1"/>
    <col min="12313" max="12313" width="0" style="142" hidden="1" customWidth="1"/>
    <col min="12314" max="12314" width="2.7109375" style="142" customWidth="1"/>
    <col min="12315" max="12315" width="12.42578125" style="142" bestFit="1" customWidth="1"/>
    <col min="12316" max="12316" width="11.85546875" style="142" bestFit="1" customWidth="1"/>
    <col min="12317" max="12320" width="15.42578125" style="142" bestFit="1" customWidth="1"/>
    <col min="12321" max="12321" width="13.7109375" style="142" bestFit="1" customWidth="1"/>
    <col min="12322" max="12322" width="13.28515625" style="142" bestFit="1" customWidth="1"/>
    <col min="12323" max="12323" width="2.7109375" style="142" customWidth="1"/>
    <col min="12324" max="12324" width="10.7109375" style="142" customWidth="1"/>
    <col min="12325" max="12325" width="11.85546875" style="142" bestFit="1" customWidth="1"/>
    <col min="12326" max="12329" width="15.42578125" style="142" bestFit="1" customWidth="1"/>
    <col min="12330" max="12330" width="13.7109375" style="142" bestFit="1" customWidth="1"/>
    <col min="12331" max="12331" width="17.7109375" style="142" bestFit="1" customWidth="1"/>
    <col min="12332" max="12546" width="9.140625" style="142"/>
    <col min="12547" max="12547" width="20.42578125" style="142" bestFit="1" customWidth="1"/>
    <col min="12548" max="12551" width="0" style="142" hidden="1" customWidth="1"/>
    <col min="12552" max="12552" width="54.28515625" style="142" customWidth="1"/>
    <col min="12553" max="12553" width="0" style="142" hidden="1" customWidth="1"/>
    <col min="12554" max="12554" width="11.85546875" style="142" bestFit="1" customWidth="1"/>
    <col min="12555" max="12558" width="0" style="142" hidden="1" customWidth="1"/>
    <col min="12559" max="12559" width="10.5703125" style="142" bestFit="1" customWidth="1"/>
    <col min="12560" max="12560" width="0" style="142" hidden="1" customWidth="1"/>
    <col min="12561" max="12561" width="2.7109375" style="142" customWidth="1"/>
    <col min="12562" max="12562" width="0" style="142" hidden="1" customWidth="1"/>
    <col min="12563" max="12563" width="11.85546875" style="142" bestFit="1" customWidth="1"/>
    <col min="12564" max="12567" width="0" style="142" hidden="1" customWidth="1"/>
    <col min="12568" max="12568" width="10.5703125" style="142" bestFit="1" customWidth="1"/>
    <col min="12569" max="12569" width="0" style="142" hidden="1" customWidth="1"/>
    <col min="12570" max="12570" width="2.7109375" style="142" customWidth="1"/>
    <col min="12571" max="12571" width="12.42578125" style="142" bestFit="1" customWidth="1"/>
    <col min="12572" max="12572" width="11.85546875" style="142" bestFit="1" customWidth="1"/>
    <col min="12573" max="12576" width="15.42578125" style="142" bestFit="1" customWidth="1"/>
    <col min="12577" max="12577" width="13.7109375" style="142" bestFit="1" customWidth="1"/>
    <col min="12578" max="12578" width="13.28515625" style="142" bestFit="1" customWidth="1"/>
    <col min="12579" max="12579" width="2.7109375" style="142" customWidth="1"/>
    <col min="12580" max="12580" width="10.7109375" style="142" customWidth="1"/>
    <col min="12581" max="12581" width="11.85546875" style="142" bestFit="1" customWidth="1"/>
    <col min="12582" max="12585" width="15.42578125" style="142" bestFit="1" customWidth="1"/>
    <col min="12586" max="12586" width="13.7109375" style="142" bestFit="1" customWidth="1"/>
    <col min="12587" max="12587" width="17.7109375" style="142" bestFit="1" customWidth="1"/>
    <col min="12588" max="12802" width="9.140625" style="142"/>
    <col min="12803" max="12803" width="20.42578125" style="142" bestFit="1" customWidth="1"/>
    <col min="12804" max="12807" width="0" style="142" hidden="1" customWidth="1"/>
    <col min="12808" max="12808" width="54.28515625" style="142" customWidth="1"/>
    <col min="12809" max="12809" width="0" style="142" hidden="1" customWidth="1"/>
    <col min="12810" max="12810" width="11.85546875" style="142" bestFit="1" customWidth="1"/>
    <col min="12811" max="12814" width="0" style="142" hidden="1" customWidth="1"/>
    <col min="12815" max="12815" width="10.5703125" style="142" bestFit="1" customWidth="1"/>
    <col min="12816" max="12816" width="0" style="142" hidden="1" customWidth="1"/>
    <col min="12817" max="12817" width="2.7109375" style="142" customWidth="1"/>
    <col min="12818" max="12818" width="0" style="142" hidden="1" customWidth="1"/>
    <col min="12819" max="12819" width="11.85546875" style="142" bestFit="1" customWidth="1"/>
    <col min="12820" max="12823" width="0" style="142" hidden="1" customWidth="1"/>
    <col min="12824" max="12824" width="10.5703125" style="142" bestFit="1" customWidth="1"/>
    <col min="12825" max="12825" width="0" style="142" hidden="1" customWidth="1"/>
    <col min="12826" max="12826" width="2.7109375" style="142" customWidth="1"/>
    <col min="12827" max="12827" width="12.42578125" style="142" bestFit="1" customWidth="1"/>
    <col min="12828" max="12828" width="11.85546875" style="142" bestFit="1" customWidth="1"/>
    <col min="12829" max="12832" width="15.42578125" style="142" bestFit="1" customWidth="1"/>
    <col min="12833" max="12833" width="13.7109375" style="142" bestFit="1" customWidth="1"/>
    <col min="12834" max="12834" width="13.28515625" style="142" bestFit="1" customWidth="1"/>
    <col min="12835" max="12835" width="2.7109375" style="142" customWidth="1"/>
    <col min="12836" max="12836" width="10.7109375" style="142" customWidth="1"/>
    <col min="12837" max="12837" width="11.85546875" style="142" bestFit="1" customWidth="1"/>
    <col min="12838" max="12841" width="15.42578125" style="142" bestFit="1" customWidth="1"/>
    <col min="12842" max="12842" width="13.7109375" style="142" bestFit="1" customWidth="1"/>
    <col min="12843" max="12843" width="17.7109375" style="142" bestFit="1" customWidth="1"/>
    <col min="12844" max="13058" width="9.140625" style="142"/>
    <col min="13059" max="13059" width="20.42578125" style="142" bestFit="1" customWidth="1"/>
    <col min="13060" max="13063" width="0" style="142" hidden="1" customWidth="1"/>
    <col min="13064" max="13064" width="54.28515625" style="142" customWidth="1"/>
    <col min="13065" max="13065" width="0" style="142" hidden="1" customWidth="1"/>
    <col min="13066" max="13066" width="11.85546875" style="142" bestFit="1" customWidth="1"/>
    <col min="13067" max="13070" width="0" style="142" hidden="1" customWidth="1"/>
    <col min="13071" max="13071" width="10.5703125" style="142" bestFit="1" customWidth="1"/>
    <col min="13072" max="13072" width="0" style="142" hidden="1" customWidth="1"/>
    <col min="13073" max="13073" width="2.7109375" style="142" customWidth="1"/>
    <col min="13074" max="13074" width="0" style="142" hidden="1" customWidth="1"/>
    <col min="13075" max="13075" width="11.85546875" style="142" bestFit="1" customWidth="1"/>
    <col min="13076" max="13079" width="0" style="142" hidden="1" customWidth="1"/>
    <col min="13080" max="13080" width="10.5703125" style="142" bestFit="1" customWidth="1"/>
    <col min="13081" max="13081" width="0" style="142" hidden="1" customWidth="1"/>
    <col min="13082" max="13082" width="2.7109375" style="142" customWidth="1"/>
    <col min="13083" max="13083" width="12.42578125" style="142" bestFit="1" customWidth="1"/>
    <col min="13084" max="13084" width="11.85546875" style="142" bestFit="1" customWidth="1"/>
    <col min="13085" max="13088" width="15.42578125" style="142" bestFit="1" customWidth="1"/>
    <col min="13089" max="13089" width="13.7109375" style="142" bestFit="1" customWidth="1"/>
    <col min="13090" max="13090" width="13.28515625" style="142" bestFit="1" customWidth="1"/>
    <col min="13091" max="13091" width="2.7109375" style="142" customWidth="1"/>
    <col min="13092" max="13092" width="10.7109375" style="142" customWidth="1"/>
    <col min="13093" max="13093" width="11.85546875" style="142" bestFit="1" customWidth="1"/>
    <col min="13094" max="13097" width="15.42578125" style="142" bestFit="1" customWidth="1"/>
    <col min="13098" max="13098" width="13.7109375" style="142" bestFit="1" customWidth="1"/>
    <col min="13099" max="13099" width="17.7109375" style="142" bestFit="1" customWidth="1"/>
    <col min="13100" max="13314" width="9.140625" style="142"/>
    <col min="13315" max="13315" width="20.42578125" style="142" bestFit="1" customWidth="1"/>
    <col min="13316" max="13319" width="0" style="142" hidden="1" customWidth="1"/>
    <col min="13320" max="13320" width="54.28515625" style="142" customWidth="1"/>
    <col min="13321" max="13321" width="0" style="142" hidden="1" customWidth="1"/>
    <col min="13322" max="13322" width="11.85546875" style="142" bestFit="1" customWidth="1"/>
    <col min="13323" max="13326" width="0" style="142" hidden="1" customWidth="1"/>
    <col min="13327" max="13327" width="10.5703125" style="142" bestFit="1" customWidth="1"/>
    <col min="13328" max="13328" width="0" style="142" hidden="1" customWidth="1"/>
    <col min="13329" max="13329" width="2.7109375" style="142" customWidth="1"/>
    <col min="13330" max="13330" width="0" style="142" hidden="1" customWidth="1"/>
    <col min="13331" max="13331" width="11.85546875" style="142" bestFit="1" customWidth="1"/>
    <col min="13332" max="13335" width="0" style="142" hidden="1" customWidth="1"/>
    <col min="13336" max="13336" width="10.5703125" style="142" bestFit="1" customWidth="1"/>
    <col min="13337" max="13337" width="0" style="142" hidden="1" customWidth="1"/>
    <col min="13338" max="13338" width="2.7109375" style="142" customWidth="1"/>
    <col min="13339" max="13339" width="12.42578125" style="142" bestFit="1" customWidth="1"/>
    <col min="13340" max="13340" width="11.85546875" style="142" bestFit="1" customWidth="1"/>
    <col min="13341" max="13344" width="15.42578125" style="142" bestFit="1" customWidth="1"/>
    <col min="13345" max="13345" width="13.7109375" style="142" bestFit="1" customWidth="1"/>
    <col min="13346" max="13346" width="13.28515625" style="142" bestFit="1" customWidth="1"/>
    <col min="13347" max="13347" width="2.7109375" style="142" customWidth="1"/>
    <col min="13348" max="13348" width="10.7109375" style="142" customWidth="1"/>
    <col min="13349" max="13349" width="11.85546875" style="142" bestFit="1" customWidth="1"/>
    <col min="13350" max="13353" width="15.42578125" style="142" bestFit="1" customWidth="1"/>
    <col min="13354" max="13354" width="13.7109375" style="142" bestFit="1" customWidth="1"/>
    <col min="13355" max="13355" width="17.7109375" style="142" bestFit="1" customWidth="1"/>
    <col min="13356" max="13570" width="9.140625" style="142"/>
    <col min="13571" max="13571" width="20.42578125" style="142" bestFit="1" customWidth="1"/>
    <col min="13572" max="13575" width="0" style="142" hidden="1" customWidth="1"/>
    <col min="13576" max="13576" width="54.28515625" style="142" customWidth="1"/>
    <col min="13577" max="13577" width="0" style="142" hidden="1" customWidth="1"/>
    <col min="13578" max="13578" width="11.85546875" style="142" bestFit="1" customWidth="1"/>
    <col min="13579" max="13582" width="0" style="142" hidden="1" customWidth="1"/>
    <col min="13583" max="13583" width="10.5703125" style="142" bestFit="1" customWidth="1"/>
    <col min="13584" max="13584" width="0" style="142" hidden="1" customWidth="1"/>
    <col min="13585" max="13585" width="2.7109375" style="142" customWidth="1"/>
    <col min="13586" max="13586" width="0" style="142" hidden="1" customWidth="1"/>
    <col min="13587" max="13587" width="11.85546875" style="142" bestFit="1" customWidth="1"/>
    <col min="13588" max="13591" width="0" style="142" hidden="1" customWidth="1"/>
    <col min="13592" max="13592" width="10.5703125" style="142" bestFit="1" customWidth="1"/>
    <col min="13593" max="13593" width="0" style="142" hidden="1" customWidth="1"/>
    <col min="13594" max="13594" width="2.7109375" style="142" customWidth="1"/>
    <col min="13595" max="13595" width="12.42578125" style="142" bestFit="1" customWidth="1"/>
    <col min="13596" max="13596" width="11.85546875" style="142" bestFit="1" customWidth="1"/>
    <col min="13597" max="13600" width="15.42578125" style="142" bestFit="1" customWidth="1"/>
    <col min="13601" max="13601" width="13.7109375" style="142" bestFit="1" customWidth="1"/>
    <col min="13602" max="13602" width="13.28515625" style="142" bestFit="1" customWidth="1"/>
    <col min="13603" max="13603" width="2.7109375" style="142" customWidth="1"/>
    <col min="13604" max="13604" width="10.7109375" style="142" customWidth="1"/>
    <col min="13605" max="13605" width="11.85546875" style="142" bestFit="1" customWidth="1"/>
    <col min="13606" max="13609" width="15.42578125" style="142" bestFit="1" customWidth="1"/>
    <col min="13610" max="13610" width="13.7109375" style="142" bestFit="1" customWidth="1"/>
    <col min="13611" max="13611" width="17.7109375" style="142" bestFit="1" customWidth="1"/>
    <col min="13612" max="13826" width="9.140625" style="142"/>
    <col min="13827" max="13827" width="20.42578125" style="142" bestFit="1" customWidth="1"/>
    <col min="13828" max="13831" width="0" style="142" hidden="1" customWidth="1"/>
    <col min="13832" max="13832" width="54.28515625" style="142" customWidth="1"/>
    <col min="13833" max="13833" width="0" style="142" hidden="1" customWidth="1"/>
    <col min="13834" max="13834" width="11.85546875" style="142" bestFit="1" customWidth="1"/>
    <col min="13835" max="13838" width="0" style="142" hidden="1" customWidth="1"/>
    <col min="13839" max="13839" width="10.5703125" style="142" bestFit="1" customWidth="1"/>
    <col min="13840" max="13840" width="0" style="142" hidden="1" customWidth="1"/>
    <col min="13841" max="13841" width="2.7109375" style="142" customWidth="1"/>
    <col min="13842" max="13842" width="0" style="142" hidden="1" customWidth="1"/>
    <col min="13843" max="13843" width="11.85546875" style="142" bestFit="1" customWidth="1"/>
    <col min="13844" max="13847" width="0" style="142" hidden="1" customWidth="1"/>
    <col min="13848" max="13848" width="10.5703125" style="142" bestFit="1" customWidth="1"/>
    <col min="13849" max="13849" width="0" style="142" hidden="1" customWidth="1"/>
    <col min="13850" max="13850" width="2.7109375" style="142" customWidth="1"/>
    <col min="13851" max="13851" width="12.42578125" style="142" bestFit="1" customWidth="1"/>
    <col min="13852" max="13852" width="11.85546875" style="142" bestFit="1" customWidth="1"/>
    <col min="13853" max="13856" width="15.42578125" style="142" bestFit="1" customWidth="1"/>
    <col min="13857" max="13857" width="13.7109375" style="142" bestFit="1" customWidth="1"/>
    <col min="13858" max="13858" width="13.28515625" style="142" bestFit="1" customWidth="1"/>
    <col min="13859" max="13859" width="2.7109375" style="142" customWidth="1"/>
    <col min="13860" max="13860" width="10.7109375" style="142" customWidth="1"/>
    <col min="13861" max="13861" width="11.85546875" style="142" bestFit="1" customWidth="1"/>
    <col min="13862" max="13865" width="15.42578125" style="142" bestFit="1" customWidth="1"/>
    <col min="13866" max="13866" width="13.7109375" style="142" bestFit="1" customWidth="1"/>
    <col min="13867" max="13867" width="17.7109375" style="142" bestFit="1" customWidth="1"/>
    <col min="13868" max="14082" width="9.140625" style="142"/>
    <col min="14083" max="14083" width="20.42578125" style="142" bestFit="1" customWidth="1"/>
    <col min="14084" max="14087" width="0" style="142" hidden="1" customWidth="1"/>
    <col min="14088" max="14088" width="54.28515625" style="142" customWidth="1"/>
    <col min="14089" max="14089" width="0" style="142" hidden="1" customWidth="1"/>
    <col min="14090" max="14090" width="11.85546875" style="142" bestFit="1" customWidth="1"/>
    <col min="14091" max="14094" width="0" style="142" hidden="1" customWidth="1"/>
    <col min="14095" max="14095" width="10.5703125" style="142" bestFit="1" customWidth="1"/>
    <col min="14096" max="14096" width="0" style="142" hidden="1" customWidth="1"/>
    <col min="14097" max="14097" width="2.7109375" style="142" customWidth="1"/>
    <col min="14098" max="14098" width="0" style="142" hidden="1" customWidth="1"/>
    <col min="14099" max="14099" width="11.85546875" style="142" bestFit="1" customWidth="1"/>
    <col min="14100" max="14103" width="0" style="142" hidden="1" customWidth="1"/>
    <col min="14104" max="14104" width="10.5703125" style="142" bestFit="1" customWidth="1"/>
    <col min="14105" max="14105" width="0" style="142" hidden="1" customWidth="1"/>
    <col min="14106" max="14106" width="2.7109375" style="142" customWidth="1"/>
    <col min="14107" max="14107" width="12.42578125" style="142" bestFit="1" customWidth="1"/>
    <col min="14108" max="14108" width="11.85546875" style="142" bestFit="1" customWidth="1"/>
    <col min="14109" max="14112" width="15.42578125" style="142" bestFit="1" customWidth="1"/>
    <col min="14113" max="14113" width="13.7109375" style="142" bestFit="1" customWidth="1"/>
    <col min="14114" max="14114" width="13.28515625" style="142" bestFit="1" customWidth="1"/>
    <col min="14115" max="14115" width="2.7109375" style="142" customWidth="1"/>
    <col min="14116" max="14116" width="10.7109375" style="142" customWidth="1"/>
    <col min="14117" max="14117" width="11.85546875" style="142" bestFit="1" customWidth="1"/>
    <col min="14118" max="14121" width="15.42578125" style="142" bestFit="1" customWidth="1"/>
    <col min="14122" max="14122" width="13.7109375" style="142" bestFit="1" customWidth="1"/>
    <col min="14123" max="14123" width="17.7109375" style="142" bestFit="1" customWidth="1"/>
    <col min="14124" max="14338" width="9.140625" style="142"/>
    <col min="14339" max="14339" width="20.42578125" style="142" bestFit="1" customWidth="1"/>
    <col min="14340" max="14343" width="0" style="142" hidden="1" customWidth="1"/>
    <col min="14344" max="14344" width="54.28515625" style="142" customWidth="1"/>
    <col min="14345" max="14345" width="0" style="142" hidden="1" customWidth="1"/>
    <col min="14346" max="14346" width="11.85546875" style="142" bestFit="1" customWidth="1"/>
    <col min="14347" max="14350" width="0" style="142" hidden="1" customWidth="1"/>
    <col min="14351" max="14351" width="10.5703125" style="142" bestFit="1" customWidth="1"/>
    <col min="14352" max="14352" width="0" style="142" hidden="1" customWidth="1"/>
    <col min="14353" max="14353" width="2.7109375" style="142" customWidth="1"/>
    <col min="14354" max="14354" width="0" style="142" hidden="1" customWidth="1"/>
    <col min="14355" max="14355" width="11.85546875" style="142" bestFit="1" customWidth="1"/>
    <col min="14356" max="14359" width="0" style="142" hidden="1" customWidth="1"/>
    <col min="14360" max="14360" width="10.5703125" style="142" bestFit="1" customWidth="1"/>
    <col min="14361" max="14361" width="0" style="142" hidden="1" customWidth="1"/>
    <col min="14362" max="14362" width="2.7109375" style="142" customWidth="1"/>
    <col min="14363" max="14363" width="12.42578125" style="142" bestFit="1" customWidth="1"/>
    <col min="14364" max="14364" width="11.85546875" style="142" bestFit="1" customWidth="1"/>
    <col min="14365" max="14368" width="15.42578125" style="142" bestFit="1" customWidth="1"/>
    <col min="14369" max="14369" width="13.7109375" style="142" bestFit="1" customWidth="1"/>
    <col min="14370" max="14370" width="13.28515625" style="142" bestFit="1" customWidth="1"/>
    <col min="14371" max="14371" width="2.7109375" style="142" customWidth="1"/>
    <col min="14372" max="14372" width="10.7109375" style="142" customWidth="1"/>
    <col min="14373" max="14373" width="11.85546875" style="142" bestFit="1" customWidth="1"/>
    <col min="14374" max="14377" width="15.42578125" style="142" bestFit="1" customWidth="1"/>
    <col min="14378" max="14378" width="13.7109375" style="142" bestFit="1" customWidth="1"/>
    <col min="14379" max="14379" width="17.7109375" style="142" bestFit="1" customWidth="1"/>
    <col min="14380" max="14594" width="9.140625" style="142"/>
    <col min="14595" max="14595" width="20.42578125" style="142" bestFit="1" customWidth="1"/>
    <col min="14596" max="14599" width="0" style="142" hidden="1" customWidth="1"/>
    <col min="14600" max="14600" width="54.28515625" style="142" customWidth="1"/>
    <col min="14601" max="14601" width="0" style="142" hidden="1" customWidth="1"/>
    <col min="14602" max="14602" width="11.85546875" style="142" bestFit="1" customWidth="1"/>
    <col min="14603" max="14606" width="0" style="142" hidden="1" customWidth="1"/>
    <col min="14607" max="14607" width="10.5703125" style="142" bestFit="1" customWidth="1"/>
    <col min="14608" max="14608" width="0" style="142" hidden="1" customWidth="1"/>
    <col min="14609" max="14609" width="2.7109375" style="142" customWidth="1"/>
    <col min="14610" max="14610" width="0" style="142" hidden="1" customWidth="1"/>
    <col min="14611" max="14611" width="11.85546875" style="142" bestFit="1" customWidth="1"/>
    <col min="14612" max="14615" width="0" style="142" hidden="1" customWidth="1"/>
    <col min="14616" max="14616" width="10.5703125" style="142" bestFit="1" customWidth="1"/>
    <col min="14617" max="14617" width="0" style="142" hidden="1" customWidth="1"/>
    <col min="14618" max="14618" width="2.7109375" style="142" customWidth="1"/>
    <col min="14619" max="14619" width="12.42578125" style="142" bestFit="1" customWidth="1"/>
    <col min="14620" max="14620" width="11.85546875" style="142" bestFit="1" customWidth="1"/>
    <col min="14621" max="14624" width="15.42578125" style="142" bestFit="1" customWidth="1"/>
    <col min="14625" max="14625" width="13.7109375" style="142" bestFit="1" customWidth="1"/>
    <col min="14626" max="14626" width="13.28515625" style="142" bestFit="1" customWidth="1"/>
    <col min="14627" max="14627" width="2.7109375" style="142" customWidth="1"/>
    <col min="14628" max="14628" width="10.7109375" style="142" customWidth="1"/>
    <col min="14629" max="14629" width="11.85546875" style="142" bestFit="1" customWidth="1"/>
    <col min="14630" max="14633" width="15.42578125" style="142" bestFit="1" customWidth="1"/>
    <col min="14634" max="14634" width="13.7109375" style="142" bestFit="1" customWidth="1"/>
    <col min="14635" max="14635" width="17.7109375" style="142" bestFit="1" customWidth="1"/>
    <col min="14636" max="14850" width="9.140625" style="142"/>
    <col min="14851" max="14851" width="20.42578125" style="142" bestFit="1" customWidth="1"/>
    <col min="14852" max="14855" width="0" style="142" hidden="1" customWidth="1"/>
    <col min="14856" max="14856" width="54.28515625" style="142" customWidth="1"/>
    <col min="14857" max="14857" width="0" style="142" hidden="1" customWidth="1"/>
    <col min="14858" max="14858" width="11.85546875" style="142" bestFit="1" customWidth="1"/>
    <col min="14859" max="14862" width="0" style="142" hidden="1" customWidth="1"/>
    <col min="14863" max="14863" width="10.5703125" style="142" bestFit="1" customWidth="1"/>
    <col min="14864" max="14864" width="0" style="142" hidden="1" customWidth="1"/>
    <col min="14865" max="14865" width="2.7109375" style="142" customWidth="1"/>
    <col min="14866" max="14866" width="0" style="142" hidden="1" customWidth="1"/>
    <col min="14867" max="14867" width="11.85546875" style="142" bestFit="1" customWidth="1"/>
    <col min="14868" max="14871" width="0" style="142" hidden="1" customWidth="1"/>
    <col min="14872" max="14872" width="10.5703125" style="142" bestFit="1" customWidth="1"/>
    <col min="14873" max="14873" width="0" style="142" hidden="1" customWidth="1"/>
    <col min="14874" max="14874" width="2.7109375" style="142" customWidth="1"/>
    <col min="14875" max="14875" width="12.42578125" style="142" bestFit="1" customWidth="1"/>
    <col min="14876" max="14876" width="11.85546875" style="142" bestFit="1" customWidth="1"/>
    <col min="14877" max="14880" width="15.42578125" style="142" bestFit="1" customWidth="1"/>
    <col min="14881" max="14881" width="13.7109375" style="142" bestFit="1" customWidth="1"/>
    <col min="14882" max="14882" width="13.28515625" style="142" bestFit="1" customWidth="1"/>
    <col min="14883" max="14883" width="2.7109375" style="142" customWidth="1"/>
    <col min="14884" max="14884" width="10.7109375" style="142" customWidth="1"/>
    <col min="14885" max="14885" width="11.85546875" style="142" bestFit="1" customWidth="1"/>
    <col min="14886" max="14889" width="15.42578125" style="142" bestFit="1" customWidth="1"/>
    <col min="14890" max="14890" width="13.7109375" style="142" bestFit="1" customWidth="1"/>
    <col min="14891" max="14891" width="17.7109375" style="142" bestFit="1" customWidth="1"/>
    <col min="14892" max="15106" width="9.140625" style="142"/>
    <col min="15107" max="15107" width="20.42578125" style="142" bestFit="1" customWidth="1"/>
    <col min="15108" max="15111" width="0" style="142" hidden="1" customWidth="1"/>
    <col min="15112" max="15112" width="54.28515625" style="142" customWidth="1"/>
    <col min="15113" max="15113" width="0" style="142" hidden="1" customWidth="1"/>
    <col min="15114" max="15114" width="11.85546875" style="142" bestFit="1" customWidth="1"/>
    <col min="15115" max="15118" width="0" style="142" hidden="1" customWidth="1"/>
    <col min="15119" max="15119" width="10.5703125" style="142" bestFit="1" customWidth="1"/>
    <col min="15120" max="15120" width="0" style="142" hidden="1" customWidth="1"/>
    <col min="15121" max="15121" width="2.7109375" style="142" customWidth="1"/>
    <col min="15122" max="15122" width="0" style="142" hidden="1" customWidth="1"/>
    <col min="15123" max="15123" width="11.85546875" style="142" bestFit="1" customWidth="1"/>
    <col min="15124" max="15127" width="0" style="142" hidden="1" customWidth="1"/>
    <col min="15128" max="15128" width="10.5703125" style="142" bestFit="1" customWidth="1"/>
    <col min="15129" max="15129" width="0" style="142" hidden="1" customWidth="1"/>
    <col min="15130" max="15130" width="2.7109375" style="142" customWidth="1"/>
    <col min="15131" max="15131" width="12.42578125" style="142" bestFit="1" customWidth="1"/>
    <col min="15132" max="15132" width="11.85546875" style="142" bestFit="1" customWidth="1"/>
    <col min="15133" max="15136" width="15.42578125" style="142" bestFit="1" customWidth="1"/>
    <col min="15137" max="15137" width="13.7109375" style="142" bestFit="1" customWidth="1"/>
    <col min="15138" max="15138" width="13.28515625" style="142" bestFit="1" customWidth="1"/>
    <col min="15139" max="15139" width="2.7109375" style="142" customWidth="1"/>
    <col min="15140" max="15140" width="10.7109375" style="142" customWidth="1"/>
    <col min="15141" max="15141" width="11.85546875" style="142" bestFit="1" customWidth="1"/>
    <col min="15142" max="15145" width="15.42578125" style="142" bestFit="1" customWidth="1"/>
    <col min="15146" max="15146" width="13.7109375" style="142" bestFit="1" customWidth="1"/>
    <col min="15147" max="15147" width="17.7109375" style="142" bestFit="1" customWidth="1"/>
    <col min="15148" max="15362" width="9.140625" style="142"/>
    <col min="15363" max="15363" width="20.42578125" style="142" bestFit="1" customWidth="1"/>
    <col min="15364" max="15367" width="0" style="142" hidden="1" customWidth="1"/>
    <col min="15368" max="15368" width="54.28515625" style="142" customWidth="1"/>
    <col min="15369" max="15369" width="0" style="142" hidden="1" customWidth="1"/>
    <col min="15370" max="15370" width="11.85546875" style="142" bestFit="1" customWidth="1"/>
    <col min="15371" max="15374" width="0" style="142" hidden="1" customWidth="1"/>
    <col min="15375" max="15375" width="10.5703125" style="142" bestFit="1" customWidth="1"/>
    <col min="15376" max="15376" width="0" style="142" hidden="1" customWidth="1"/>
    <col min="15377" max="15377" width="2.7109375" style="142" customWidth="1"/>
    <col min="15378" max="15378" width="0" style="142" hidden="1" customWidth="1"/>
    <col min="15379" max="15379" width="11.85546875" style="142" bestFit="1" customWidth="1"/>
    <col min="15380" max="15383" width="0" style="142" hidden="1" customWidth="1"/>
    <col min="15384" max="15384" width="10.5703125" style="142" bestFit="1" customWidth="1"/>
    <col min="15385" max="15385" width="0" style="142" hidden="1" customWidth="1"/>
    <col min="15386" max="15386" width="2.7109375" style="142" customWidth="1"/>
    <col min="15387" max="15387" width="12.42578125" style="142" bestFit="1" customWidth="1"/>
    <col min="15388" max="15388" width="11.85546875" style="142" bestFit="1" customWidth="1"/>
    <col min="15389" max="15392" width="15.42578125" style="142" bestFit="1" customWidth="1"/>
    <col min="15393" max="15393" width="13.7109375" style="142" bestFit="1" customWidth="1"/>
    <col min="15394" max="15394" width="13.28515625" style="142" bestFit="1" customWidth="1"/>
    <col min="15395" max="15395" width="2.7109375" style="142" customWidth="1"/>
    <col min="15396" max="15396" width="10.7109375" style="142" customWidth="1"/>
    <col min="15397" max="15397" width="11.85546875" style="142" bestFit="1" customWidth="1"/>
    <col min="15398" max="15401" width="15.42578125" style="142" bestFit="1" customWidth="1"/>
    <col min="15402" max="15402" width="13.7109375" style="142" bestFit="1" customWidth="1"/>
    <col min="15403" max="15403" width="17.7109375" style="142" bestFit="1" customWidth="1"/>
    <col min="15404" max="15618" width="9.140625" style="142"/>
    <col min="15619" max="15619" width="20.42578125" style="142" bestFit="1" customWidth="1"/>
    <col min="15620" max="15623" width="0" style="142" hidden="1" customWidth="1"/>
    <col min="15624" max="15624" width="54.28515625" style="142" customWidth="1"/>
    <col min="15625" max="15625" width="0" style="142" hidden="1" customWidth="1"/>
    <col min="15626" max="15626" width="11.85546875" style="142" bestFit="1" customWidth="1"/>
    <col min="15627" max="15630" width="0" style="142" hidden="1" customWidth="1"/>
    <col min="15631" max="15631" width="10.5703125" style="142" bestFit="1" customWidth="1"/>
    <col min="15632" max="15632" width="0" style="142" hidden="1" customWidth="1"/>
    <col min="15633" max="15633" width="2.7109375" style="142" customWidth="1"/>
    <col min="15634" max="15634" width="0" style="142" hidden="1" customWidth="1"/>
    <col min="15635" max="15635" width="11.85546875" style="142" bestFit="1" customWidth="1"/>
    <col min="15636" max="15639" width="0" style="142" hidden="1" customWidth="1"/>
    <col min="15640" max="15640" width="10.5703125" style="142" bestFit="1" customWidth="1"/>
    <col min="15641" max="15641" width="0" style="142" hidden="1" customWidth="1"/>
    <col min="15642" max="15642" width="2.7109375" style="142" customWidth="1"/>
    <col min="15643" max="15643" width="12.42578125" style="142" bestFit="1" customWidth="1"/>
    <col min="15644" max="15644" width="11.85546875" style="142" bestFit="1" customWidth="1"/>
    <col min="15645" max="15648" width="15.42578125" style="142" bestFit="1" customWidth="1"/>
    <col min="15649" max="15649" width="13.7109375" style="142" bestFit="1" customWidth="1"/>
    <col min="15650" max="15650" width="13.28515625" style="142" bestFit="1" customWidth="1"/>
    <col min="15651" max="15651" width="2.7109375" style="142" customWidth="1"/>
    <col min="15652" max="15652" width="10.7109375" style="142" customWidth="1"/>
    <col min="15653" max="15653" width="11.85546875" style="142" bestFit="1" customWidth="1"/>
    <col min="15654" max="15657" width="15.42578125" style="142" bestFit="1" customWidth="1"/>
    <col min="15658" max="15658" width="13.7109375" style="142" bestFit="1" customWidth="1"/>
    <col min="15659" max="15659" width="17.7109375" style="142" bestFit="1" customWidth="1"/>
    <col min="15660" max="15874" width="9.140625" style="142"/>
    <col min="15875" max="15875" width="20.42578125" style="142" bestFit="1" customWidth="1"/>
    <col min="15876" max="15879" width="0" style="142" hidden="1" customWidth="1"/>
    <col min="15880" max="15880" width="54.28515625" style="142" customWidth="1"/>
    <col min="15881" max="15881" width="0" style="142" hidden="1" customWidth="1"/>
    <col min="15882" max="15882" width="11.85546875" style="142" bestFit="1" customWidth="1"/>
    <col min="15883" max="15886" width="0" style="142" hidden="1" customWidth="1"/>
    <col min="15887" max="15887" width="10.5703125" style="142" bestFit="1" customWidth="1"/>
    <col min="15888" max="15888" width="0" style="142" hidden="1" customWidth="1"/>
    <col min="15889" max="15889" width="2.7109375" style="142" customWidth="1"/>
    <col min="15890" max="15890" width="0" style="142" hidden="1" customWidth="1"/>
    <col min="15891" max="15891" width="11.85546875" style="142" bestFit="1" customWidth="1"/>
    <col min="15892" max="15895" width="0" style="142" hidden="1" customWidth="1"/>
    <col min="15896" max="15896" width="10.5703125" style="142" bestFit="1" customWidth="1"/>
    <col min="15897" max="15897" width="0" style="142" hidden="1" customWidth="1"/>
    <col min="15898" max="15898" width="2.7109375" style="142" customWidth="1"/>
    <col min="15899" max="15899" width="12.42578125" style="142" bestFit="1" customWidth="1"/>
    <col min="15900" max="15900" width="11.85546875" style="142" bestFit="1" customWidth="1"/>
    <col min="15901" max="15904" width="15.42578125" style="142" bestFit="1" customWidth="1"/>
    <col min="15905" max="15905" width="13.7109375" style="142" bestFit="1" customWidth="1"/>
    <col min="15906" max="15906" width="13.28515625" style="142" bestFit="1" customWidth="1"/>
    <col min="15907" max="15907" width="2.7109375" style="142" customWidth="1"/>
    <col min="15908" max="15908" width="10.7109375" style="142" customWidth="1"/>
    <col min="15909" max="15909" width="11.85546875" style="142" bestFit="1" customWidth="1"/>
    <col min="15910" max="15913" width="15.42578125" style="142" bestFit="1" customWidth="1"/>
    <col min="15914" max="15914" width="13.7109375" style="142" bestFit="1" customWidth="1"/>
    <col min="15915" max="15915" width="17.7109375" style="142" bestFit="1" customWidth="1"/>
    <col min="15916" max="16130" width="9.140625" style="142"/>
    <col min="16131" max="16131" width="20.42578125" style="142" bestFit="1" customWidth="1"/>
    <col min="16132" max="16135" width="0" style="142" hidden="1" customWidth="1"/>
    <col min="16136" max="16136" width="54.28515625" style="142" customWidth="1"/>
    <col min="16137" max="16137" width="0" style="142" hidden="1" customWidth="1"/>
    <col min="16138" max="16138" width="11.85546875" style="142" bestFit="1" customWidth="1"/>
    <col min="16139" max="16142" width="0" style="142" hidden="1" customWidth="1"/>
    <col min="16143" max="16143" width="10.5703125" style="142" bestFit="1" customWidth="1"/>
    <col min="16144" max="16144" width="0" style="142" hidden="1" customWidth="1"/>
    <col min="16145" max="16145" width="2.7109375" style="142" customWidth="1"/>
    <col min="16146" max="16146" width="0" style="142" hidden="1" customWidth="1"/>
    <col min="16147" max="16147" width="11.85546875" style="142" bestFit="1" customWidth="1"/>
    <col min="16148" max="16151" width="0" style="142" hidden="1" customWidth="1"/>
    <col min="16152" max="16152" width="10.5703125" style="142" bestFit="1" customWidth="1"/>
    <col min="16153" max="16153" width="0" style="142" hidden="1" customWidth="1"/>
    <col min="16154" max="16154" width="2.7109375" style="142" customWidth="1"/>
    <col min="16155" max="16155" width="12.42578125" style="142" bestFit="1" customWidth="1"/>
    <col min="16156" max="16156" width="11.85546875" style="142" bestFit="1" customWidth="1"/>
    <col min="16157" max="16160" width="15.42578125" style="142" bestFit="1" customWidth="1"/>
    <col min="16161" max="16161" width="13.7109375" style="142" bestFit="1" customWidth="1"/>
    <col min="16162" max="16162" width="13.28515625" style="142" bestFit="1" customWidth="1"/>
    <col min="16163" max="16163" width="2.7109375" style="142" customWidth="1"/>
    <col min="16164" max="16164" width="10.7109375" style="142" customWidth="1"/>
    <col min="16165" max="16165" width="11.85546875" style="142" bestFit="1" customWidth="1"/>
    <col min="16166" max="16169" width="15.42578125" style="142" bestFit="1" customWidth="1"/>
    <col min="16170" max="16170" width="13.7109375" style="142" bestFit="1" customWidth="1"/>
    <col min="16171" max="16171" width="17.7109375" style="142" bestFit="1" customWidth="1"/>
    <col min="16172" max="16384" width="9.140625" style="142"/>
  </cols>
  <sheetData>
    <row r="1" spans="1:52" x14ac:dyDescent="0.2">
      <c r="H1" s="207" t="s">
        <v>2</v>
      </c>
      <c r="I1" s="207"/>
      <c r="J1" s="207"/>
      <c r="K1" s="207"/>
      <c r="L1" s="207"/>
      <c r="M1" s="207"/>
      <c r="N1" s="207"/>
      <c r="O1" s="207"/>
      <c r="Q1" s="208" t="s">
        <v>3</v>
      </c>
      <c r="R1" s="208"/>
      <c r="S1" s="208"/>
      <c r="T1" s="208"/>
      <c r="U1" s="208"/>
      <c r="V1" s="208"/>
      <c r="W1" s="208"/>
      <c r="X1" s="208"/>
      <c r="Z1" s="209" t="s">
        <v>4</v>
      </c>
      <c r="AA1" s="209"/>
      <c r="AB1" s="209"/>
      <c r="AC1" s="209"/>
      <c r="AD1" s="209"/>
      <c r="AE1" s="209"/>
      <c r="AF1" s="209"/>
      <c r="AG1" s="209"/>
      <c r="AI1" s="210" t="s">
        <v>5</v>
      </c>
      <c r="AJ1" s="210"/>
      <c r="AK1" s="210"/>
      <c r="AL1" s="210"/>
      <c r="AM1" s="210"/>
      <c r="AN1" s="210"/>
      <c r="AO1" s="210"/>
      <c r="AP1" s="210"/>
      <c r="AQ1" s="210"/>
      <c r="AS1" s="208" t="s">
        <v>6</v>
      </c>
      <c r="AT1" s="208"/>
      <c r="AU1" s="208"/>
      <c r="AV1" s="208"/>
      <c r="AW1" s="208"/>
      <c r="AX1" s="208"/>
      <c r="AY1" s="208"/>
      <c r="AZ1" s="208"/>
    </row>
    <row r="2" spans="1:52" s="189" customFormat="1" ht="33.75" customHeight="1" x14ac:dyDescent="0.2">
      <c r="A2" s="185" t="s">
        <v>69</v>
      </c>
      <c r="B2" s="185" t="s">
        <v>70</v>
      </c>
      <c r="C2" s="186" t="s">
        <v>71</v>
      </c>
      <c r="D2" s="186" t="s">
        <v>72</v>
      </c>
      <c r="E2" s="186" t="s">
        <v>73</v>
      </c>
      <c r="F2" s="187" t="s">
        <v>74</v>
      </c>
      <c r="G2" s="187" t="s">
        <v>75</v>
      </c>
      <c r="H2" s="188" t="s">
        <v>7</v>
      </c>
      <c r="I2" s="188" t="s">
        <v>8</v>
      </c>
      <c r="J2" s="188" t="s">
        <v>76</v>
      </c>
      <c r="K2" s="188" t="s">
        <v>77</v>
      </c>
      <c r="L2" s="188" t="s">
        <v>78</v>
      </c>
      <c r="M2" s="188" t="s">
        <v>79</v>
      </c>
      <c r="N2" s="188" t="s">
        <v>13</v>
      </c>
      <c r="O2" s="188" t="s">
        <v>80</v>
      </c>
      <c r="Q2" s="167" t="s">
        <v>7</v>
      </c>
      <c r="R2" s="167" t="s">
        <v>8</v>
      </c>
      <c r="S2" s="167" t="s">
        <v>76</v>
      </c>
      <c r="T2" s="167" t="s">
        <v>77</v>
      </c>
      <c r="U2" s="167" t="s">
        <v>78</v>
      </c>
      <c r="V2" s="167" t="s">
        <v>79</v>
      </c>
      <c r="W2" s="167" t="s">
        <v>13</v>
      </c>
      <c r="X2" s="167" t="s">
        <v>80</v>
      </c>
      <c r="Z2" s="169" t="s">
        <v>7</v>
      </c>
      <c r="AA2" s="169" t="s">
        <v>8</v>
      </c>
      <c r="AB2" s="169" t="s">
        <v>76</v>
      </c>
      <c r="AC2" s="169" t="s">
        <v>77</v>
      </c>
      <c r="AD2" s="169" t="s">
        <v>78</v>
      </c>
      <c r="AE2" s="169" t="s">
        <v>79</v>
      </c>
      <c r="AF2" s="169" t="s">
        <v>13</v>
      </c>
      <c r="AG2" s="169" t="s">
        <v>80</v>
      </c>
      <c r="AI2" s="171" t="s">
        <v>7</v>
      </c>
      <c r="AJ2" s="171" t="s">
        <v>8</v>
      </c>
      <c r="AK2" s="171" t="s">
        <v>656</v>
      </c>
      <c r="AL2" s="171" t="s">
        <v>76</v>
      </c>
      <c r="AM2" s="171" t="s">
        <v>77</v>
      </c>
      <c r="AN2" s="171" t="s">
        <v>78</v>
      </c>
      <c r="AO2" s="171" t="s">
        <v>79</v>
      </c>
      <c r="AP2" s="171" t="s">
        <v>17</v>
      </c>
      <c r="AQ2" s="175" t="s">
        <v>81</v>
      </c>
      <c r="AR2" s="173"/>
      <c r="AS2" s="167" t="s">
        <v>7</v>
      </c>
      <c r="AT2" s="167" t="s">
        <v>8</v>
      </c>
      <c r="AU2" s="167" t="s">
        <v>76</v>
      </c>
      <c r="AV2" s="167" t="s">
        <v>77</v>
      </c>
      <c r="AW2" s="167" t="s">
        <v>78</v>
      </c>
      <c r="AX2" s="167" t="s">
        <v>79</v>
      </c>
      <c r="AY2" s="167" t="s">
        <v>17</v>
      </c>
      <c r="AZ2" s="182" t="s">
        <v>81</v>
      </c>
    </row>
    <row r="3" spans="1:52" x14ac:dyDescent="0.2">
      <c r="A3" s="190">
        <v>9</v>
      </c>
      <c r="B3" s="142" t="s">
        <v>257</v>
      </c>
      <c r="C3" s="191">
        <v>20</v>
      </c>
      <c r="D3" s="191" t="s">
        <v>220</v>
      </c>
      <c r="E3" s="184" t="s">
        <v>221</v>
      </c>
      <c r="F3" s="201">
        <v>6000.01</v>
      </c>
      <c r="G3" s="142" t="s">
        <v>85</v>
      </c>
      <c r="H3" s="140">
        <v>0</v>
      </c>
      <c r="I3" s="140"/>
      <c r="J3" s="140"/>
      <c r="K3" s="140"/>
      <c r="L3" s="140"/>
      <c r="M3" s="140"/>
      <c r="N3" s="140">
        <v>0</v>
      </c>
      <c r="O3" s="140">
        <f>H3-N3</f>
        <v>0</v>
      </c>
      <c r="Q3" s="141"/>
      <c r="R3" s="141">
        <v>0</v>
      </c>
      <c r="S3" s="141"/>
      <c r="T3" s="141"/>
      <c r="U3" s="141"/>
      <c r="V3" s="141"/>
      <c r="W3" s="141">
        <v>0</v>
      </c>
      <c r="X3" s="141">
        <f>R3-W3</f>
        <v>0</v>
      </c>
      <c r="Z3" s="174"/>
      <c r="AA3" s="174">
        <v>0</v>
      </c>
      <c r="AB3" s="174"/>
      <c r="AC3" s="174"/>
      <c r="AD3" s="174"/>
      <c r="AE3" s="174"/>
      <c r="AF3" s="174">
        <v>0</v>
      </c>
      <c r="AG3" s="174">
        <f>AA3-AF3</f>
        <v>0</v>
      </c>
      <c r="AI3" s="180">
        <v>0</v>
      </c>
      <c r="AJ3" s="172"/>
      <c r="AK3" s="172"/>
      <c r="AL3" s="172"/>
      <c r="AM3" s="172"/>
      <c r="AN3" s="172"/>
      <c r="AO3" s="172"/>
      <c r="AP3" s="172"/>
      <c r="AQ3" s="172"/>
      <c r="AS3" s="141"/>
      <c r="AT3" s="141"/>
      <c r="AU3" s="141"/>
      <c r="AV3" s="141"/>
      <c r="AW3" s="141"/>
      <c r="AX3" s="141"/>
      <c r="AY3" s="141"/>
      <c r="AZ3" s="141"/>
    </row>
    <row r="4" spans="1:52" x14ac:dyDescent="0.2">
      <c r="A4" s="190">
        <v>9</v>
      </c>
      <c r="B4" s="142" t="s">
        <v>258</v>
      </c>
      <c r="C4" s="191">
        <v>20</v>
      </c>
      <c r="D4" s="191" t="s">
        <v>220</v>
      </c>
      <c r="E4" s="184" t="s">
        <v>225</v>
      </c>
      <c r="F4" s="201">
        <v>6000.01</v>
      </c>
      <c r="G4" s="142" t="s">
        <v>85</v>
      </c>
      <c r="H4" s="140">
        <v>0</v>
      </c>
      <c r="I4" s="140"/>
      <c r="J4" s="140"/>
      <c r="K4" s="140"/>
      <c r="L4" s="140"/>
      <c r="M4" s="140"/>
      <c r="N4" s="140">
        <v>0</v>
      </c>
      <c r="O4" s="140">
        <f t="shared" ref="O4:O67" si="0">H4-N4</f>
        <v>0</v>
      </c>
      <c r="Q4" s="141"/>
      <c r="R4" s="141">
        <v>0</v>
      </c>
      <c r="S4" s="141"/>
      <c r="T4" s="141"/>
      <c r="U4" s="141"/>
      <c r="V4" s="141"/>
      <c r="W4" s="141">
        <v>0</v>
      </c>
      <c r="X4" s="141">
        <f t="shared" ref="X4:X67" si="1">R4-W4</f>
        <v>0</v>
      </c>
      <c r="Z4" s="174"/>
      <c r="AA4" s="174">
        <v>0</v>
      </c>
      <c r="AB4" s="174"/>
      <c r="AC4" s="174"/>
      <c r="AD4" s="174"/>
      <c r="AE4" s="174"/>
      <c r="AF4" s="174">
        <v>0</v>
      </c>
      <c r="AG4" s="174">
        <f t="shared" ref="AG4:AG67" si="2">AA4-AF4</f>
        <v>0</v>
      </c>
      <c r="AI4" s="180">
        <v>0</v>
      </c>
      <c r="AJ4" s="172"/>
      <c r="AK4" s="172"/>
      <c r="AL4" s="172"/>
      <c r="AM4" s="172"/>
      <c r="AN4" s="172"/>
      <c r="AO4" s="172"/>
      <c r="AP4" s="172"/>
      <c r="AQ4" s="172"/>
      <c r="AS4" s="141"/>
      <c r="AT4" s="141"/>
      <c r="AU4" s="141"/>
      <c r="AV4" s="141"/>
      <c r="AW4" s="141"/>
      <c r="AX4" s="141"/>
      <c r="AY4" s="141"/>
      <c r="AZ4" s="141"/>
    </row>
    <row r="5" spans="1:52" x14ac:dyDescent="0.2">
      <c r="A5" s="190">
        <v>9</v>
      </c>
      <c r="B5" s="142" t="s">
        <v>259</v>
      </c>
      <c r="C5" s="191">
        <v>20</v>
      </c>
      <c r="D5" s="191" t="s">
        <v>220</v>
      </c>
      <c r="E5" s="184" t="s">
        <v>234</v>
      </c>
      <c r="F5" s="201">
        <v>6000.01</v>
      </c>
      <c r="G5" s="142" t="s">
        <v>85</v>
      </c>
      <c r="H5" s="140">
        <v>0</v>
      </c>
      <c r="I5" s="140"/>
      <c r="J5" s="140"/>
      <c r="K5" s="140"/>
      <c r="L5" s="140"/>
      <c r="M5" s="140"/>
      <c r="N5" s="140">
        <v>0</v>
      </c>
      <c r="O5" s="140">
        <f t="shared" si="0"/>
        <v>0</v>
      </c>
      <c r="Q5" s="141"/>
      <c r="R5" s="141">
        <v>0</v>
      </c>
      <c r="S5" s="141"/>
      <c r="T5" s="141"/>
      <c r="U5" s="141"/>
      <c r="V5" s="141"/>
      <c r="W5" s="141">
        <v>0</v>
      </c>
      <c r="X5" s="141">
        <f t="shared" si="1"/>
        <v>0</v>
      </c>
      <c r="Z5" s="174"/>
      <c r="AA5" s="174">
        <v>0</v>
      </c>
      <c r="AB5" s="174"/>
      <c r="AC5" s="174"/>
      <c r="AD5" s="174"/>
      <c r="AE5" s="174"/>
      <c r="AF5" s="174">
        <v>-170.91</v>
      </c>
      <c r="AG5" s="174">
        <f t="shared" si="2"/>
        <v>170.91</v>
      </c>
      <c r="AI5" s="180">
        <v>0</v>
      </c>
      <c r="AJ5" s="172"/>
      <c r="AK5" s="172"/>
      <c r="AL5" s="172"/>
      <c r="AM5" s="172"/>
      <c r="AN5" s="172"/>
      <c r="AO5" s="172"/>
      <c r="AP5" s="172"/>
      <c r="AQ5" s="172"/>
      <c r="AS5" s="141"/>
      <c r="AT5" s="141"/>
      <c r="AU5" s="141"/>
      <c r="AV5" s="141"/>
      <c r="AW5" s="141"/>
      <c r="AX5" s="141"/>
      <c r="AY5" s="141"/>
      <c r="AZ5" s="141"/>
    </row>
    <row r="6" spans="1:52" x14ac:dyDescent="0.2">
      <c r="A6" s="190">
        <v>6</v>
      </c>
      <c r="B6" s="142" t="s">
        <v>260</v>
      </c>
      <c r="C6" s="191">
        <v>20</v>
      </c>
      <c r="D6" s="191" t="s">
        <v>220</v>
      </c>
      <c r="E6" s="184" t="s">
        <v>222</v>
      </c>
      <c r="F6" s="201">
        <v>6000.1</v>
      </c>
      <c r="G6" s="142" t="s">
        <v>126</v>
      </c>
      <c r="H6" s="140">
        <v>3850</v>
      </c>
      <c r="I6" s="140"/>
      <c r="J6" s="140"/>
      <c r="K6" s="140"/>
      <c r="L6" s="140"/>
      <c r="M6" s="140"/>
      <c r="N6" s="140">
        <v>3266.12</v>
      </c>
      <c r="O6" s="140">
        <f t="shared" si="0"/>
        <v>583.88000000000011</v>
      </c>
      <c r="Q6" s="141"/>
      <c r="R6" s="141">
        <v>3850</v>
      </c>
      <c r="S6" s="141"/>
      <c r="T6" s="141"/>
      <c r="U6" s="141"/>
      <c r="V6" s="141"/>
      <c r="W6" s="141">
        <v>3446.74</v>
      </c>
      <c r="X6" s="141">
        <f t="shared" si="1"/>
        <v>403.26000000000022</v>
      </c>
      <c r="Z6" s="174"/>
      <c r="AA6" s="174">
        <v>3850</v>
      </c>
      <c r="AB6" s="174"/>
      <c r="AC6" s="174"/>
      <c r="AD6" s="174"/>
      <c r="AE6" s="174"/>
      <c r="AF6" s="174">
        <v>322.95999999999998</v>
      </c>
      <c r="AG6" s="174">
        <f t="shared" si="2"/>
        <v>3527.04</v>
      </c>
      <c r="AI6" s="180">
        <v>3850</v>
      </c>
      <c r="AJ6" s="172"/>
      <c r="AK6" s="172"/>
      <c r="AL6" s="172"/>
      <c r="AM6" s="172"/>
      <c r="AN6" s="172"/>
      <c r="AO6" s="172"/>
      <c r="AP6" s="172"/>
      <c r="AQ6" s="172"/>
      <c r="AS6" s="141"/>
      <c r="AT6" s="141"/>
      <c r="AU6" s="141"/>
      <c r="AV6" s="141"/>
      <c r="AW6" s="141"/>
      <c r="AX6" s="141"/>
      <c r="AY6" s="141"/>
      <c r="AZ6" s="141"/>
    </row>
    <row r="7" spans="1:52" x14ac:dyDescent="0.2">
      <c r="A7" s="190">
        <v>7</v>
      </c>
      <c r="B7" s="142" t="s">
        <v>261</v>
      </c>
      <c r="C7" s="191">
        <v>20</v>
      </c>
      <c r="D7" s="191" t="s">
        <v>220</v>
      </c>
      <c r="E7" s="184" t="s">
        <v>223</v>
      </c>
      <c r="F7" s="201">
        <v>6000.1</v>
      </c>
      <c r="G7" s="142" t="s">
        <v>126</v>
      </c>
      <c r="H7" s="140">
        <v>500</v>
      </c>
      <c r="I7" s="140"/>
      <c r="J7" s="140"/>
      <c r="K7" s="140"/>
      <c r="L7" s="140"/>
      <c r="M7" s="140"/>
      <c r="N7" s="140">
        <v>460.09</v>
      </c>
      <c r="O7" s="140">
        <f t="shared" si="0"/>
        <v>39.910000000000025</v>
      </c>
      <c r="Q7" s="141"/>
      <c r="R7" s="141">
        <v>500</v>
      </c>
      <c r="S7" s="141"/>
      <c r="T7" s="141"/>
      <c r="U7" s="141"/>
      <c r="V7" s="141"/>
      <c r="W7" s="141">
        <v>476.02</v>
      </c>
      <c r="X7" s="141">
        <f t="shared" si="1"/>
        <v>23.980000000000018</v>
      </c>
      <c r="Z7" s="174"/>
      <c r="AA7" s="174">
        <v>500</v>
      </c>
      <c r="AB7" s="174"/>
      <c r="AC7" s="174"/>
      <c r="AD7" s="174"/>
      <c r="AE7" s="174"/>
      <c r="AF7" s="174">
        <v>17.18</v>
      </c>
      <c r="AG7" s="174">
        <f t="shared" si="2"/>
        <v>482.82</v>
      </c>
      <c r="AI7" s="180">
        <v>500</v>
      </c>
      <c r="AJ7" s="172"/>
      <c r="AK7" s="172"/>
      <c r="AL7" s="172"/>
      <c r="AM7" s="172"/>
      <c r="AN7" s="172"/>
      <c r="AO7" s="172"/>
      <c r="AP7" s="172"/>
      <c r="AQ7" s="172"/>
      <c r="AS7" s="141"/>
      <c r="AT7" s="141"/>
      <c r="AU7" s="141"/>
      <c r="AV7" s="141"/>
      <c r="AW7" s="141"/>
      <c r="AX7" s="141"/>
      <c r="AY7" s="141"/>
      <c r="AZ7" s="141"/>
    </row>
    <row r="8" spans="1:52" x14ac:dyDescent="0.2">
      <c r="A8" s="190">
        <v>7</v>
      </c>
      <c r="B8" s="142" t="s">
        <v>262</v>
      </c>
      <c r="C8" s="191">
        <v>20</v>
      </c>
      <c r="D8" s="191" t="s">
        <v>220</v>
      </c>
      <c r="E8" s="184" t="s">
        <v>224</v>
      </c>
      <c r="F8" s="201">
        <v>6000.1</v>
      </c>
      <c r="G8" s="142" t="s">
        <v>126</v>
      </c>
      <c r="H8" s="140">
        <v>1030</v>
      </c>
      <c r="I8" s="140"/>
      <c r="J8" s="140"/>
      <c r="K8" s="140"/>
      <c r="L8" s="140"/>
      <c r="M8" s="140"/>
      <c r="N8" s="140">
        <v>926.83</v>
      </c>
      <c r="O8" s="140">
        <f t="shared" si="0"/>
        <v>103.16999999999996</v>
      </c>
      <c r="Q8" s="141"/>
      <c r="R8" s="141">
        <v>1030</v>
      </c>
      <c r="S8" s="141"/>
      <c r="T8" s="141"/>
      <c r="U8" s="141"/>
      <c r="V8" s="141"/>
      <c r="W8" s="141">
        <v>970.66</v>
      </c>
      <c r="X8" s="141">
        <f t="shared" si="1"/>
        <v>59.340000000000032</v>
      </c>
      <c r="Z8" s="174"/>
      <c r="AA8" s="174">
        <v>1000</v>
      </c>
      <c r="AB8" s="174"/>
      <c r="AC8" s="174"/>
      <c r="AD8" s="174"/>
      <c r="AE8" s="174"/>
      <c r="AF8" s="174">
        <v>10.72</v>
      </c>
      <c r="AG8" s="174">
        <f t="shared" si="2"/>
        <v>989.28</v>
      </c>
      <c r="AI8" s="180">
        <v>1000</v>
      </c>
      <c r="AJ8" s="172"/>
      <c r="AK8" s="172"/>
      <c r="AL8" s="172"/>
      <c r="AM8" s="172"/>
      <c r="AN8" s="172"/>
      <c r="AO8" s="172"/>
      <c r="AP8" s="172"/>
      <c r="AQ8" s="172"/>
      <c r="AS8" s="141"/>
      <c r="AT8" s="141"/>
      <c r="AU8" s="141"/>
      <c r="AV8" s="141"/>
      <c r="AW8" s="141"/>
      <c r="AX8" s="141"/>
      <c r="AY8" s="141"/>
      <c r="AZ8" s="141"/>
    </row>
    <row r="9" spans="1:52" x14ac:dyDescent="0.2">
      <c r="A9" s="190">
        <v>8</v>
      </c>
      <c r="B9" s="142" t="s">
        <v>263</v>
      </c>
      <c r="C9" s="191">
        <v>20</v>
      </c>
      <c r="D9" s="191" t="s">
        <v>220</v>
      </c>
      <c r="E9" s="184" t="s">
        <v>225</v>
      </c>
      <c r="F9" s="201">
        <v>6000.1</v>
      </c>
      <c r="G9" s="142" t="s">
        <v>126</v>
      </c>
      <c r="H9" s="140">
        <v>1860</v>
      </c>
      <c r="I9" s="140"/>
      <c r="J9" s="140"/>
      <c r="K9" s="140"/>
      <c r="L9" s="140"/>
      <c r="M9" s="140"/>
      <c r="N9" s="140">
        <v>1664.99</v>
      </c>
      <c r="O9" s="140">
        <f t="shared" si="0"/>
        <v>195.01</v>
      </c>
      <c r="Q9" s="141"/>
      <c r="R9" s="141">
        <v>1860</v>
      </c>
      <c r="S9" s="141"/>
      <c r="T9" s="141"/>
      <c r="U9" s="141"/>
      <c r="V9" s="141"/>
      <c r="W9" s="141">
        <v>1752.43</v>
      </c>
      <c r="X9" s="141">
        <f t="shared" si="1"/>
        <v>107.56999999999994</v>
      </c>
      <c r="Z9" s="174"/>
      <c r="AA9" s="174">
        <v>1860</v>
      </c>
      <c r="AB9" s="174"/>
      <c r="AC9" s="174"/>
      <c r="AD9" s="174"/>
      <c r="AE9" s="174"/>
      <c r="AF9" s="174">
        <v>69.94</v>
      </c>
      <c r="AG9" s="174">
        <f t="shared" si="2"/>
        <v>1790.06</v>
      </c>
      <c r="AI9" s="180">
        <v>1860</v>
      </c>
      <c r="AJ9" s="172"/>
      <c r="AK9" s="172"/>
      <c r="AL9" s="172"/>
      <c r="AM9" s="172"/>
      <c r="AN9" s="172"/>
      <c r="AO9" s="172"/>
      <c r="AP9" s="172"/>
      <c r="AQ9" s="172"/>
      <c r="AS9" s="141"/>
      <c r="AT9" s="141"/>
      <c r="AU9" s="141"/>
      <c r="AV9" s="141"/>
      <c r="AW9" s="141"/>
      <c r="AX9" s="141"/>
      <c r="AY9" s="141"/>
      <c r="AZ9" s="141"/>
    </row>
    <row r="10" spans="1:52" x14ac:dyDescent="0.2">
      <c r="A10" s="190">
        <v>8</v>
      </c>
      <c r="B10" s="142" t="s">
        <v>264</v>
      </c>
      <c r="C10" s="191">
        <v>20</v>
      </c>
      <c r="D10" s="191" t="s">
        <v>220</v>
      </c>
      <c r="E10" s="184" t="s">
        <v>226</v>
      </c>
      <c r="F10" s="201">
        <v>6000.1</v>
      </c>
      <c r="G10" s="142" t="s">
        <v>126</v>
      </c>
      <c r="H10" s="140">
        <v>1100</v>
      </c>
      <c r="I10" s="140"/>
      <c r="J10" s="140"/>
      <c r="K10" s="140"/>
      <c r="L10" s="140"/>
      <c r="M10" s="140"/>
      <c r="N10" s="140">
        <v>991.98</v>
      </c>
      <c r="O10" s="140">
        <f t="shared" si="0"/>
        <v>108.01999999999998</v>
      </c>
      <c r="Q10" s="141"/>
      <c r="R10" s="141">
        <v>1100</v>
      </c>
      <c r="S10" s="141"/>
      <c r="T10" s="141"/>
      <c r="U10" s="141"/>
      <c r="V10" s="141"/>
      <c r="W10" s="141">
        <v>1039.1300000000001</v>
      </c>
      <c r="X10" s="141">
        <f t="shared" si="1"/>
        <v>60.869999999999891</v>
      </c>
      <c r="Z10" s="174"/>
      <c r="AA10" s="174">
        <v>1100</v>
      </c>
      <c r="AB10" s="174"/>
      <c r="AC10" s="174"/>
      <c r="AD10" s="174"/>
      <c r="AE10" s="174"/>
      <c r="AF10" s="174">
        <v>40.11</v>
      </c>
      <c r="AG10" s="174">
        <f t="shared" si="2"/>
        <v>1059.8900000000001</v>
      </c>
      <c r="AI10" s="180">
        <v>1100</v>
      </c>
      <c r="AJ10" s="172"/>
      <c r="AK10" s="172"/>
      <c r="AL10" s="172"/>
      <c r="AM10" s="172"/>
      <c r="AN10" s="172"/>
      <c r="AO10" s="172"/>
      <c r="AP10" s="172"/>
      <c r="AQ10" s="172"/>
      <c r="AS10" s="141"/>
      <c r="AT10" s="141"/>
      <c r="AU10" s="141"/>
      <c r="AV10" s="141"/>
      <c r="AW10" s="141"/>
      <c r="AX10" s="141"/>
      <c r="AY10" s="141"/>
      <c r="AZ10" s="141"/>
    </row>
    <row r="11" spans="1:52" x14ac:dyDescent="0.2">
      <c r="A11" s="190">
        <v>8</v>
      </c>
      <c r="B11" s="192" t="s">
        <v>265</v>
      </c>
      <c r="C11" s="191">
        <v>20</v>
      </c>
      <c r="D11" s="191" t="s">
        <v>220</v>
      </c>
      <c r="E11" s="184" t="s">
        <v>227</v>
      </c>
      <c r="F11" s="201">
        <v>6000.1</v>
      </c>
      <c r="G11" s="142" t="s">
        <v>126</v>
      </c>
      <c r="H11" s="140">
        <v>1670</v>
      </c>
      <c r="I11" s="140"/>
      <c r="J11" s="140"/>
      <c r="K11" s="140"/>
      <c r="L11" s="140"/>
      <c r="M11" s="140"/>
      <c r="N11" s="140">
        <v>1491.32</v>
      </c>
      <c r="O11" s="140">
        <f t="shared" si="0"/>
        <v>178.68000000000006</v>
      </c>
      <c r="Q11" s="141"/>
      <c r="R11" s="141">
        <v>1670</v>
      </c>
      <c r="S11" s="141"/>
      <c r="T11" s="141"/>
      <c r="U11" s="141"/>
      <c r="V11" s="141"/>
      <c r="W11" s="141">
        <v>1567.98</v>
      </c>
      <c r="X11" s="141">
        <f t="shared" si="1"/>
        <v>102.01999999999998</v>
      </c>
      <c r="Z11" s="174"/>
      <c r="AA11" s="174">
        <v>1600</v>
      </c>
      <c r="AB11" s="174"/>
      <c r="AC11" s="174"/>
      <c r="AD11" s="174"/>
      <c r="AE11" s="174"/>
      <c r="AF11" s="174">
        <v>-1.63</v>
      </c>
      <c r="AG11" s="174">
        <f t="shared" si="2"/>
        <v>1601.63</v>
      </c>
      <c r="AI11" s="180">
        <v>1600</v>
      </c>
      <c r="AJ11" s="172"/>
      <c r="AK11" s="172"/>
      <c r="AL11" s="172"/>
      <c r="AM11" s="172"/>
      <c r="AN11" s="172"/>
      <c r="AO11" s="172"/>
      <c r="AP11" s="172"/>
      <c r="AQ11" s="172"/>
      <c r="AS11" s="141"/>
      <c r="AT11" s="141"/>
      <c r="AU11" s="141"/>
      <c r="AV11" s="141"/>
      <c r="AW11" s="141"/>
      <c r="AX11" s="141"/>
      <c r="AY11" s="141"/>
      <c r="AZ11" s="141"/>
    </row>
    <row r="12" spans="1:52" x14ac:dyDescent="0.2">
      <c r="A12" s="190">
        <v>4</v>
      </c>
      <c r="B12" s="142" t="s">
        <v>266</v>
      </c>
      <c r="C12" s="191">
        <v>20</v>
      </c>
      <c r="D12" s="191" t="s">
        <v>220</v>
      </c>
      <c r="E12" s="184" t="s">
        <v>228</v>
      </c>
      <c r="F12" s="201">
        <v>6000.1</v>
      </c>
      <c r="G12" s="142" t="s">
        <v>126</v>
      </c>
      <c r="H12" s="140">
        <v>1160</v>
      </c>
      <c r="I12" s="140"/>
      <c r="J12" s="140"/>
      <c r="K12" s="140"/>
      <c r="L12" s="140"/>
      <c r="M12" s="140"/>
      <c r="N12" s="140">
        <v>1058.03</v>
      </c>
      <c r="O12" s="140">
        <f t="shared" si="0"/>
        <v>101.97000000000003</v>
      </c>
      <c r="Q12" s="141"/>
      <c r="R12" s="141">
        <v>1200</v>
      </c>
      <c r="S12" s="141"/>
      <c r="T12" s="141"/>
      <c r="U12" s="141"/>
      <c r="V12" s="141"/>
      <c r="W12" s="141">
        <v>1096.96</v>
      </c>
      <c r="X12" s="141">
        <f t="shared" si="1"/>
        <v>103.03999999999996</v>
      </c>
      <c r="Z12" s="174"/>
      <c r="AA12" s="174">
        <v>1200</v>
      </c>
      <c r="AB12" s="174"/>
      <c r="AC12" s="174"/>
      <c r="AD12" s="174"/>
      <c r="AE12" s="174"/>
      <c r="AF12" s="174">
        <v>70.180000000000007</v>
      </c>
      <c r="AG12" s="174">
        <f t="shared" si="2"/>
        <v>1129.82</v>
      </c>
      <c r="AI12" s="180">
        <v>1200</v>
      </c>
      <c r="AJ12" s="172"/>
      <c r="AK12" s="172"/>
      <c r="AL12" s="172"/>
      <c r="AM12" s="172"/>
      <c r="AN12" s="172"/>
      <c r="AO12" s="172"/>
      <c r="AP12" s="172"/>
      <c r="AQ12" s="172"/>
      <c r="AS12" s="141"/>
      <c r="AT12" s="141"/>
      <c r="AU12" s="141"/>
      <c r="AV12" s="141"/>
      <c r="AW12" s="141"/>
      <c r="AX12" s="141"/>
      <c r="AY12" s="141"/>
      <c r="AZ12" s="141"/>
    </row>
    <row r="13" spans="1:52" x14ac:dyDescent="0.2">
      <c r="A13" s="190">
        <v>4</v>
      </c>
      <c r="B13" s="142" t="s">
        <v>267</v>
      </c>
      <c r="C13" s="191">
        <v>20</v>
      </c>
      <c r="D13" s="191" t="s">
        <v>220</v>
      </c>
      <c r="E13" s="184" t="s">
        <v>229</v>
      </c>
      <c r="F13" s="201">
        <v>6000.1</v>
      </c>
      <c r="G13" s="142" t="s">
        <v>126</v>
      </c>
      <c r="H13" s="140">
        <v>525</v>
      </c>
      <c r="I13" s="140"/>
      <c r="J13" s="140"/>
      <c r="K13" s="140"/>
      <c r="L13" s="140"/>
      <c r="M13" s="140"/>
      <c r="N13" s="140">
        <v>476.34</v>
      </c>
      <c r="O13" s="140">
        <f t="shared" si="0"/>
        <v>48.660000000000025</v>
      </c>
      <c r="Q13" s="141"/>
      <c r="R13" s="141">
        <v>525</v>
      </c>
      <c r="S13" s="141"/>
      <c r="T13" s="141"/>
      <c r="U13" s="141"/>
      <c r="V13" s="141"/>
      <c r="W13" s="141">
        <v>493.14</v>
      </c>
      <c r="X13" s="141">
        <f t="shared" si="1"/>
        <v>31.860000000000014</v>
      </c>
      <c r="Z13" s="174"/>
      <c r="AA13" s="174">
        <v>525</v>
      </c>
      <c r="AB13" s="174"/>
      <c r="AC13" s="174"/>
      <c r="AD13" s="174"/>
      <c r="AE13" s="174"/>
      <c r="AF13" s="174">
        <v>-176.24</v>
      </c>
      <c r="AG13" s="174">
        <f t="shared" si="2"/>
        <v>701.24</v>
      </c>
      <c r="AI13" s="180">
        <v>525</v>
      </c>
      <c r="AJ13" s="172"/>
      <c r="AK13" s="172"/>
      <c r="AL13" s="172"/>
      <c r="AM13" s="172"/>
      <c r="AN13" s="172"/>
      <c r="AO13" s="172"/>
      <c r="AP13" s="172"/>
      <c r="AQ13" s="172"/>
      <c r="AS13" s="141"/>
      <c r="AT13" s="141"/>
      <c r="AU13" s="141"/>
      <c r="AV13" s="141"/>
      <c r="AW13" s="141"/>
      <c r="AX13" s="141"/>
      <c r="AY13" s="141"/>
      <c r="AZ13" s="141"/>
    </row>
    <row r="14" spans="1:52" x14ac:dyDescent="0.2">
      <c r="A14" s="190">
        <v>4</v>
      </c>
      <c r="B14" s="142" t="s">
        <v>268</v>
      </c>
      <c r="C14" s="191">
        <v>20</v>
      </c>
      <c r="D14" s="191" t="s">
        <v>220</v>
      </c>
      <c r="E14" s="184" t="s">
        <v>230</v>
      </c>
      <c r="F14" s="201">
        <v>6000.1</v>
      </c>
      <c r="G14" s="142" t="s">
        <v>126</v>
      </c>
      <c r="H14" s="140">
        <v>635</v>
      </c>
      <c r="I14" s="140"/>
      <c r="J14" s="140"/>
      <c r="K14" s="140"/>
      <c r="L14" s="140"/>
      <c r="M14" s="140"/>
      <c r="N14" s="140">
        <v>574.04999999999995</v>
      </c>
      <c r="O14" s="140">
        <f t="shared" si="0"/>
        <v>60.950000000000045</v>
      </c>
      <c r="Q14" s="141"/>
      <c r="R14" s="141">
        <v>635</v>
      </c>
      <c r="S14" s="141"/>
      <c r="T14" s="141"/>
      <c r="U14" s="141"/>
      <c r="V14" s="141"/>
      <c r="W14" s="141">
        <v>597.03</v>
      </c>
      <c r="X14" s="141">
        <f t="shared" si="1"/>
        <v>37.970000000000027</v>
      </c>
      <c r="Z14" s="174"/>
      <c r="AA14" s="174">
        <v>635</v>
      </c>
      <c r="AB14" s="174"/>
      <c r="AC14" s="174"/>
      <c r="AD14" s="174"/>
      <c r="AE14" s="174"/>
      <c r="AF14" s="174">
        <v>28.49</v>
      </c>
      <c r="AG14" s="174">
        <f t="shared" si="2"/>
        <v>606.51</v>
      </c>
      <c r="AI14" s="180">
        <v>635</v>
      </c>
      <c r="AJ14" s="172"/>
      <c r="AK14" s="172"/>
      <c r="AL14" s="172"/>
      <c r="AM14" s="172"/>
      <c r="AN14" s="172"/>
      <c r="AO14" s="172"/>
      <c r="AP14" s="172"/>
      <c r="AQ14" s="172"/>
      <c r="AS14" s="141"/>
      <c r="AT14" s="141"/>
      <c r="AU14" s="141"/>
      <c r="AV14" s="141"/>
      <c r="AW14" s="141"/>
      <c r="AX14" s="141"/>
      <c r="AY14" s="141"/>
      <c r="AZ14" s="141"/>
    </row>
    <row r="15" spans="1:52" x14ac:dyDescent="0.2">
      <c r="A15" s="190">
        <v>4</v>
      </c>
      <c r="B15" s="142" t="s">
        <v>269</v>
      </c>
      <c r="C15" s="191">
        <v>20</v>
      </c>
      <c r="D15" s="191" t="s">
        <v>220</v>
      </c>
      <c r="E15" s="184" t="s">
        <v>231</v>
      </c>
      <c r="F15" s="201">
        <v>6000.1</v>
      </c>
      <c r="G15" s="142" t="s">
        <v>126</v>
      </c>
      <c r="H15" s="140">
        <v>750</v>
      </c>
      <c r="I15" s="140"/>
      <c r="J15" s="140"/>
      <c r="K15" s="140"/>
      <c r="L15" s="140"/>
      <c r="M15" s="140"/>
      <c r="N15" s="140">
        <v>677.16</v>
      </c>
      <c r="O15" s="140">
        <f t="shared" si="0"/>
        <v>72.840000000000032</v>
      </c>
      <c r="Q15" s="141"/>
      <c r="R15" s="141">
        <v>750</v>
      </c>
      <c r="S15" s="141"/>
      <c r="T15" s="141"/>
      <c r="U15" s="141"/>
      <c r="V15" s="141"/>
      <c r="W15" s="141">
        <v>706.22</v>
      </c>
      <c r="X15" s="141">
        <f t="shared" si="1"/>
        <v>43.779999999999973</v>
      </c>
      <c r="Z15" s="174"/>
      <c r="AA15" s="174">
        <v>750</v>
      </c>
      <c r="AB15" s="174"/>
      <c r="AC15" s="174"/>
      <c r="AD15" s="174"/>
      <c r="AE15" s="174"/>
      <c r="AF15" s="174">
        <v>31.63</v>
      </c>
      <c r="AG15" s="174">
        <f t="shared" si="2"/>
        <v>718.37</v>
      </c>
      <c r="AI15" s="180">
        <v>750</v>
      </c>
      <c r="AJ15" s="172"/>
      <c r="AK15" s="172"/>
      <c r="AL15" s="172"/>
      <c r="AM15" s="172"/>
      <c r="AN15" s="172"/>
      <c r="AO15" s="172"/>
      <c r="AP15" s="172"/>
      <c r="AQ15" s="172"/>
      <c r="AS15" s="141"/>
      <c r="AT15" s="141"/>
      <c r="AU15" s="141"/>
      <c r="AV15" s="141"/>
      <c r="AW15" s="141"/>
      <c r="AX15" s="141"/>
      <c r="AY15" s="141"/>
      <c r="AZ15" s="141"/>
    </row>
    <row r="16" spans="1:52" x14ac:dyDescent="0.2">
      <c r="A16" s="190">
        <v>4</v>
      </c>
      <c r="B16" s="142" t="s">
        <v>270</v>
      </c>
      <c r="C16" s="191">
        <v>20</v>
      </c>
      <c r="D16" s="191" t="s">
        <v>220</v>
      </c>
      <c r="E16" s="184" t="s">
        <v>232</v>
      </c>
      <c r="F16" s="201">
        <v>6000.1</v>
      </c>
      <c r="G16" s="142" t="s">
        <v>126</v>
      </c>
      <c r="H16" s="140">
        <v>1500</v>
      </c>
      <c r="I16" s="140"/>
      <c r="J16" s="140"/>
      <c r="K16" s="140"/>
      <c r="L16" s="140"/>
      <c r="M16" s="140"/>
      <c r="N16" s="140">
        <v>1415.32</v>
      </c>
      <c r="O16" s="140">
        <f t="shared" si="0"/>
        <v>84.680000000000064</v>
      </c>
      <c r="Q16" s="141"/>
      <c r="R16" s="141">
        <v>1500</v>
      </c>
      <c r="S16" s="141"/>
      <c r="T16" s="141"/>
      <c r="U16" s="141"/>
      <c r="V16" s="141"/>
      <c r="W16" s="141">
        <v>1487.69</v>
      </c>
      <c r="X16" s="141">
        <f t="shared" si="1"/>
        <v>12.309999999999945</v>
      </c>
      <c r="Z16" s="174"/>
      <c r="AA16" s="174">
        <v>1500</v>
      </c>
      <c r="AB16" s="174"/>
      <c r="AC16" s="174"/>
      <c r="AD16" s="174"/>
      <c r="AE16" s="174"/>
      <c r="AF16" s="174">
        <v>-19.21</v>
      </c>
      <c r="AG16" s="174">
        <f t="shared" si="2"/>
        <v>1519.21</v>
      </c>
      <c r="AI16" s="180">
        <v>1500</v>
      </c>
      <c r="AJ16" s="172"/>
      <c r="AK16" s="172"/>
      <c r="AL16" s="172"/>
      <c r="AM16" s="172"/>
      <c r="AN16" s="172"/>
      <c r="AO16" s="172"/>
      <c r="AP16" s="172"/>
      <c r="AQ16" s="172"/>
      <c r="AS16" s="141"/>
      <c r="AT16" s="141"/>
      <c r="AU16" s="141"/>
      <c r="AV16" s="141"/>
      <c r="AW16" s="141"/>
      <c r="AX16" s="141"/>
      <c r="AY16" s="141"/>
      <c r="AZ16" s="141"/>
    </row>
    <row r="17" spans="1:52" x14ac:dyDescent="0.2">
      <c r="A17" s="190">
        <v>4</v>
      </c>
      <c r="B17" s="142" t="s">
        <v>271</v>
      </c>
      <c r="C17" s="191">
        <v>20</v>
      </c>
      <c r="D17" s="191" t="s">
        <v>220</v>
      </c>
      <c r="E17" s="184" t="s">
        <v>233</v>
      </c>
      <c r="F17" s="201">
        <v>6000.1</v>
      </c>
      <c r="G17" s="142" t="s">
        <v>126</v>
      </c>
      <c r="H17" s="140">
        <v>425</v>
      </c>
      <c r="I17" s="140"/>
      <c r="J17" s="140"/>
      <c r="K17" s="140"/>
      <c r="L17" s="140"/>
      <c r="M17" s="140"/>
      <c r="N17" s="140">
        <v>389.52</v>
      </c>
      <c r="O17" s="140">
        <f t="shared" si="0"/>
        <v>35.480000000000018</v>
      </c>
      <c r="Q17" s="141"/>
      <c r="R17" s="141">
        <v>425</v>
      </c>
      <c r="S17" s="141"/>
      <c r="T17" s="141"/>
      <c r="U17" s="141"/>
      <c r="V17" s="141"/>
      <c r="W17" s="141">
        <v>401.07</v>
      </c>
      <c r="X17" s="141">
        <f t="shared" si="1"/>
        <v>23.930000000000007</v>
      </c>
      <c r="Z17" s="174"/>
      <c r="AA17" s="174">
        <v>425</v>
      </c>
      <c r="AB17" s="174"/>
      <c r="AC17" s="174"/>
      <c r="AD17" s="174"/>
      <c r="AE17" s="174"/>
      <c r="AF17" s="174">
        <v>18.73</v>
      </c>
      <c r="AG17" s="174">
        <f t="shared" si="2"/>
        <v>406.27</v>
      </c>
      <c r="AI17" s="180">
        <v>425</v>
      </c>
      <c r="AJ17" s="172"/>
      <c r="AK17" s="172"/>
      <c r="AL17" s="172"/>
      <c r="AM17" s="172"/>
      <c r="AN17" s="172"/>
      <c r="AO17" s="172"/>
      <c r="AP17" s="172"/>
      <c r="AQ17" s="172"/>
      <c r="AS17" s="141"/>
      <c r="AT17" s="141"/>
      <c r="AU17" s="141"/>
      <c r="AV17" s="141"/>
      <c r="AW17" s="141"/>
      <c r="AX17" s="141"/>
      <c r="AY17" s="141"/>
      <c r="AZ17" s="141"/>
    </row>
    <row r="18" spans="1:52" x14ac:dyDescent="0.2">
      <c r="A18" s="190">
        <v>4</v>
      </c>
      <c r="B18" s="142" t="s">
        <v>272</v>
      </c>
      <c r="C18" s="191">
        <v>20</v>
      </c>
      <c r="D18" s="191" t="s">
        <v>220</v>
      </c>
      <c r="E18" s="184" t="s">
        <v>234</v>
      </c>
      <c r="F18" s="201">
        <v>6000.1</v>
      </c>
      <c r="G18" s="142" t="s">
        <v>126</v>
      </c>
      <c r="H18" s="140">
        <v>800</v>
      </c>
      <c r="I18" s="140"/>
      <c r="J18" s="140"/>
      <c r="K18" s="140"/>
      <c r="L18" s="140"/>
      <c r="M18" s="140"/>
      <c r="N18" s="140">
        <v>639.16999999999996</v>
      </c>
      <c r="O18" s="140">
        <f t="shared" si="0"/>
        <v>160.83000000000004</v>
      </c>
      <c r="Q18" s="141"/>
      <c r="R18" s="141">
        <v>800</v>
      </c>
      <c r="S18" s="141"/>
      <c r="T18" s="141"/>
      <c r="U18" s="141"/>
      <c r="V18" s="141"/>
      <c r="W18" s="141">
        <v>665.5</v>
      </c>
      <c r="X18" s="141">
        <f t="shared" si="1"/>
        <v>134.5</v>
      </c>
      <c r="Z18" s="174"/>
      <c r="AA18" s="174">
        <v>800</v>
      </c>
      <c r="AB18" s="174"/>
      <c r="AC18" s="174"/>
      <c r="AD18" s="174"/>
      <c r="AE18" s="174"/>
      <c r="AF18" s="174">
        <v>293.76</v>
      </c>
      <c r="AG18" s="174">
        <f t="shared" si="2"/>
        <v>506.24</v>
      </c>
      <c r="AI18" s="180">
        <v>800</v>
      </c>
      <c r="AJ18" s="172"/>
      <c r="AK18" s="172"/>
      <c r="AL18" s="172"/>
      <c r="AM18" s="172"/>
      <c r="AN18" s="172"/>
      <c r="AO18" s="172"/>
      <c r="AP18" s="172"/>
      <c r="AQ18" s="172"/>
      <c r="AS18" s="141"/>
      <c r="AT18" s="141"/>
      <c r="AU18" s="141"/>
      <c r="AV18" s="141"/>
      <c r="AW18" s="141"/>
      <c r="AX18" s="141"/>
      <c r="AY18" s="141"/>
      <c r="AZ18" s="141"/>
    </row>
    <row r="19" spans="1:52" x14ac:dyDescent="0.2">
      <c r="A19" s="190">
        <v>4</v>
      </c>
      <c r="B19" s="142" t="s">
        <v>273</v>
      </c>
      <c r="C19" s="191">
        <v>20</v>
      </c>
      <c r="D19" s="191" t="s">
        <v>220</v>
      </c>
      <c r="E19" s="184" t="s">
        <v>235</v>
      </c>
      <c r="F19" s="201">
        <v>6000.1</v>
      </c>
      <c r="G19" s="142" t="s">
        <v>126</v>
      </c>
      <c r="H19" s="140">
        <v>1500</v>
      </c>
      <c r="I19" s="140"/>
      <c r="J19" s="140"/>
      <c r="K19" s="140"/>
      <c r="L19" s="140"/>
      <c r="M19" s="140"/>
      <c r="N19" s="140">
        <v>1376.31</v>
      </c>
      <c r="O19" s="140">
        <f t="shared" si="0"/>
        <v>123.69000000000005</v>
      </c>
      <c r="Q19" s="141"/>
      <c r="R19" s="141">
        <v>1500</v>
      </c>
      <c r="S19" s="141"/>
      <c r="T19" s="141"/>
      <c r="U19" s="141"/>
      <c r="V19" s="141"/>
      <c r="W19" s="141">
        <v>1412.75</v>
      </c>
      <c r="X19" s="141">
        <f t="shared" si="1"/>
        <v>87.25</v>
      </c>
      <c r="Z19" s="174"/>
      <c r="AA19" s="174">
        <v>1400</v>
      </c>
      <c r="AB19" s="174"/>
      <c r="AC19" s="174"/>
      <c r="AD19" s="174"/>
      <c r="AE19" s="174"/>
      <c r="AF19" s="174">
        <v>-42.63</v>
      </c>
      <c r="AG19" s="174">
        <f t="shared" si="2"/>
        <v>1442.63</v>
      </c>
      <c r="AI19" s="180">
        <v>1400</v>
      </c>
      <c r="AJ19" s="172"/>
      <c r="AK19" s="172"/>
      <c r="AL19" s="172"/>
      <c r="AM19" s="172"/>
      <c r="AN19" s="172"/>
      <c r="AO19" s="172"/>
      <c r="AP19" s="172"/>
      <c r="AQ19" s="172"/>
      <c r="AS19" s="141"/>
      <c r="AT19" s="141"/>
      <c r="AU19" s="141"/>
      <c r="AV19" s="141"/>
      <c r="AW19" s="141"/>
      <c r="AX19" s="141"/>
      <c r="AY19" s="141"/>
      <c r="AZ19" s="141"/>
    </row>
    <row r="20" spans="1:52" x14ac:dyDescent="0.2">
      <c r="A20" s="190">
        <v>4</v>
      </c>
      <c r="B20" s="142" t="s">
        <v>274</v>
      </c>
      <c r="C20" s="191">
        <v>20</v>
      </c>
      <c r="D20" s="191" t="s">
        <v>220</v>
      </c>
      <c r="E20" s="184" t="s">
        <v>236</v>
      </c>
      <c r="F20" s="201">
        <v>6000.1</v>
      </c>
      <c r="G20" s="142" t="s">
        <v>126</v>
      </c>
      <c r="H20" s="140">
        <v>445</v>
      </c>
      <c r="I20" s="140"/>
      <c r="J20" s="140"/>
      <c r="K20" s="140"/>
      <c r="L20" s="140"/>
      <c r="M20" s="140"/>
      <c r="N20" s="140">
        <v>411.21</v>
      </c>
      <c r="O20" s="140">
        <f t="shared" si="0"/>
        <v>33.79000000000002</v>
      </c>
      <c r="Q20" s="141"/>
      <c r="R20" s="141">
        <v>445</v>
      </c>
      <c r="S20" s="141"/>
      <c r="T20" s="141"/>
      <c r="U20" s="141"/>
      <c r="V20" s="141"/>
      <c r="W20" s="141">
        <v>424.66</v>
      </c>
      <c r="X20" s="141">
        <f t="shared" si="1"/>
        <v>20.339999999999975</v>
      </c>
      <c r="Z20" s="174"/>
      <c r="AA20" s="174">
        <v>420</v>
      </c>
      <c r="AB20" s="174"/>
      <c r="AC20" s="174"/>
      <c r="AD20" s="174"/>
      <c r="AE20" s="174"/>
      <c r="AF20" s="174">
        <v>-9.85</v>
      </c>
      <c r="AG20" s="174">
        <f t="shared" si="2"/>
        <v>429.85</v>
      </c>
      <c r="AI20" s="180">
        <v>0</v>
      </c>
      <c r="AJ20" s="172"/>
      <c r="AK20" s="172"/>
      <c r="AL20" s="172"/>
      <c r="AM20" s="172"/>
      <c r="AN20" s="172"/>
      <c r="AO20" s="172"/>
      <c r="AP20" s="172"/>
      <c r="AQ20" s="172"/>
      <c r="AS20" s="141"/>
      <c r="AT20" s="141"/>
      <c r="AU20" s="141"/>
      <c r="AV20" s="141"/>
      <c r="AW20" s="141"/>
      <c r="AX20" s="141"/>
      <c r="AY20" s="141"/>
      <c r="AZ20" s="141"/>
    </row>
    <row r="21" spans="1:52" x14ac:dyDescent="0.2">
      <c r="A21" s="190">
        <v>4</v>
      </c>
      <c r="B21" s="142" t="s">
        <v>275</v>
      </c>
      <c r="C21" s="191">
        <v>20</v>
      </c>
      <c r="D21" s="191" t="s">
        <v>220</v>
      </c>
      <c r="E21" s="184" t="s">
        <v>237</v>
      </c>
      <c r="F21" s="201">
        <v>6000.1</v>
      </c>
      <c r="G21" s="142" t="s">
        <v>126</v>
      </c>
      <c r="H21" s="140">
        <v>730</v>
      </c>
      <c r="I21" s="140"/>
      <c r="J21" s="140"/>
      <c r="K21" s="140"/>
      <c r="L21" s="140"/>
      <c r="M21" s="140"/>
      <c r="N21" s="140">
        <v>660.87</v>
      </c>
      <c r="O21" s="140">
        <f t="shared" si="0"/>
        <v>69.13</v>
      </c>
      <c r="Q21" s="141"/>
      <c r="R21" s="141">
        <v>730</v>
      </c>
      <c r="S21" s="141"/>
      <c r="T21" s="141"/>
      <c r="U21" s="141"/>
      <c r="V21" s="141"/>
      <c r="W21" s="141">
        <v>689.08</v>
      </c>
      <c r="X21" s="141">
        <f t="shared" si="1"/>
        <v>40.919999999999959</v>
      </c>
      <c r="Z21" s="174"/>
      <c r="AA21" s="174">
        <v>730</v>
      </c>
      <c r="AB21" s="174"/>
      <c r="AC21" s="174"/>
      <c r="AD21" s="174"/>
      <c r="AE21" s="174"/>
      <c r="AF21" s="174">
        <v>29.27</v>
      </c>
      <c r="AG21" s="174">
        <f t="shared" si="2"/>
        <v>700.73</v>
      </c>
      <c r="AI21" s="180">
        <v>730</v>
      </c>
      <c r="AJ21" s="172"/>
      <c r="AK21" s="172"/>
      <c r="AL21" s="172"/>
      <c r="AM21" s="172"/>
      <c r="AN21" s="172"/>
      <c r="AO21" s="172"/>
      <c r="AP21" s="172"/>
      <c r="AQ21" s="172"/>
      <c r="AS21" s="141"/>
      <c r="AT21" s="141"/>
      <c r="AU21" s="141"/>
      <c r="AV21" s="141"/>
      <c r="AW21" s="141"/>
      <c r="AX21" s="141"/>
      <c r="AY21" s="141"/>
      <c r="AZ21" s="141"/>
    </row>
    <row r="22" spans="1:52" x14ac:dyDescent="0.2">
      <c r="A22" s="190">
        <v>4</v>
      </c>
      <c r="B22" s="142" t="s">
        <v>276</v>
      </c>
      <c r="C22" s="191">
        <v>20</v>
      </c>
      <c r="D22" s="191" t="s">
        <v>220</v>
      </c>
      <c r="E22" s="184" t="s">
        <v>238</v>
      </c>
      <c r="F22" s="201">
        <v>6000.1</v>
      </c>
      <c r="G22" s="142" t="s">
        <v>126</v>
      </c>
      <c r="H22" s="140">
        <v>930</v>
      </c>
      <c r="I22" s="140"/>
      <c r="J22" s="140"/>
      <c r="K22" s="140"/>
      <c r="L22" s="140"/>
      <c r="M22" s="140"/>
      <c r="N22" s="140">
        <v>839.98</v>
      </c>
      <c r="O22" s="140">
        <f t="shared" si="0"/>
        <v>90.019999999999982</v>
      </c>
      <c r="Q22" s="141"/>
      <c r="R22" s="141">
        <v>930</v>
      </c>
      <c r="S22" s="141"/>
      <c r="T22" s="141"/>
      <c r="U22" s="141"/>
      <c r="V22" s="141"/>
      <c r="W22" s="141">
        <v>878.57</v>
      </c>
      <c r="X22" s="141">
        <f t="shared" si="1"/>
        <v>51.42999999999995</v>
      </c>
      <c r="Z22" s="174"/>
      <c r="AA22" s="174">
        <v>900</v>
      </c>
      <c r="AB22" s="174"/>
      <c r="AC22" s="174"/>
      <c r="AD22" s="174"/>
      <c r="AE22" s="174"/>
      <c r="AF22" s="174">
        <v>-538.46</v>
      </c>
      <c r="AG22" s="174">
        <f t="shared" si="2"/>
        <v>1438.46</v>
      </c>
      <c r="AI22" s="180">
        <v>900</v>
      </c>
      <c r="AJ22" s="172"/>
      <c r="AK22" s="172"/>
      <c r="AL22" s="172"/>
      <c r="AM22" s="172"/>
      <c r="AN22" s="172"/>
      <c r="AO22" s="172"/>
      <c r="AP22" s="172"/>
      <c r="AQ22" s="172"/>
      <c r="AS22" s="141"/>
      <c r="AT22" s="141"/>
      <c r="AU22" s="141"/>
      <c r="AV22" s="141"/>
      <c r="AW22" s="141"/>
      <c r="AX22" s="141"/>
      <c r="AY22" s="141"/>
      <c r="AZ22" s="141"/>
    </row>
    <row r="23" spans="1:52" x14ac:dyDescent="0.2">
      <c r="A23" s="190">
        <v>4</v>
      </c>
      <c r="B23" s="142" t="s">
        <v>277</v>
      </c>
      <c r="C23" s="191">
        <v>20</v>
      </c>
      <c r="D23" s="191" t="s">
        <v>220</v>
      </c>
      <c r="E23" s="184" t="s">
        <v>239</v>
      </c>
      <c r="F23" s="201">
        <v>6000.1</v>
      </c>
      <c r="G23" s="142" t="s">
        <v>126</v>
      </c>
      <c r="H23" s="140">
        <v>1150</v>
      </c>
      <c r="I23" s="140"/>
      <c r="J23" s="140"/>
      <c r="K23" s="140"/>
      <c r="L23" s="140"/>
      <c r="M23" s="140"/>
      <c r="N23" s="140">
        <v>1040.82</v>
      </c>
      <c r="O23" s="140">
        <f t="shared" si="0"/>
        <v>109.18000000000006</v>
      </c>
      <c r="Q23" s="141"/>
      <c r="R23" s="141">
        <v>1150</v>
      </c>
      <c r="S23" s="141"/>
      <c r="T23" s="141"/>
      <c r="U23" s="141"/>
      <c r="V23" s="141"/>
      <c r="W23" s="141">
        <v>1090.48</v>
      </c>
      <c r="X23" s="141">
        <f t="shared" si="1"/>
        <v>59.519999999999982</v>
      </c>
      <c r="Z23" s="174"/>
      <c r="AA23" s="174">
        <v>1150</v>
      </c>
      <c r="AB23" s="174"/>
      <c r="AC23" s="174"/>
      <c r="AD23" s="174"/>
      <c r="AE23" s="174"/>
      <c r="AF23" s="174">
        <v>37.14</v>
      </c>
      <c r="AG23" s="174">
        <f t="shared" si="2"/>
        <v>1112.8599999999999</v>
      </c>
      <c r="AI23" s="180">
        <v>1150</v>
      </c>
      <c r="AJ23" s="172"/>
      <c r="AK23" s="172"/>
      <c r="AL23" s="172"/>
      <c r="AM23" s="172"/>
      <c r="AN23" s="172"/>
      <c r="AO23" s="172"/>
      <c r="AP23" s="172"/>
      <c r="AQ23" s="172"/>
      <c r="AS23" s="141"/>
      <c r="AT23" s="141"/>
      <c r="AU23" s="141"/>
      <c r="AV23" s="141"/>
      <c r="AW23" s="141"/>
      <c r="AX23" s="141"/>
      <c r="AY23" s="141"/>
      <c r="AZ23" s="141"/>
    </row>
    <row r="24" spans="1:52" x14ac:dyDescent="0.2">
      <c r="A24" s="190">
        <v>4</v>
      </c>
      <c r="B24" s="142" t="s">
        <v>278</v>
      </c>
      <c r="C24" s="191">
        <v>20</v>
      </c>
      <c r="D24" s="191" t="s">
        <v>220</v>
      </c>
      <c r="E24" s="184" t="s">
        <v>240</v>
      </c>
      <c r="F24" s="201">
        <v>6000.1</v>
      </c>
      <c r="G24" s="142" t="s">
        <v>126</v>
      </c>
      <c r="H24" s="140">
        <v>605</v>
      </c>
      <c r="I24" s="140"/>
      <c r="J24" s="140"/>
      <c r="K24" s="140"/>
      <c r="L24" s="140"/>
      <c r="M24" s="140"/>
      <c r="N24" s="140">
        <v>552.35</v>
      </c>
      <c r="O24" s="140">
        <f t="shared" si="0"/>
        <v>52.649999999999977</v>
      </c>
      <c r="Q24" s="141"/>
      <c r="R24" s="141">
        <v>605</v>
      </c>
      <c r="S24" s="141"/>
      <c r="T24" s="141"/>
      <c r="U24" s="141"/>
      <c r="V24" s="141"/>
      <c r="W24" s="141">
        <v>573.41999999999996</v>
      </c>
      <c r="X24" s="141">
        <f t="shared" si="1"/>
        <v>31.580000000000041</v>
      </c>
      <c r="Z24" s="174"/>
      <c r="AA24" s="174">
        <v>575</v>
      </c>
      <c r="AB24" s="174"/>
      <c r="AC24" s="174"/>
      <c r="AD24" s="174"/>
      <c r="AE24" s="174"/>
      <c r="AF24" s="174">
        <v>-7.9</v>
      </c>
      <c r="AG24" s="174">
        <f t="shared" si="2"/>
        <v>582.9</v>
      </c>
      <c r="AI24" s="180">
        <v>575</v>
      </c>
      <c r="AJ24" s="172"/>
      <c r="AK24" s="172"/>
      <c r="AL24" s="172"/>
      <c r="AM24" s="172"/>
      <c r="AN24" s="172"/>
      <c r="AO24" s="172"/>
      <c r="AP24" s="172"/>
      <c r="AQ24" s="172"/>
      <c r="AS24" s="141"/>
      <c r="AT24" s="141"/>
      <c r="AU24" s="141"/>
      <c r="AV24" s="141"/>
      <c r="AW24" s="141"/>
      <c r="AX24" s="141"/>
      <c r="AY24" s="141"/>
      <c r="AZ24" s="141"/>
    </row>
    <row r="25" spans="1:52" x14ac:dyDescent="0.2">
      <c r="A25" s="190">
        <v>4</v>
      </c>
      <c r="B25" s="142" t="s">
        <v>279</v>
      </c>
      <c r="C25" s="191">
        <v>20</v>
      </c>
      <c r="D25" s="191" t="s">
        <v>220</v>
      </c>
      <c r="E25" s="184" t="s">
        <v>241</v>
      </c>
      <c r="F25" s="201">
        <v>6000.1</v>
      </c>
      <c r="G25" s="142" t="s">
        <v>126</v>
      </c>
      <c r="H25" s="140">
        <v>2350</v>
      </c>
      <c r="I25" s="140"/>
      <c r="J25" s="140"/>
      <c r="K25" s="140"/>
      <c r="L25" s="140"/>
      <c r="M25" s="140"/>
      <c r="N25" s="140">
        <v>2180.61</v>
      </c>
      <c r="O25" s="140">
        <f t="shared" si="0"/>
        <v>169.38999999999987</v>
      </c>
      <c r="Q25" s="141"/>
      <c r="R25" s="141">
        <v>2350</v>
      </c>
      <c r="S25" s="141"/>
      <c r="T25" s="141"/>
      <c r="U25" s="141"/>
      <c r="V25" s="141"/>
      <c r="W25" s="141">
        <v>2298.12</v>
      </c>
      <c r="X25" s="141">
        <f t="shared" si="1"/>
        <v>51.880000000000109</v>
      </c>
      <c r="Z25" s="174"/>
      <c r="AA25" s="174">
        <v>2350</v>
      </c>
      <c r="AB25" s="174"/>
      <c r="AC25" s="174"/>
      <c r="AD25" s="174"/>
      <c r="AE25" s="174"/>
      <c r="AF25" s="174">
        <v>0.53</v>
      </c>
      <c r="AG25" s="174">
        <f t="shared" si="2"/>
        <v>2349.4699999999998</v>
      </c>
      <c r="AI25" s="180">
        <v>2350</v>
      </c>
      <c r="AJ25" s="172"/>
      <c r="AK25" s="172"/>
      <c r="AL25" s="172"/>
      <c r="AM25" s="172"/>
      <c r="AN25" s="172"/>
      <c r="AO25" s="172"/>
      <c r="AP25" s="172"/>
      <c r="AQ25" s="172"/>
      <c r="AS25" s="141"/>
      <c r="AT25" s="141"/>
      <c r="AU25" s="141"/>
      <c r="AV25" s="141"/>
      <c r="AW25" s="141"/>
      <c r="AX25" s="141"/>
      <c r="AY25" s="141"/>
      <c r="AZ25" s="141"/>
    </row>
    <row r="26" spans="1:52" x14ac:dyDescent="0.2">
      <c r="A26" s="190">
        <v>4</v>
      </c>
      <c r="B26" s="142" t="s">
        <v>280</v>
      </c>
      <c r="C26" s="191">
        <v>20</v>
      </c>
      <c r="D26" s="191" t="s">
        <v>220</v>
      </c>
      <c r="E26" s="184" t="s">
        <v>242</v>
      </c>
      <c r="F26" s="201">
        <v>6000.1</v>
      </c>
      <c r="G26" s="142" t="s">
        <v>126</v>
      </c>
      <c r="H26" s="140">
        <v>2400</v>
      </c>
      <c r="I26" s="140"/>
      <c r="J26" s="140"/>
      <c r="K26" s="140"/>
      <c r="L26" s="140"/>
      <c r="M26" s="140"/>
      <c r="N26" s="140">
        <v>2180.61</v>
      </c>
      <c r="O26" s="140">
        <f t="shared" si="0"/>
        <v>219.38999999999987</v>
      </c>
      <c r="Q26" s="141"/>
      <c r="R26" s="141">
        <v>2400</v>
      </c>
      <c r="S26" s="141"/>
      <c r="T26" s="141"/>
      <c r="U26" s="141"/>
      <c r="V26" s="141"/>
      <c r="W26" s="141">
        <v>2298.12</v>
      </c>
      <c r="X26" s="141">
        <f t="shared" si="1"/>
        <v>101.88000000000011</v>
      </c>
      <c r="Z26" s="174"/>
      <c r="AA26" s="174">
        <v>2400</v>
      </c>
      <c r="AB26" s="174"/>
      <c r="AC26" s="174"/>
      <c r="AD26" s="174"/>
      <c r="AE26" s="174"/>
      <c r="AF26" s="174">
        <v>50.53</v>
      </c>
      <c r="AG26" s="174">
        <f t="shared" si="2"/>
        <v>2349.4699999999998</v>
      </c>
      <c r="AI26" s="180">
        <v>2400</v>
      </c>
      <c r="AJ26" s="172"/>
      <c r="AK26" s="172"/>
      <c r="AL26" s="172"/>
      <c r="AM26" s="172"/>
      <c r="AN26" s="172"/>
      <c r="AO26" s="172"/>
      <c r="AP26" s="172"/>
      <c r="AQ26" s="172"/>
      <c r="AS26" s="141"/>
      <c r="AT26" s="141"/>
      <c r="AU26" s="141"/>
      <c r="AV26" s="141"/>
      <c r="AW26" s="141"/>
      <c r="AX26" s="141"/>
      <c r="AY26" s="141"/>
      <c r="AZ26" s="141"/>
    </row>
    <row r="27" spans="1:52" x14ac:dyDescent="0.2">
      <c r="A27" s="190">
        <v>4</v>
      </c>
      <c r="B27" s="142" t="s">
        <v>281</v>
      </c>
      <c r="C27" s="191">
        <v>20</v>
      </c>
      <c r="D27" s="191" t="s">
        <v>220</v>
      </c>
      <c r="E27" s="184" t="s">
        <v>243</v>
      </c>
      <c r="F27" s="201">
        <v>6000.1</v>
      </c>
      <c r="G27" s="142" t="s">
        <v>126</v>
      </c>
      <c r="H27" s="140">
        <v>3075</v>
      </c>
      <c r="I27" s="140"/>
      <c r="J27" s="140"/>
      <c r="K27" s="140"/>
      <c r="L27" s="140"/>
      <c r="M27" s="140"/>
      <c r="N27" s="140">
        <v>2783.08</v>
      </c>
      <c r="O27" s="140">
        <f t="shared" si="0"/>
        <v>291.92000000000007</v>
      </c>
      <c r="Q27" s="141"/>
      <c r="R27" s="141">
        <v>3210</v>
      </c>
      <c r="S27" s="141"/>
      <c r="T27" s="141"/>
      <c r="U27" s="141"/>
      <c r="V27" s="141"/>
      <c r="W27" s="141">
        <v>2935.01</v>
      </c>
      <c r="X27" s="141">
        <f t="shared" si="1"/>
        <v>274.98999999999978</v>
      </c>
      <c r="Z27" s="174"/>
      <c r="AA27" s="174">
        <v>3210</v>
      </c>
      <c r="AB27" s="174"/>
      <c r="AC27" s="174"/>
      <c r="AD27" s="174"/>
      <c r="AE27" s="174"/>
      <c r="AF27" s="174">
        <v>206.99</v>
      </c>
      <c r="AG27" s="174">
        <f t="shared" si="2"/>
        <v>3003.01</v>
      </c>
      <c r="AI27" s="180">
        <v>3210</v>
      </c>
      <c r="AJ27" s="172"/>
      <c r="AK27" s="172"/>
      <c r="AL27" s="172"/>
      <c r="AM27" s="172"/>
      <c r="AN27" s="172"/>
      <c r="AO27" s="172"/>
      <c r="AP27" s="172"/>
      <c r="AQ27" s="172"/>
      <c r="AS27" s="141"/>
      <c r="AT27" s="141"/>
      <c r="AU27" s="141"/>
      <c r="AV27" s="141"/>
      <c r="AW27" s="141"/>
      <c r="AX27" s="141"/>
      <c r="AY27" s="141"/>
      <c r="AZ27" s="141"/>
    </row>
    <row r="28" spans="1:52" x14ac:dyDescent="0.2">
      <c r="A28" s="190">
        <v>4</v>
      </c>
      <c r="B28" s="142" t="s">
        <v>282</v>
      </c>
      <c r="C28" s="191">
        <v>20</v>
      </c>
      <c r="D28" s="191" t="s">
        <v>220</v>
      </c>
      <c r="E28" s="184" t="s">
        <v>244</v>
      </c>
      <c r="F28" s="201">
        <v>6000.1</v>
      </c>
      <c r="G28" s="142" t="s">
        <v>126</v>
      </c>
      <c r="H28" s="140">
        <v>90</v>
      </c>
      <c r="I28" s="140"/>
      <c r="J28" s="140"/>
      <c r="K28" s="140"/>
      <c r="L28" s="140"/>
      <c r="M28" s="140"/>
      <c r="N28" s="140">
        <v>90.98</v>
      </c>
      <c r="O28" s="140">
        <f t="shared" si="0"/>
        <v>-0.98000000000000398</v>
      </c>
      <c r="Q28" s="141"/>
      <c r="R28" s="141">
        <v>100</v>
      </c>
      <c r="S28" s="141"/>
      <c r="T28" s="141"/>
      <c r="U28" s="141"/>
      <c r="V28" s="141"/>
      <c r="W28" s="141">
        <v>85.27</v>
      </c>
      <c r="X28" s="141">
        <f t="shared" si="1"/>
        <v>14.730000000000004</v>
      </c>
      <c r="Z28" s="174"/>
      <c r="AA28" s="174">
        <v>100</v>
      </c>
      <c r="AB28" s="174"/>
      <c r="AC28" s="174"/>
      <c r="AD28" s="174"/>
      <c r="AE28" s="174"/>
      <c r="AF28" s="174">
        <v>17.59</v>
      </c>
      <c r="AG28" s="174">
        <f t="shared" si="2"/>
        <v>82.41</v>
      </c>
      <c r="AI28" s="180">
        <v>100</v>
      </c>
      <c r="AJ28" s="172"/>
      <c r="AK28" s="172"/>
      <c r="AL28" s="172"/>
      <c r="AM28" s="172"/>
      <c r="AN28" s="172"/>
      <c r="AO28" s="172"/>
      <c r="AP28" s="172"/>
      <c r="AQ28" s="172"/>
      <c r="AS28" s="141"/>
      <c r="AT28" s="141"/>
      <c r="AU28" s="141"/>
      <c r="AV28" s="141"/>
      <c r="AW28" s="141"/>
      <c r="AX28" s="141"/>
      <c r="AY28" s="141"/>
      <c r="AZ28" s="141"/>
    </row>
    <row r="29" spans="1:52" x14ac:dyDescent="0.2">
      <c r="A29" s="190">
        <v>4</v>
      </c>
      <c r="B29" s="142" t="s">
        <v>283</v>
      </c>
      <c r="C29" s="191">
        <v>20</v>
      </c>
      <c r="D29" s="191" t="s">
        <v>220</v>
      </c>
      <c r="E29" s="184" t="s">
        <v>245</v>
      </c>
      <c r="F29" s="201">
        <v>6000.1</v>
      </c>
      <c r="G29" s="142" t="s">
        <v>126</v>
      </c>
      <c r="H29" s="140">
        <v>5200</v>
      </c>
      <c r="I29" s="140"/>
      <c r="J29" s="140"/>
      <c r="K29" s="140"/>
      <c r="L29" s="140"/>
      <c r="M29" s="140"/>
      <c r="N29" s="140">
        <v>4899.7700000000004</v>
      </c>
      <c r="O29" s="140">
        <f t="shared" si="0"/>
        <v>300.22999999999956</v>
      </c>
      <c r="Q29" s="141"/>
      <c r="R29" s="141">
        <v>5200</v>
      </c>
      <c r="S29" s="141"/>
      <c r="T29" s="141"/>
      <c r="U29" s="141"/>
      <c r="V29" s="141"/>
      <c r="W29" s="141">
        <v>5128.0200000000004</v>
      </c>
      <c r="X29" s="141">
        <f t="shared" si="1"/>
        <v>71.979999999999563</v>
      </c>
      <c r="Z29" s="174"/>
      <c r="AA29" s="174">
        <v>5200</v>
      </c>
      <c r="AB29" s="174"/>
      <c r="AC29" s="174"/>
      <c r="AD29" s="174"/>
      <c r="AE29" s="174"/>
      <c r="AF29" s="174">
        <v>-20.22</v>
      </c>
      <c r="AG29" s="174">
        <f t="shared" si="2"/>
        <v>5220.22</v>
      </c>
      <c r="AI29" s="180">
        <v>5200</v>
      </c>
      <c r="AJ29" s="172"/>
      <c r="AK29" s="172"/>
      <c r="AL29" s="172"/>
      <c r="AM29" s="172"/>
      <c r="AN29" s="172"/>
      <c r="AO29" s="172"/>
      <c r="AP29" s="172"/>
      <c r="AQ29" s="172"/>
      <c r="AS29" s="141"/>
      <c r="AT29" s="141"/>
      <c r="AU29" s="141"/>
      <c r="AV29" s="141"/>
      <c r="AW29" s="141"/>
      <c r="AX29" s="141"/>
      <c r="AY29" s="141"/>
      <c r="AZ29" s="141"/>
    </row>
    <row r="30" spans="1:52" x14ac:dyDescent="0.2">
      <c r="A30" s="190">
        <v>4</v>
      </c>
      <c r="B30" s="142" t="s">
        <v>284</v>
      </c>
      <c r="C30" s="191">
        <v>20</v>
      </c>
      <c r="D30" s="191" t="s">
        <v>220</v>
      </c>
      <c r="E30" s="184" t="s">
        <v>246</v>
      </c>
      <c r="F30" s="201">
        <v>6000.1</v>
      </c>
      <c r="G30" s="142" t="s">
        <v>126</v>
      </c>
      <c r="H30" s="140">
        <v>3250</v>
      </c>
      <c r="I30" s="140"/>
      <c r="J30" s="140"/>
      <c r="K30" s="140"/>
      <c r="L30" s="140"/>
      <c r="M30" s="140"/>
      <c r="N30" s="140">
        <v>2799.34</v>
      </c>
      <c r="O30" s="140">
        <f t="shared" si="0"/>
        <v>450.65999999999985</v>
      </c>
      <c r="Q30" s="141"/>
      <c r="R30" s="141">
        <v>3250</v>
      </c>
      <c r="S30" s="141"/>
      <c r="T30" s="141"/>
      <c r="U30" s="141"/>
      <c r="V30" s="141"/>
      <c r="W30" s="141">
        <v>2951.84</v>
      </c>
      <c r="X30" s="141">
        <f t="shared" si="1"/>
        <v>298.15999999999985</v>
      </c>
      <c r="Z30" s="174"/>
      <c r="AA30" s="174">
        <v>3100</v>
      </c>
      <c r="AB30" s="174"/>
      <c r="AC30" s="174"/>
      <c r="AD30" s="174"/>
      <c r="AE30" s="174"/>
      <c r="AF30" s="174">
        <v>79.349999999999994</v>
      </c>
      <c r="AG30" s="174">
        <f t="shared" si="2"/>
        <v>3020.65</v>
      </c>
      <c r="AI30" s="180">
        <v>3100</v>
      </c>
      <c r="AJ30" s="172"/>
      <c r="AK30" s="172"/>
      <c r="AL30" s="172"/>
      <c r="AM30" s="172"/>
      <c r="AN30" s="172"/>
      <c r="AO30" s="172"/>
      <c r="AP30" s="172"/>
      <c r="AQ30" s="172"/>
      <c r="AS30" s="141"/>
      <c r="AT30" s="141"/>
      <c r="AU30" s="141"/>
      <c r="AV30" s="141"/>
      <c r="AW30" s="141"/>
      <c r="AX30" s="141"/>
      <c r="AY30" s="141"/>
      <c r="AZ30" s="141"/>
    </row>
    <row r="31" spans="1:52" x14ac:dyDescent="0.2">
      <c r="A31" s="190">
        <v>4</v>
      </c>
      <c r="B31" s="142" t="s">
        <v>285</v>
      </c>
      <c r="C31" s="191">
        <v>20</v>
      </c>
      <c r="D31" s="191" t="s">
        <v>220</v>
      </c>
      <c r="E31" s="184" t="s">
        <v>247</v>
      </c>
      <c r="F31" s="201">
        <v>6000.1</v>
      </c>
      <c r="G31" s="142" t="s">
        <v>126</v>
      </c>
      <c r="H31" s="140">
        <v>540</v>
      </c>
      <c r="I31" s="140"/>
      <c r="J31" s="140"/>
      <c r="K31" s="140"/>
      <c r="L31" s="140"/>
      <c r="M31" s="140"/>
      <c r="N31" s="140">
        <v>492.63</v>
      </c>
      <c r="O31" s="140">
        <f t="shared" si="0"/>
        <v>47.370000000000005</v>
      </c>
      <c r="Q31" s="141"/>
      <c r="R31" s="141">
        <v>540</v>
      </c>
      <c r="S31" s="141"/>
      <c r="T31" s="141"/>
      <c r="U31" s="141"/>
      <c r="V31" s="141"/>
      <c r="W31" s="141">
        <v>510.28</v>
      </c>
      <c r="X31" s="141">
        <f t="shared" si="1"/>
        <v>29.720000000000027</v>
      </c>
      <c r="Z31" s="174"/>
      <c r="AA31" s="174">
        <v>500</v>
      </c>
      <c r="AB31" s="174"/>
      <c r="AC31" s="174"/>
      <c r="AD31" s="174"/>
      <c r="AE31" s="174"/>
      <c r="AF31" s="174">
        <v>-18.16</v>
      </c>
      <c r="AG31" s="174">
        <f t="shared" si="2"/>
        <v>518.16</v>
      </c>
      <c r="AI31" s="180">
        <v>500</v>
      </c>
      <c r="AJ31" s="172"/>
      <c r="AK31" s="172"/>
      <c r="AL31" s="172"/>
      <c r="AM31" s="172"/>
      <c r="AN31" s="172"/>
      <c r="AO31" s="172"/>
      <c r="AP31" s="172"/>
      <c r="AQ31" s="172"/>
      <c r="AS31" s="141"/>
      <c r="AT31" s="141"/>
      <c r="AU31" s="141"/>
      <c r="AV31" s="141"/>
      <c r="AW31" s="141"/>
      <c r="AX31" s="141"/>
      <c r="AY31" s="141"/>
      <c r="AZ31" s="141"/>
    </row>
    <row r="32" spans="1:52" x14ac:dyDescent="0.2">
      <c r="A32" s="190">
        <v>4</v>
      </c>
      <c r="B32" s="142" t="s">
        <v>286</v>
      </c>
      <c r="C32" s="191">
        <v>20</v>
      </c>
      <c r="D32" s="191" t="s">
        <v>220</v>
      </c>
      <c r="E32" s="184" t="s">
        <v>248</v>
      </c>
      <c r="F32" s="201">
        <v>6000.1</v>
      </c>
      <c r="G32" s="142" t="s">
        <v>126</v>
      </c>
      <c r="H32" s="140">
        <v>250</v>
      </c>
      <c r="I32" s="140"/>
      <c r="J32" s="140"/>
      <c r="K32" s="140"/>
      <c r="L32" s="140"/>
      <c r="M32" s="140"/>
      <c r="N32" s="140">
        <v>221.26</v>
      </c>
      <c r="O32" s="140">
        <f t="shared" si="0"/>
        <v>28.740000000000009</v>
      </c>
      <c r="Q32" s="141"/>
      <c r="R32" s="141">
        <v>250</v>
      </c>
      <c r="S32" s="141"/>
      <c r="T32" s="141"/>
      <c r="U32" s="141"/>
      <c r="V32" s="141"/>
      <c r="W32" s="141">
        <v>223.39</v>
      </c>
      <c r="X32" s="141">
        <f t="shared" si="1"/>
        <v>26.610000000000014</v>
      </c>
      <c r="Z32" s="174"/>
      <c r="AA32" s="174">
        <v>250</v>
      </c>
      <c r="AB32" s="174"/>
      <c r="AC32" s="174"/>
      <c r="AD32" s="174"/>
      <c r="AE32" s="174"/>
      <c r="AF32" s="174">
        <v>26.22</v>
      </c>
      <c r="AG32" s="174">
        <f t="shared" si="2"/>
        <v>223.78</v>
      </c>
      <c r="AI32" s="180">
        <v>250</v>
      </c>
      <c r="AJ32" s="172"/>
      <c r="AK32" s="172"/>
      <c r="AL32" s="172"/>
      <c r="AM32" s="172"/>
      <c r="AN32" s="172"/>
      <c r="AO32" s="172"/>
      <c r="AP32" s="172"/>
      <c r="AQ32" s="172"/>
      <c r="AS32" s="141"/>
      <c r="AT32" s="141"/>
      <c r="AU32" s="141"/>
      <c r="AV32" s="141"/>
      <c r="AW32" s="141"/>
      <c r="AX32" s="141"/>
      <c r="AY32" s="141"/>
      <c r="AZ32" s="141"/>
    </row>
    <row r="33" spans="1:52" x14ac:dyDescent="0.2">
      <c r="A33" s="190">
        <v>4</v>
      </c>
      <c r="B33" s="142" t="s">
        <v>287</v>
      </c>
      <c r="C33" s="191">
        <v>20</v>
      </c>
      <c r="D33" s="191" t="s">
        <v>220</v>
      </c>
      <c r="E33" s="184" t="s">
        <v>249</v>
      </c>
      <c r="F33" s="201">
        <v>6000.1</v>
      </c>
      <c r="G33" s="142" t="s">
        <v>126</v>
      </c>
      <c r="H33" s="140">
        <v>500</v>
      </c>
      <c r="I33" s="140"/>
      <c r="J33" s="140"/>
      <c r="K33" s="140"/>
      <c r="L33" s="140"/>
      <c r="M33" s="140"/>
      <c r="N33" s="140">
        <v>601.17999999999995</v>
      </c>
      <c r="O33" s="140">
        <f t="shared" si="0"/>
        <v>-101.17999999999995</v>
      </c>
      <c r="Q33" s="141"/>
      <c r="R33" s="141">
        <v>500</v>
      </c>
      <c r="S33" s="141"/>
      <c r="T33" s="141"/>
      <c r="U33" s="141"/>
      <c r="V33" s="141"/>
      <c r="W33" s="141">
        <v>625.95000000000005</v>
      </c>
      <c r="X33" s="141">
        <f t="shared" si="1"/>
        <v>-125.95000000000005</v>
      </c>
      <c r="Z33" s="174"/>
      <c r="AA33" s="174">
        <v>500</v>
      </c>
      <c r="AB33" s="174"/>
      <c r="AC33" s="174"/>
      <c r="AD33" s="174"/>
      <c r="AE33" s="174"/>
      <c r="AF33" s="174">
        <v>-135.96</v>
      </c>
      <c r="AG33" s="174">
        <f t="shared" si="2"/>
        <v>635.96</v>
      </c>
      <c r="AI33" s="180">
        <v>500</v>
      </c>
      <c r="AJ33" s="172"/>
      <c r="AK33" s="172"/>
      <c r="AL33" s="172"/>
      <c r="AM33" s="172"/>
      <c r="AN33" s="172"/>
      <c r="AO33" s="172"/>
      <c r="AP33" s="172"/>
      <c r="AQ33" s="172"/>
      <c r="AS33" s="141"/>
      <c r="AT33" s="141"/>
      <c r="AU33" s="141"/>
      <c r="AV33" s="141"/>
      <c r="AW33" s="141"/>
      <c r="AX33" s="141"/>
      <c r="AY33" s="141"/>
      <c r="AZ33" s="141"/>
    </row>
    <row r="34" spans="1:52" x14ac:dyDescent="0.2">
      <c r="A34" s="190">
        <v>4</v>
      </c>
      <c r="B34" s="142" t="s">
        <v>288</v>
      </c>
      <c r="C34" s="191">
        <v>20</v>
      </c>
      <c r="D34" s="191" t="s">
        <v>220</v>
      </c>
      <c r="E34" s="184" t="s">
        <v>250</v>
      </c>
      <c r="F34" s="201">
        <v>6000.1</v>
      </c>
      <c r="G34" s="142" t="s">
        <v>126</v>
      </c>
      <c r="H34" s="140">
        <v>300</v>
      </c>
      <c r="I34" s="140"/>
      <c r="J34" s="140"/>
      <c r="K34" s="140"/>
      <c r="L34" s="140"/>
      <c r="M34" s="140"/>
      <c r="N34" s="140">
        <v>280.95999999999998</v>
      </c>
      <c r="O34" s="140">
        <f t="shared" si="0"/>
        <v>19.04000000000002</v>
      </c>
      <c r="Q34" s="141"/>
      <c r="R34" s="141">
        <v>300</v>
      </c>
      <c r="S34" s="141"/>
      <c r="T34" s="141"/>
      <c r="U34" s="141"/>
      <c r="V34" s="141"/>
      <c r="W34" s="141">
        <v>286.55</v>
      </c>
      <c r="X34" s="141">
        <f t="shared" si="1"/>
        <v>13.449999999999989</v>
      </c>
      <c r="Z34" s="174"/>
      <c r="AA34" s="174">
        <v>300</v>
      </c>
      <c r="AB34" s="174"/>
      <c r="AC34" s="174"/>
      <c r="AD34" s="174"/>
      <c r="AE34" s="174"/>
      <c r="AF34" s="174">
        <v>11.48</v>
      </c>
      <c r="AG34" s="174">
        <f t="shared" si="2"/>
        <v>288.52</v>
      </c>
      <c r="AI34" s="180">
        <v>300</v>
      </c>
      <c r="AJ34" s="172"/>
      <c r="AK34" s="172"/>
      <c r="AL34" s="172"/>
      <c r="AM34" s="172"/>
      <c r="AN34" s="172"/>
      <c r="AO34" s="172"/>
      <c r="AP34" s="172"/>
      <c r="AQ34" s="172"/>
      <c r="AS34" s="141"/>
      <c r="AT34" s="141"/>
      <c r="AU34" s="141"/>
      <c r="AV34" s="141"/>
      <c r="AW34" s="141"/>
      <c r="AX34" s="141"/>
      <c r="AY34" s="141"/>
      <c r="AZ34" s="141"/>
    </row>
    <row r="35" spans="1:52" x14ac:dyDescent="0.2">
      <c r="A35" s="190">
        <v>4</v>
      </c>
      <c r="B35" s="142" t="s">
        <v>289</v>
      </c>
      <c r="C35" s="191">
        <v>20</v>
      </c>
      <c r="D35" s="191" t="s">
        <v>220</v>
      </c>
      <c r="E35" s="184" t="s">
        <v>251</v>
      </c>
      <c r="F35" s="201">
        <v>6000.1</v>
      </c>
      <c r="G35" s="142" t="s">
        <v>126</v>
      </c>
      <c r="H35" s="140">
        <v>785</v>
      </c>
      <c r="I35" s="140"/>
      <c r="J35" s="140"/>
      <c r="K35" s="140"/>
      <c r="L35" s="140"/>
      <c r="M35" s="140"/>
      <c r="N35" s="140">
        <v>720.59</v>
      </c>
      <c r="O35" s="140">
        <f t="shared" si="0"/>
        <v>64.409999999999968</v>
      </c>
      <c r="Q35" s="141"/>
      <c r="R35" s="141">
        <v>785</v>
      </c>
      <c r="S35" s="141"/>
      <c r="T35" s="141"/>
      <c r="U35" s="141"/>
      <c r="V35" s="141"/>
      <c r="W35" s="141">
        <v>752.25</v>
      </c>
      <c r="X35" s="141">
        <f t="shared" si="1"/>
        <v>32.75</v>
      </c>
      <c r="Z35" s="174"/>
      <c r="AA35" s="174">
        <v>785</v>
      </c>
      <c r="AB35" s="174"/>
      <c r="AC35" s="174"/>
      <c r="AD35" s="174"/>
      <c r="AE35" s="174"/>
      <c r="AF35" s="174">
        <v>9.74</v>
      </c>
      <c r="AG35" s="174">
        <f t="shared" si="2"/>
        <v>775.26</v>
      </c>
      <c r="AI35" s="180">
        <v>785</v>
      </c>
      <c r="AJ35" s="172"/>
      <c r="AK35" s="172"/>
      <c r="AL35" s="172"/>
      <c r="AM35" s="172"/>
      <c r="AN35" s="172"/>
      <c r="AO35" s="172"/>
      <c r="AP35" s="172"/>
      <c r="AQ35" s="172"/>
      <c r="AS35" s="141"/>
      <c r="AT35" s="141"/>
      <c r="AU35" s="141"/>
      <c r="AV35" s="141"/>
      <c r="AW35" s="141"/>
      <c r="AX35" s="141"/>
      <c r="AY35" s="141"/>
      <c r="AZ35" s="141"/>
    </row>
    <row r="36" spans="1:52" x14ac:dyDescent="0.2">
      <c r="A36" s="190">
        <v>4</v>
      </c>
      <c r="B36" s="142" t="s">
        <v>290</v>
      </c>
      <c r="C36" s="191">
        <v>20</v>
      </c>
      <c r="D36" s="191" t="s">
        <v>220</v>
      </c>
      <c r="E36" s="184" t="s">
        <v>252</v>
      </c>
      <c r="F36" s="201">
        <v>6000.1</v>
      </c>
      <c r="G36" s="142" t="s">
        <v>126</v>
      </c>
      <c r="H36" s="140">
        <v>1600</v>
      </c>
      <c r="I36" s="140"/>
      <c r="J36" s="140"/>
      <c r="K36" s="140"/>
      <c r="L36" s="140"/>
      <c r="M36" s="140"/>
      <c r="N36" s="140">
        <v>1489.99</v>
      </c>
      <c r="O36" s="140">
        <f t="shared" si="0"/>
        <v>110.00999999999999</v>
      </c>
      <c r="Q36" s="141"/>
      <c r="R36" s="141">
        <v>1600</v>
      </c>
      <c r="S36" s="141"/>
      <c r="T36" s="141"/>
      <c r="U36" s="141"/>
      <c r="V36" s="141"/>
      <c r="W36" s="141">
        <v>1567.98</v>
      </c>
      <c r="X36" s="141">
        <f t="shared" si="1"/>
        <v>32.019999999999982</v>
      </c>
      <c r="Z36" s="174"/>
      <c r="AA36" s="174">
        <v>1550</v>
      </c>
      <c r="AB36" s="174"/>
      <c r="AC36" s="174"/>
      <c r="AD36" s="174"/>
      <c r="AE36" s="174"/>
      <c r="AF36" s="174">
        <v>-51.63</v>
      </c>
      <c r="AG36" s="174">
        <f t="shared" si="2"/>
        <v>1601.63</v>
      </c>
      <c r="AI36" s="180">
        <v>1550</v>
      </c>
      <c r="AJ36" s="172"/>
      <c r="AK36" s="172"/>
      <c r="AL36" s="172"/>
      <c r="AM36" s="172"/>
      <c r="AN36" s="172"/>
      <c r="AO36" s="172"/>
      <c r="AP36" s="172"/>
      <c r="AQ36" s="172"/>
      <c r="AS36" s="141"/>
      <c r="AT36" s="141"/>
      <c r="AU36" s="141"/>
      <c r="AV36" s="141"/>
      <c r="AW36" s="141"/>
      <c r="AX36" s="141"/>
      <c r="AY36" s="141"/>
      <c r="AZ36" s="141"/>
    </row>
    <row r="37" spans="1:52" x14ac:dyDescent="0.2">
      <c r="A37" s="190">
        <v>4</v>
      </c>
      <c r="B37" s="142" t="s">
        <v>291</v>
      </c>
      <c r="C37" s="191">
        <v>20</v>
      </c>
      <c r="D37" s="191" t="s">
        <v>220</v>
      </c>
      <c r="E37" s="184" t="s">
        <v>253</v>
      </c>
      <c r="F37" s="201">
        <v>6000.1</v>
      </c>
      <c r="G37" s="142" t="s">
        <v>126</v>
      </c>
      <c r="H37" s="140">
        <v>150</v>
      </c>
      <c r="I37" s="140"/>
      <c r="J37" s="140"/>
      <c r="K37" s="140"/>
      <c r="L37" s="140"/>
      <c r="M37" s="140"/>
      <c r="N37" s="140">
        <v>145.28</v>
      </c>
      <c r="O37" s="140">
        <f t="shared" si="0"/>
        <v>4.7199999999999989</v>
      </c>
      <c r="Q37" s="141"/>
      <c r="R37" s="141">
        <v>150</v>
      </c>
      <c r="S37" s="141"/>
      <c r="T37" s="141"/>
      <c r="U37" s="141"/>
      <c r="V37" s="141"/>
      <c r="W37" s="141">
        <v>143.11000000000001</v>
      </c>
      <c r="X37" s="141">
        <f t="shared" si="1"/>
        <v>6.8899999999999864</v>
      </c>
      <c r="Z37" s="174"/>
      <c r="AA37" s="174">
        <v>150</v>
      </c>
      <c r="AB37" s="174"/>
      <c r="AC37" s="174"/>
      <c r="AD37" s="174"/>
      <c r="AE37" s="174"/>
      <c r="AF37" s="174">
        <v>8.68</v>
      </c>
      <c r="AG37" s="174">
        <f t="shared" si="2"/>
        <v>141.32</v>
      </c>
      <c r="AI37" s="180">
        <v>150</v>
      </c>
      <c r="AJ37" s="172"/>
      <c r="AK37" s="172"/>
      <c r="AL37" s="172"/>
      <c r="AM37" s="172"/>
      <c r="AN37" s="172"/>
      <c r="AO37" s="172"/>
      <c r="AP37" s="172"/>
      <c r="AQ37" s="172"/>
      <c r="AS37" s="141"/>
      <c r="AT37" s="141"/>
      <c r="AU37" s="141"/>
      <c r="AV37" s="141"/>
      <c r="AW37" s="141"/>
      <c r="AX37" s="141"/>
      <c r="AY37" s="141"/>
      <c r="AZ37" s="141"/>
    </row>
    <row r="38" spans="1:52" x14ac:dyDescent="0.2">
      <c r="A38" s="190">
        <v>4</v>
      </c>
      <c r="B38" s="142" t="s">
        <v>292</v>
      </c>
      <c r="C38" s="191">
        <v>20</v>
      </c>
      <c r="D38" s="191" t="s">
        <v>220</v>
      </c>
      <c r="E38" s="184" t="s">
        <v>254</v>
      </c>
      <c r="F38" s="201">
        <v>6000.1</v>
      </c>
      <c r="G38" s="142" t="s">
        <v>126</v>
      </c>
      <c r="H38" s="140">
        <v>1000</v>
      </c>
      <c r="I38" s="140"/>
      <c r="J38" s="140"/>
      <c r="K38" s="140"/>
      <c r="L38" s="140"/>
      <c r="M38" s="140"/>
      <c r="N38" s="140">
        <v>948.56</v>
      </c>
      <c r="O38" s="140">
        <f t="shared" si="0"/>
        <v>51.440000000000055</v>
      </c>
      <c r="Q38" s="141"/>
      <c r="R38" s="141">
        <v>1000</v>
      </c>
      <c r="S38" s="141"/>
      <c r="T38" s="141"/>
      <c r="U38" s="141"/>
      <c r="V38" s="141"/>
      <c r="W38" s="141">
        <v>993.09</v>
      </c>
      <c r="X38" s="141">
        <f t="shared" si="1"/>
        <v>6.9099999999999682</v>
      </c>
      <c r="Z38" s="174"/>
      <c r="AA38" s="174">
        <v>1000</v>
      </c>
      <c r="AB38" s="174"/>
      <c r="AC38" s="174"/>
      <c r="AD38" s="174"/>
      <c r="AE38" s="174"/>
      <c r="AF38" s="174">
        <v>-12.75</v>
      </c>
      <c r="AG38" s="174">
        <f t="shared" si="2"/>
        <v>1012.75</v>
      </c>
      <c r="AI38" s="180">
        <v>1000</v>
      </c>
      <c r="AJ38" s="172"/>
      <c r="AK38" s="172"/>
      <c r="AL38" s="172"/>
      <c r="AM38" s="172"/>
      <c r="AN38" s="172"/>
      <c r="AO38" s="172"/>
      <c r="AP38" s="172"/>
      <c r="AQ38" s="172"/>
      <c r="AS38" s="141"/>
      <c r="AT38" s="141"/>
      <c r="AU38" s="141"/>
      <c r="AV38" s="141"/>
      <c r="AW38" s="141"/>
      <c r="AX38" s="141"/>
      <c r="AY38" s="141"/>
      <c r="AZ38" s="141"/>
    </row>
    <row r="39" spans="1:52" x14ac:dyDescent="0.2">
      <c r="A39" s="190">
        <v>4</v>
      </c>
      <c r="B39" s="142" t="s">
        <v>293</v>
      </c>
      <c r="C39" s="191">
        <v>20</v>
      </c>
      <c r="D39" s="191" t="s">
        <v>220</v>
      </c>
      <c r="E39" s="184" t="s">
        <v>255</v>
      </c>
      <c r="F39" s="201">
        <v>6000.1</v>
      </c>
      <c r="G39" s="142" t="s">
        <v>126</v>
      </c>
      <c r="H39" s="140">
        <v>1150</v>
      </c>
      <c r="I39" s="140"/>
      <c r="J39" s="140"/>
      <c r="K39" s="140"/>
      <c r="L39" s="140"/>
      <c r="M39" s="140"/>
      <c r="N39" s="140">
        <v>1050.32</v>
      </c>
      <c r="O39" s="140">
        <f t="shared" si="0"/>
        <v>99.680000000000064</v>
      </c>
      <c r="Q39" s="141"/>
      <c r="R39" s="141">
        <v>1150</v>
      </c>
      <c r="S39" s="141"/>
      <c r="T39" s="141"/>
      <c r="U39" s="141"/>
      <c r="V39" s="141"/>
      <c r="W39" s="141">
        <v>1102.28</v>
      </c>
      <c r="X39" s="141">
        <f t="shared" si="1"/>
        <v>47.720000000000027</v>
      </c>
      <c r="Z39" s="174"/>
      <c r="AA39" s="174">
        <v>1150</v>
      </c>
      <c r="AB39" s="174"/>
      <c r="AC39" s="174"/>
      <c r="AD39" s="174"/>
      <c r="AE39" s="174"/>
      <c r="AF39" s="174">
        <v>25.34</v>
      </c>
      <c r="AG39" s="174">
        <f t="shared" si="2"/>
        <v>1124.6600000000001</v>
      </c>
      <c r="AI39" s="180">
        <v>1150</v>
      </c>
      <c r="AJ39" s="172"/>
      <c r="AK39" s="172"/>
      <c r="AL39" s="172"/>
      <c r="AM39" s="172"/>
      <c r="AN39" s="172"/>
      <c r="AO39" s="172"/>
      <c r="AP39" s="172"/>
      <c r="AQ39" s="172"/>
      <c r="AS39" s="141"/>
      <c r="AT39" s="141"/>
      <c r="AU39" s="141"/>
      <c r="AV39" s="141"/>
      <c r="AW39" s="141"/>
      <c r="AX39" s="141"/>
      <c r="AY39" s="141"/>
      <c r="AZ39" s="141"/>
    </row>
    <row r="40" spans="1:52" x14ac:dyDescent="0.2">
      <c r="A40" s="190">
        <v>4</v>
      </c>
      <c r="B40" s="142" t="s">
        <v>294</v>
      </c>
      <c r="C40" s="191">
        <v>20</v>
      </c>
      <c r="D40" s="191" t="s">
        <v>220</v>
      </c>
      <c r="E40" s="184" t="s">
        <v>256</v>
      </c>
      <c r="F40" s="201">
        <v>6000.1</v>
      </c>
      <c r="G40" s="142" t="s">
        <v>126</v>
      </c>
      <c r="H40" s="140">
        <v>620</v>
      </c>
      <c r="I40" s="140"/>
      <c r="J40" s="140"/>
      <c r="K40" s="140"/>
      <c r="L40" s="140"/>
      <c r="M40" s="140"/>
      <c r="N40" s="140">
        <v>568.61</v>
      </c>
      <c r="O40" s="140">
        <f t="shared" si="0"/>
        <v>51.389999999999986</v>
      </c>
      <c r="Q40" s="141"/>
      <c r="R40" s="141">
        <v>620</v>
      </c>
      <c r="S40" s="141"/>
      <c r="T40" s="141"/>
      <c r="U40" s="141"/>
      <c r="V40" s="141"/>
      <c r="W40" s="141">
        <v>590.54</v>
      </c>
      <c r="X40" s="141">
        <f t="shared" si="1"/>
        <v>29.460000000000036</v>
      </c>
      <c r="Z40" s="174"/>
      <c r="AA40" s="174">
        <v>620</v>
      </c>
      <c r="AB40" s="174"/>
      <c r="AC40" s="174"/>
      <c r="AD40" s="174"/>
      <c r="AE40" s="174"/>
      <c r="AF40" s="174">
        <v>19.43</v>
      </c>
      <c r="AG40" s="174">
        <f t="shared" si="2"/>
        <v>600.57000000000005</v>
      </c>
      <c r="AI40" s="180">
        <v>620</v>
      </c>
      <c r="AJ40" s="172"/>
      <c r="AK40" s="172"/>
      <c r="AL40" s="172"/>
      <c r="AM40" s="172"/>
      <c r="AN40" s="172"/>
      <c r="AO40" s="172"/>
      <c r="AP40" s="172"/>
      <c r="AQ40" s="172"/>
      <c r="AS40" s="141"/>
      <c r="AT40" s="141"/>
      <c r="AU40" s="141"/>
      <c r="AV40" s="141"/>
      <c r="AW40" s="141"/>
      <c r="AX40" s="141"/>
      <c r="AY40" s="141"/>
      <c r="AZ40" s="141"/>
    </row>
    <row r="41" spans="1:52" x14ac:dyDescent="0.2">
      <c r="A41" s="190">
        <v>4</v>
      </c>
      <c r="B41" s="142" t="s">
        <v>295</v>
      </c>
      <c r="C41" s="191">
        <v>20</v>
      </c>
      <c r="D41" s="191" t="s">
        <v>220</v>
      </c>
      <c r="E41" s="184" t="s">
        <v>222</v>
      </c>
      <c r="F41" s="201">
        <v>6000.11</v>
      </c>
      <c r="G41" s="142" t="s">
        <v>127</v>
      </c>
      <c r="H41" s="140">
        <v>0</v>
      </c>
      <c r="I41" s="140"/>
      <c r="J41" s="140"/>
      <c r="K41" s="140"/>
      <c r="L41" s="140"/>
      <c r="M41" s="140"/>
      <c r="N41" s="140">
        <v>227.62</v>
      </c>
      <c r="O41" s="140">
        <f t="shared" si="0"/>
        <v>-227.62</v>
      </c>
      <c r="Q41" s="141"/>
      <c r="R41" s="141">
        <v>275</v>
      </c>
      <c r="S41" s="141"/>
      <c r="T41" s="141"/>
      <c r="U41" s="141"/>
      <c r="V41" s="141"/>
      <c r="W41" s="141">
        <v>248.34</v>
      </c>
      <c r="X41" s="141">
        <f t="shared" si="1"/>
        <v>26.659999999999997</v>
      </c>
      <c r="Z41" s="174"/>
      <c r="AA41" s="174">
        <v>275</v>
      </c>
      <c r="AB41" s="174"/>
      <c r="AC41" s="174"/>
      <c r="AD41" s="174"/>
      <c r="AE41" s="174"/>
      <c r="AF41" s="174">
        <v>275</v>
      </c>
      <c r="AG41" s="174">
        <f t="shared" si="2"/>
        <v>0</v>
      </c>
      <c r="AI41" s="180">
        <v>275</v>
      </c>
      <c r="AJ41" s="172"/>
      <c r="AK41" s="172"/>
      <c r="AL41" s="172"/>
      <c r="AM41" s="172"/>
      <c r="AN41" s="172"/>
      <c r="AO41" s="172"/>
      <c r="AP41" s="172"/>
      <c r="AQ41" s="172"/>
      <c r="AS41" s="141"/>
      <c r="AT41" s="141"/>
      <c r="AU41" s="141"/>
      <c r="AV41" s="141"/>
      <c r="AW41" s="141"/>
      <c r="AX41" s="141"/>
      <c r="AY41" s="141"/>
      <c r="AZ41" s="141"/>
    </row>
    <row r="42" spans="1:52" x14ac:dyDescent="0.2">
      <c r="A42" s="190">
        <v>4</v>
      </c>
      <c r="B42" s="142" t="s">
        <v>296</v>
      </c>
      <c r="C42" s="191">
        <v>20</v>
      </c>
      <c r="D42" s="191" t="s">
        <v>220</v>
      </c>
      <c r="E42" s="184" t="s">
        <v>223</v>
      </c>
      <c r="F42" s="201">
        <v>6000.11</v>
      </c>
      <c r="G42" s="142" t="s">
        <v>127</v>
      </c>
      <c r="H42" s="140">
        <v>0</v>
      </c>
      <c r="I42" s="140"/>
      <c r="J42" s="140"/>
      <c r="K42" s="140"/>
      <c r="L42" s="140"/>
      <c r="M42" s="140"/>
      <c r="N42" s="140">
        <v>246</v>
      </c>
      <c r="O42" s="140">
        <f t="shared" si="0"/>
        <v>-246</v>
      </c>
      <c r="Q42" s="141"/>
      <c r="R42" s="141">
        <v>246</v>
      </c>
      <c r="S42" s="141"/>
      <c r="T42" s="141"/>
      <c r="U42" s="141"/>
      <c r="V42" s="141"/>
      <c r="W42" s="141">
        <v>246</v>
      </c>
      <c r="X42" s="141">
        <f t="shared" si="1"/>
        <v>0</v>
      </c>
      <c r="Z42" s="174"/>
      <c r="AA42" s="174">
        <v>245</v>
      </c>
      <c r="AB42" s="174"/>
      <c r="AC42" s="174"/>
      <c r="AD42" s="174"/>
      <c r="AE42" s="174"/>
      <c r="AF42" s="174">
        <v>245</v>
      </c>
      <c r="AG42" s="174">
        <f t="shared" si="2"/>
        <v>0</v>
      </c>
      <c r="AI42" s="180">
        <v>245</v>
      </c>
      <c r="AJ42" s="172"/>
      <c r="AK42" s="172"/>
      <c r="AL42" s="172"/>
      <c r="AM42" s="172"/>
      <c r="AN42" s="172"/>
      <c r="AO42" s="172"/>
      <c r="AP42" s="172"/>
      <c r="AQ42" s="172"/>
      <c r="AS42" s="141"/>
      <c r="AT42" s="141"/>
      <c r="AU42" s="141"/>
      <c r="AV42" s="141"/>
      <c r="AW42" s="141"/>
      <c r="AX42" s="141"/>
      <c r="AY42" s="141"/>
      <c r="AZ42" s="141"/>
    </row>
    <row r="43" spans="1:52" x14ac:dyDescent="0.2">
      <c r="A43" s="190">
        <v>5</v>
      </c>
      <c r="B43" s="142" t="s">
        <v>297</v>
      </c>
      <c r="C43" s="191">
        <v>20</v>
      </c>
      <c r="D43" s="191" t="s">
        <v>220</v>
      </c>
      <c r="E43" s="184" t="s">
        <v>224</v>
      </c>
      <c r="F43" s="201">
        <v>6000.11</v>
      </c>
      <c r="G43" s="142" t="s">
        <v>127</v>
      </c>
      <c r="H43" s="140">
        <v>0</v>
      </c>
      <c r="I43" s="140"/>
      <c r="J43" s="140"/>
      <c r="K43" s="140"/>
      <c r="L43" s="140"/>
      <c r="M43" s="140"/>
      <c r="N43" s="140">
        <v>146.66</v>
      </c>
      <c r="O43" s="140">
        <f t="shared" si="0"/>
        <v>-146.66</v>
      </c>
      <c r="Q43" s="141"/>
      <c r="R43" s="141">
        <v>177</v>
      </c>
      <c r="S43" s="141"/>
      <c r="T43" s="141"/>
      <c r="U43" s="141"/>
      <c r="V43" s="141"/>
      <c r="W43" s="141">
        <v>157.72</v>
      </c>
      <c r="X43" s="141">
        <f t="shared" si="1"/>
        <v>19.28</v>
      </c>
      <c r="Z43" s="174"/>
      <c r="AA43" s="174">
        <v>175</v>
      </c>
      <c r="AB43" s="174"/>
      <c r="AC43" s="174"/>
      <c r="AD43" s="174"/>
      <c r="AE43" s="174"/>
      <c r="AF43" s="174">
        <v>175</v>
      </c>
      <c r="AG43" s="174">
        <f t="shared" si="2"/>
        <v>0</v>
      </c>
      <c r="AI43" s="180">
        <v>175</v>
      </c>
      <c r="AJ43" s="172"/>
      <c r="AK43" s="172"/>
      <c r="AL43" s="172"/>
      <c r="AM43" s="172"/>
      <c r="AN43" s="172"/>
      <c r="AO43" s="172"/>
      <c r="AP43" s="172"/>
      <c r="AQ43" s="172"/>
      <c r="AS43" s="141"/>
      <c r="AT43" s="141"/>
      <c r="AU43" s="141"/>
      <c r="AV43" s="141"/>
      <c r="AW43" s="141"/>
      <c r="AX43" s="141"/>
      <c r="AY43" s="141"/>
      <c r="AZ43" s="141"/>
    </row>
    <row r="44" spans="1:52" x14ac:dyDescent="0.2">
      <c r="A44" s="190">
        <v>6</v>
      </c>
      <c r="B44" s="142" t="s">
        <v>298</v>
      </c>
      <c r="C44" s="191">
        <v>20</v>
      </c>
      <c r="D44" s="191" t="s">
        <v>220</v>
      </c>
      <c r="E44" s="184" t="s">
        <v>225</v>
      </c>
      <c r="F44" s="201">
        <v>6000.11</v>
      </c>
      <c r="G44" s="142" t="s">
        <v>127</v>
      </c>
      <c r="H44" s="140">
        <v>0</v>
      </c>
      <c r="I44" s="140"/>
      <c r="J44" s="140"/>
      <c r="K44" s="140"/>
      <c r="L44" s="140"/>
      <c r="M44" s="140"/>
      <c r="N44" s="140">
        <v>155.04</v>
      </c>
      <c r="O44" s="140">
        <f t="shared" si="0"/>
        <v>-155.04</v>
      </c>
      <c r="Q44" s="141"/>
      <c r="R44" s="141">
        <v>172</v>
      </c>
      <c r="S44" s="141"/>
      <c r="T44" s="141"/>
      <c r="U44" s="141"/>
      <c r="V44" s="141"/>
      <c r="W44" s="141">
        <v>182.46</v>
      </c>
      <c r="X44" s="141">
        <f t="shared" si="1"/>
        <v>-10.460000000000008</v>
      </c>
      <c r="Z44" s="174"/>
      <c r="AA44" s="174">
        <v>170</v>
      </c>
      <c r="AB44" s="174"/>
      <c r="AC44" s="174"/>
      <c r="AD44" s="174"/>
      <c r="AE44" s="174"/>
      <c r="AF44" s="174">
        <v>170</v>
      </c>
      <c r="AG44" s="174">
        <f t="shared" si="2"/>
        <v>0</v>
      </c>
      <c r="AI44" s="180">
        <v>170</v>
      </c>
      <c r="AJ44" s="172"/>
      <c r="AK44" s="172"/>
      <c r="AL44" s="172"/>
      <c r="AM44" s="172"/>
      <c r="AN44" s="172"/>
      <c r="AO44" s="172"/>
      <c r="AP44" s="172"/>
      <c r="AQ44" s="172"/>
      <c r="AS44" s="141"/>
      <c r="AT44" s="141"/>
      <c r="AU44" s="141"/>
      <c r="AV44" s="141"/>
      <c r="AW44" s="141"/>
      <c r="AX44" s="141"/>
      <c r="AY44" s="141"/>
      <c r="AZ44" s="141"/>
    </row>
    <row r="45" spans="1:52" x14ac:dyDescent="0.2">
      <c r="A45" s="190">
        <v>6</v>
      </c>
      <c r="B45" s="142" t="s">
        <v>299</v>
      </c>
      <c r="C45" s="191">
        <v>20</v>
      </c>
      <c r="D45" s="191" t="s">
        <v>220</v>
      </c>
      <c r="E45" s="184" t="s">
        <v>226</v>
      </c>
      <c r="F45" s="201">
        <v>6000.11</v>
      </c>
      <c r="G45" s="142" t="s">
        <v>127</v>
      </c>
      <c r="H45" s="140">
        <v>0</v>
      </c>
      <c r="I45" s="140"/>
      <c r="J45" s="140"/>
      <c r="K45" s="140"/>
      <c r="L45" s="140"/>
      <c r="M45" s="140"/>
      <c r="N45" s="140">
        <v>126.25</v>
      </c>
      <c r="O45" s="140">
        <f t="shared" si="0"/>
        <v>-126.25</v>
      </c>
      <c r="Q45" s="141"/>
      <c r="R45" s="141">
        <v>125</v>
      </c>
      <c r="S45" s="141"/>
      <c r="T45" s="141"/>
      <c r="U45" s="141"/>
      <c r="V45" s="141"/>
      <c r="W45" s="141">
        <v>126</v>
      </c>
      <c r="X45" s="141">
        <f t="shared" si="1"/>
        <v>-1</v>
      </c>
      <c r="Z45" s="174"/>
      <c r="AA45" s="174">
        <v>125</v>
      </c>
      <c r="AB45" s="174"/>
      <c r="AC45" s="174"/>
      <c r="AD45" s="174"/>
      <c r="AE45" s="174"/>
      <c r="AF45" s="174">
        <v>125</v>
      </c>
      <c r="AG45" s="174">
        <f t="shared" si="2"/>
        <v>0</v>
      </c>
      <c r="AI45" s="180">
        <v>125</v>
      </c>
      <c r="AJ45" s="172"/>
      <c r="AK45" s="172"/>
      <c r="AL45" s="172"/>
      <c r="AM45" s="172"/>
      <c r="AN45" s="172"/>
      <c r="AO45" s="172"/>
      <c r="AP45" s="172"/>
      <c r="AQ45" s="172"/>
      <c r="AS45" s="141"/>
      <c r="AT45" s="141"/>
      <c r="AU45" s="141"/>
      <c r="AV45" s="141"/>
      <c r="AW45" s="141"/>
      <c r="AX45" s="141"/>
      <c r="AY45" s="141"/>
      <c r="AZ45" s="141"/>
    </row>
    <row r="46" spans="1:52" x14ac:dyDescent="0.2">
      <c r="A46" s="190">
        <v>4</v>
      </c>
      <c r="B46" s="142" t="s">
        <v>300</v>
      </c>
      <c r="C46" s="191">
        <v>20</v>
      </c>
      <c r="D46" s="191" t="s">
        <v>220</v>
      </c>
      <c r="E46" s="184" t="s">
        <v>227</v>
      </c>
      <c r="F46" s="201">
        <v>6000.11</v>
      </c>
      <c r="G46" s="142" t="s">
        <v>127</v>
      </c>
      <c r="H46" s="140">
        <v>0</v>
      </c>
      <c r="I46" s="140"/>
      <c r="J46" s="140"/>
      <c r="K46" s="140"/>
      <c r="L46" s="140"/>
      <c r="M46" s="140"/>
      <c r="N46" s="140">
        <v>96.18</v>
      </c>
      <c r="O46" s="140">
        <f t="shared" si="0"/>
        <v>-96.18</v>
      </c>
      <c r="Q46" s="141"/>
      <c r="R46" s="141">
        <v>120</v>
      </c>
      <c r="S46" s="141"/>
      <c r="T46" s="141"/>
      <c r="U46" s="141"/>
      <c r="V46" s="141"/>
      <c r="W46" s="141">
        <v>76.209999999999994</v>
      </c>
      <c r="X46" s="141">
        <f t="shared" si="1"/>
        <v>43.790000000000006</v>
      </c>
      <c r="Z46" s="174"/>
      <c r="AA46" s="174">
        <v>120</v>
      </c>
      <c r="AB46" s="174"/>
      <c r="AC46" s="174"/>
      <c r="AD46" s="174"/>
      <c r="AE46" s="174"/>
      <c r="AF46" s="174">
        <v>120</v>
      </c>
      <c r="AG46" s="174">
        <f t="shared" si="2"/>
        <v>0</v>
      </c>
      <c r="AI46" s="180">
        <v>120</v>
      </c>
      <c r="AJ46" s="172"/>
      <c r="AK46" s="172"/>
      <c r="AL46" s="172"/>
      <c r="AM46" s="172"/>
      <c r="AN46" s="172"/>
      <c r="AO46" s="172"/>
      <c r="AP46" s="172"/>
      <c r="AQ46" s="172"/>
      <c r="AS46" s="141"/>
      <c r="AT46" s="141"/>
      <c r="AU46" s="141"/>
      <c r="AV46" s="141"/>
      <c r="AW46" s="141"/>
      <c r="AX46" s="141"/>
      <c r="AY46" s="141"/>
      <c r="AZ46" s="141"/>
    </row>
    <row r="47" spans="1:52" x14ac:dyDescent="0.2">
      <c r="A47" s="190">
        <v>9</v>
      </c>
      <c r="B47" s="142" t="s">
        <v>301</v>
      </c>
      <c r="C47" s="191">
        <v>20</v>
      </c>
      <c r="D47" s="191" t="s">
        <v>220</v>
      </c>
      <c r="E47" s="184" t="s">
        <v>228</v>
      </c>
      <c r="F47" s="201">
        <v>6000.11</v>
      </c>
      <c r="G47" s="142" t="s">
        <v>127</v>
      </c>
      <c r="H47" s="140">
        <v>0</v>
      </c>
      <c r="I47" s="140"/>
      <c r="J47" s="140"/>
      <c r="K47" s="140"/>
      <c r="L47" s="140"/>
      <c r="M47" s="140"/>
      <c r="N47" s="140">
        <v>258.39999999999998</v>
      </c>
      <c r="O47" s="140">
        <f t="shared" si="0"/>
        <v>-258.39999999999998</v>
      </c>
      <c r="Q47" s="141"/>
      <c r="R47" s="141">
        <v>475</v>
      </c>
      <c r="S47" s="141"/>
      <c r="T47" s="141"/>
      <c r="U47" s="141"/>
      <c r="V47" s="141"/>
      <c r="W47" s="141">
        <v>160.24</v>
      </c>
      <c r="X47" s="141">
        <f t="shared" si="1"/>
        <v>314.76</v>
      </c>
      <c r="Z47" s="174"/>
      <c r="AA47" s="174">
        <v>475</v>
      </c>
      <c r="AB47" s="174"/>
      <c r="AC47" s="174"/>
      <c r="AD47" s="174"/>
      <c r="AE47" s="174"/>
      <c r="AF47" s="174">
        <v>475</v>
      </c>
      <c r="AG47" s="174">
        <f t="shared" si="2"/>
        <v>0</v>
      </c>
      <c r="AI47" s="180">
        <v>475</v>
      </c>
      <c r="AJ47" s="172"/>
      <c r="AK47" s="172"/>
      <c r="AL47" s="172"/>
      <c r="AM47" s="172"/>
      <c r="AN47" s="172"/>
      <c r="AO47" s="172"/>
      <c r="AP47" s="172"/>
      <c r="AQ47" s="172"/>
      <c r="AS47" s="141"/>
      <c r="AT47" s="141"/>
      <c r="AU47" s="141"/>
      <c r="AV47" s="141"/>
      <c r="AW47" s="141"/>
      <c r="AX47" s="141"/>
      <c r="AY47" s="141"/>
      <c r="AZ47" s="141"/>
    </row>
    <row r="48" spans="1:52" x14ac:dyDescent="0.2">
      <c r="A48" s="190">
        <v>7</v>
      </c>
      <c r="B48" s="142" t="s">
        <v>302</v>
      </c>
      <c r="C48" s="191">
        <v>20</v>
      </c>
      <c r="D48" s="191" t="s">
        <v>220</v>
      </c>
      <c r="E48" s="184" t="s">
        <v>229</v>
      </c>
      <c r="F48" s="201">
        <v>6000.11</v>
      </c>
      <c r="G48" s="142" t="s">
        <v>127</v>
      </c>
      <c r="H48" s="140">
        <v>0</v>
      </c>
      <c r="I48" s="140"/>
      <c r="J48" s="140"/>
      <c r="K48" s="140"/>
      <c r="L48" s="140"/>
      <c r="M48" s="140"/>
      <c r="N48" s="140">
        <v>255</v>
      </c>
      <c r="O48" s="140">
        <f t="shared" si="0"/>
        <v>-255</v>
      </c>
      <c r="Q48" s="141"/>
      <c r="R48" s="141">
        <v>255</v>
      </c>
      <c r="S48" s="141"/>
      <c r="T48" s="141"/>
      <c r="U48" s="141"/>
      <c r="V48" s="141"/>
      <c r="W48" s="141">
        <v>255</v>
      </c>
      <c r="X48" s="141">
        <f t="shared" si="1"/>
        <v>0</v>
      </c>
      <c r="Z48" s="174"/>
      <c r="AA48" s="174">
        <v>255</v>
      </c>
      <c r="AB48" s="174"/>
      <c r="AC48" s="174"/>
      <c r="AD48" s="174"/>
      <c r="AE48" s="174"/>
      <c r="AF48" s="174">
        <v>255</v>
      </c>
      <c r="AG48" s="174">
        <f t="shared" si="2"/>
        <v>0</v>
      </c>
      <c r="AI48" s="180">
        <v>255</v>
      </c>
      <c r="AJ48" s="172"/>
      <c r="AK48" s="172"/>
      <c r="AL48" s="172"/>
      <c r="AM48" s="172"/>
      <c r="AN48" s="172"/>
      <c r="AO48" s="172"/>
      <c r="AP48" s="172"/>
      <c r="AQ48" s="172"/>
      <c r="AS48" s="141"/>
      <c r="AT48" s="141"/>
      <c r="AU48" s="141"/>
      <c r="AV48" s="141"/>
      <c r="AW48" s="141"/>
      <c r="AX48" s="141"/>
      <c r="AY48" s="141"/>
      <c r="AZ48" s="141"/>
    </row>
    <row r="49" spans="1:52" x14ac:dyDescent="0.2">
      <c r="A49" s="190">
        <v>4</v>
      </c>
      <c r="B49" s="142" t="s">
        <v>303</v>
      </c>
      <c r="C49" s="191">
        <v>20</v>
      </c>
      <c r="D49" s="191" t="s">
        <v>220</v>
      </c>
      <c r="E49" s="184" t="s">
        <v>230</v>
      </c>
      <c r="F49" s="201">
        <v>6000.11</v>
      </c>
      <c r="G49" s="142" t="s">
        <v>127</v>
      </c>
      <c r="H49" s="140">
        <v>0</v>
      </c>
      <c r="I49" s="140"/>
      <c r="J49" s="140"/>
      <c r="K49" s="140"/>
      <c r="L49" s="140"/>
      <c r="M49" s="140"/>
      <c r="N49" s="140">
        <v>189.52</v>
      </c>
      <c r="O49" s="140">
        <f t="shared" si="0"/>
        <v>-189.52</v>
      </c>
      <c r="Q49" s="141"/>
      <c r="R49" s="141">
        <v>176</v>
      </c>
      <c r="S49" s="141"/>
      <c r="T49" s="141"/>
      <c r="U49" s="141"/>
      <c r="V49" s="141"/>
      <c r="W49" s="141">
        <v>208.8</v>
      </c>
      <c r="X49" s="141">
        <f t="shared" si="1"/>
        <v>-32.800000000000011</v>
      </c>
      <c r="Z49" s="174"/>
      <c r="AA49" s="174">
        <v>175</v>
      </c>
      <c r="AB49" s="174"/>
      <c r="AC49" s="174"/>
      <c r="AD49" s="174"/>
      <c r="AE49" s="174"/>
      <c r="AF49" s="174">
        <v>175</v>
      </c>
      <c r="AG49" s="174">
        <f t="shared" si="2"/>
        <v>0</v>
      </c>
      <c r="AI49" s="180">
        <v>175</v>
      </c>
      <c r="AJ49" s="172"/>
      <c r="AK49" s="172"/>
      <c r="AL49" s="172"/>
      <c r="AM49" s="172"/>
      <c r="AN49" s="172"/>
      <c r="AO49" s="172"/>
      <c r="AP49" s="172"/>
      <c r="AQ49" s="172"/>
      <c r="AS49" s="141"/>
      <c r="AT49" s="141"/>
      <c r="AU49" s="141"/>
      <c r="AV49" s="141"/>
      <c r="AW49" s="141"/>
      <c r="AX49" s="141"/>
      <c r="AY49" s="141"/>
      <c r="AZ49" s="141"/>
    </row>
    <row r="50" spans="1:52" x14ac:dyDescent="0.2">
      <c r="A50" s="190">
        <v>9</v>
      </c>
      <c r="B50" s="142" t="s">
        <v>304</v>
      </c>
      <c r="C50" s="191">
        <v>20</v>
      </c>
      <c r="D50" s="191" t="s">
        <v>220</v>
      </c>
      <c r="E50" s="184" t="s">
        <v>231</v>
      </c>
      <c r="F50" s="201">
        <v>6000.11</v>
      </c>
      <c r="G50" s="142" t="s">
        <v>127</v>
      </c>
      <c r="H50" s="140">
        <v>0</v>
      </c>
      <c r="I50" s="140"/>
      <c r="J50" s="140"/>
      <c r="K50" s="140"/>
      <c r="L50" s="140"/>
      <c r="M50" s="140"/>
      <c r="N50" s="140">
        <v>141.72</v>
      </c>
      <c r="O50" s="140">
        <f t="shared" si="0"/>
        <v>-141.72</v>
      </c>
      <c r="Q50" s="141"/>
      <c r="R50" s="141">
        <v>169</v>
      </c>
      <c r="S50" s="141"/>
      <c r="T50" s="141"/>
      <c r="U50" s="141"/>
      <c r="V50" s="141"/>
      <c r="W50" s="141">
        <v>152.33000000000001</v>
      </c>
      <c r="X50" s="141">
        <f t="shared" si="1"/>
        <v>16.669999999999987</v>
      </c>
      <c r="Z50" s="174"/>
      <c r="AA50" s="174">
        <v>170</v>
      </c>
      <c r="AB50" s="174"/>
      <c r="AC50" s="174"/>
      <c r="AD50" s="174"/>
      <c r="AE50" s="174"/>
      <c r="AF50" s="174">
        <v>170</v>
      </c>
      <c r="AG50" s="174">
        <f t="shared" si="2"/>
        <v>0</v>
      </c>
      <c r="AI50" s="180">
        <v>170</v>
      </c>
      <c r="AJ50" s="172"/>
      <c r="AK50" s="172"/>
      <c r="AL50" s="172"/>
      <c r="AM50" s="172"/>
      <c r="AN50" s="172"/>
      <c r="AO50" s="172"/>
      <c r="AP50" s="172"/>
      <c r="AQ50" s="172"/>
      <c r="AS50" s="141"/>
      <c r="AT50" s="141"/>
      <c r="AU50" s="141"/>
      <c r="AV50" s="141"/>
      <c r="AW50" s="141"/>
      <c r="AX50" s="141"/>
      <c r="AY50" s="141"/>
      <c r="AZ50" s="141"/>
    </row>
    <row r="51" spans="1:52" x14ac:dyDescent="0.2">
      <c r="A51" s="190">
        <v>4</v>
      </c>
      <c r="B51" s="142" t="s">
        <v>305</v>
      </c>
      <c r="C51" s="191">
        <v>20</v>
      </c>
      <c r="D51" s="191" t="s">
        <v>220</v>
      </c>
      <c r="E51" s="191" t="s">
        <v>232</v>
      </c>
      <c r="F51" s="201">
        <v>6000.11</v>
      </c>
      <c r="G51" s="142" t="s">
        <v>127</v>
      </c>
      <c r="H51" s="140">
        <v>0</v>
      </c>
      <c r="I51" s="140"/>
      <c r="J51" s="140"/>
      <c r="K51" s="140"/>
      <c r="L51" s="140"/>
      <c r="M51" s="140"/>
      <c r="N51" s="140">
        <v>108.9</v>
      </c>
      <c r="O51" s="140">
        <f t="shared" si="0"/>
        <v>-108.9</v>
      </c>
      <c r="Q51" s="141"/>
      <c r="R51" s="141">
        <v>107</v>
      </c>
      <c r="S51" s="141"/>
      <c r="T51" s="141"/>
      <c r="U51" s="141"/>
      <c r="V51" s="141"/>
      <c r="W51" s="141">
        <v>123.99</v>
      </c>
      <c r="X51" s="141">
        <f t="shared" si="1"/>
        <v>-16.989999999999995</v>
      </c>
      <c r="Z51" s="174"/>
      <c r="AA51" s="174">
        <v>110</v>
      </c>
      <c r="AB51" s="174"/>
      <c r="AC51" s="174"/>
      <c r="AD51" s="174"/>
      <c r="AE51" s="174"/>
      <c r="AF51" s="174">
        <v>110</v>
      </c>
      <c r="AG51" s="174">
        <f t="shared" si="2"/>
        <v>0</v>
      </c>
      <c r="AI51" s="180">
        <v>110</v>
      </c>
      <c r="AJ51" s="172"/>
      <c r="AK51" s="172"/>
      <c r="AL51" s="172"/>
      <c r="AM51" s="172"/>
      <c r="AN51" s="172"/>
      <c r="AO51" s="172"/>
      <c r="AP51" s="172"/>
      <c r="AQ51" s="172"/>
      <c r="AS51" s="141"/>
      <c r="AT51" s="141"/>
      <c r="AU51" s="141"/>
      <c r="AV51" s="141"/>
      <c r="AW51" s="141"/>
      <c r="AX51" s="141"/>
      <c r="AY51" s="141"/>
      <c r="AZ51" s="141"/>
    </row>
    <row r="52" spans="1:52" x14ac:dyDescent="0.2">
      <c r="A52" s="190">
        <v>4</v>
      </c>
      <c r="B52" s="142" t="s">
        <v>306</v>
      </c>
      <c r="C52" s="191">
        <v>20</v>
      </c>
      <c r="D52" s="191" t="s">
        <v>220</v>
      </c>
      <c r="E52" s="191" t="s">
        <v>233</v>
      </c>
      <c r="F52" s="201">
        <v>6000.11</v>
      </c>
      <c r="G52" s="142" t="s">
        <v>127</v>
      </c>
      <c r="H52" s="140">
        <v>0</v>
      </c>
      <c r="I52" s="140"/>
      <c r="J52" s="140"/>
      <c r="K52" s="140"/>
      <c r="L52" s="140"/>
      <c r="M52" s="140"/>
      <c r="N52" s="140">
        <v>89.7</v>
      </c>
      <c r="O52" s="140">
        <f t="shared" si="0"/>
        <v>-89.7</v>
      </c>
      <c r="Q52" s="141"/>
      <c r="R52" s="141">
        <v>110</v>
      </c>
      <c r="S52" s="141"/>
      <c r="T52" s="141"/>
      <c r="U52" s="141"/>
      <c r="V52" s="141"/>
      <c r="W52" s="141">
        <v>96.46</v>
      </c>
      <c r="X52" s="141">
        <f t="shared" si="1"/>
        <v>13.540000000000006</v>
      </c>
      <c r="Z52" s="174"/>
      <c r="AA52" s="174">
        <v>100</v>
      </c>
      <c r="AB52" s="174"/>
      <c r="AC52" s="174"/>
      <c r="AD52" s="174"/>
      <c r="AE52" s="174"/>
      <c r="AF52" s="174">
        <v>100</v>
      </c>
      <c r="AG52" s="174">
        <f t="shared" si="2"/>
        <v>0</v>
      </c>
      <c r="AI52" s="180">
        <v>100</v>
      </c>
      <c r="AJ52" s="172"/>
      <c r="AK52" s="172"/>
      <c r="AL52" s="172"/>
      <c r="AM52" s="172"/>
      <c r="AN52" s="172"/>
      <c r="AO52" s="172"/>
      <c r="AP52" s="172"/>
      <c r="AQ52" s="172"/>
      <c r="AS52" s="141"/>
      <c r="AT52" s="141"/>
      <c r="AU52" s="141"/>
      <c r="AV52" s="141"/>
      <c r="AW52" s="141"/>
      <c r="AX52" s="141"/>
      <c r="AY52" s="141"/>
      <c r="AZ52" s="141"/>
    </row>
    <row r="53" spans="1:52" x14ac:dyDescent="0.2">
      <c r="A53" s="190">
        <v>4</v>
      </c>
      <c r="B53" s="142" t="s">
        <v>307</v>
      </c>
      <c r="C53" s="191">
        <v>20</v>
      </c>
      <c r="D53" s="191" t="s">
        <v>220</v>
      </c>
      <c r="E53" s="191" t="s">
        <v>234</v>
      </c>
      <c r="F53" s="201">
        <v>6000.11</v>
      </c>
      <c r="G53" s="142" t="s">
        <v>127</v>
      </c>
      <c r="H53" s="140">
        <v>0</v>
      </c>
      <c r="I53" s="140"/>
      <c r="J53" s="140"/>
      <c r="K53" s="140"/>
      <c r="L53" s="140"/>
      <c r="M53" s="140"/>
      <c r="N53" s="140">
        <v>345</v>
      </c>
      <c r="O53" s="140">
        <f t="shared" si="0"/>
        <v>-345</v>
      </c>
      <c r="Q53" s="141"/>
      <c r="R53" s="141">
        <v>345</v>
      </c>
      <c r="S53" s="141"/>
      <c r="T53" s="141"/>
      <c r="U53" s="141"/>
      <c r="V53" s="141"/>
      <c r="W53" s="141">
        <v>345</v>
      </c>
      <c r="X53" s="141">
        <f t="shared" si="1"/>
        <v>0</v>
      </c>
      <c r="Z53" s="174"/>
      <c r="AA53" s="174">
        <v>345</v>
      </c>
      <c r="AB53" s="174"/>
      <c r="AC53" s="174"/>
      <c r="AD53" s="174"/>
      <c r="AE53" s="174"/>
      <c r="AF53" s="174">
        <v>345</v>
      </c>
      <c r="AG53" s="174">
        <f t="shared" si="2"/>
        <v>0</v>
      </c>
      <c r="AI53" s="180">
        <v>345</v>
      </c>
      <c r="AJ53" s="172"/>
      <c r="AK53" s="172"/>
      <c r="AL53" s="172"/>
      <c r="AM53" s="172"/>
      <c r="AN53" s="172"/>
      <c r="AO53" s="172"/>
      <c r="AP53" s="172"/>
      <c r="AQ53" s="172"/>
      <c r="AS53" s="141"/>
      <c r="AT53" s="141"/>
      <c r="AU53" s="141"/>
      <c r="AV53" s="141"/>
      <c r="AW53" s="141"/>
      <c r="AX53" s="141"/>
      <c r="AY53" s="141"/>
      <c r="AZ53" s="141"/>
    </row>
    <row r="54" spans="1:52" x14ac:dyDescent="0.2">
      <c r="A54" s="190">
        <v>4</v>
      </c>
      <c r="B54" s="142" t="s">
        <v>308</v>
      </c>
      <c r="C54" s="191">
        <v>20</v>
      </c>
      <c r="D54" s="191" t="s">
        <v>220</v>
      </c>
      <c r="E54" s="184" t="s">
        <v>235</v>
      </c>
      <c r="F54" s="201">
        <v>6000.11</v>
      </c>
      <c r="G54" s="142" t="s">
        <v>127</v>
      </c>
      <c r="H54" s="140">
        <v>0</v>
      </c>
      <c r="I54" s="140"/>
      <c r="J54" s="140"/>
      <c r="K54" s="140"/>
      <c r="L54" s="140"/>
      <c r="M54" s="140"/>
      <c r="N54" s="140">
        <v>152</v>
      </c>
      <c r="O54" s="140">
        <f t="shared" si="0"/>
        <v>-152</v>
      </c>
      <c r="Q54" s="141"/>
      <c r="R54" s="141">
        <v>150</v>
      </c>
      <c r="S54" s="141"/>
      <c r="T54" s="141"/>
      <c r="U54" s="141"/>
      <c r="V54" s="141"/>
      <c r="W54" s="141">
        <v>156.56</v>
      </c>
      <c r="X54" s="141">
        <f t="shared" si="1"/>
        <v>-6.5600000000000023</v>
      </c>
      <c r="Z54" s="174"/>
      <c r="AA54" s="174">
        <v>150</v>
      </c>
      <c r="AB54" s="174"/>
      <c r="AC54" s="174"/>
      <c r="AD54" s="174"/>
      <c r="AE54" s="174"/>
      <c r="AF54" s="174">
        <v>150</v>
      </c>
      <c r="AG54" s="174">
        <f t="shared" si="2"/>
        <v>0</v>
      </c>
      <c r="AI54" s="180">
        <v>150</v>
      </c>
      <c r="AJ54" s="172"/>
      <c r="AK54" s="172"/>
      <c r="AL54" s="172"/>
      <c r="AM54" s="172"/>
      <c r="AN54" s="172"/>
      <c r="AO54" s="172"/>
      <c r="AP54" s="172"/>
      <c r="AQ54" s="172"/>
      <c r="AS54" s="141"/>
      <c r="AT54" s="141"/>
      <c r="AU54" s="141"/>
      <c r="AV54" s="141"/>
      <c r="AW54" s="141"/>
      <c r="AX54" s="141"/>
      <c r="AY54" s="141"/>
      <c r="AZ54" s="141"/>
    </row>
    <row r="55" spans="1:52" x14ac:dyDescent="0.2">
      <c r="A55" s="190">
        <v>4</v>
      </c>
      <c r="B55" s="142" t="s">
        <v>309</v>
      </c>
      <c r="C55" s="191">
        <v>20</v>
      </c>
      <c r="D55" s="191" t="s">
        <v>220</v>
      </c>
      <c r="E55" s="184" t="s">
        <v>236</v>
      </c>
      <c r="F55" s="201">
        <v>6000.11</v>
      </c>
      <c r="G55" s="142" t="s">
        <v>127</v>
      </c>
      <c r="H55" s="140">
        <v>0</v>
      </c>
      <c r="I55" s="140"/>
      <c r="J55" s="140"/>
      <c r="K55" s="140"/>
      <c r="L55" s="140"/>
      <c r="M55" s="140"/>
      <c r="N55" s="140">
        <v>124.62</v>
      </c>
      <c r="O55" s="140">
        <f t="shared" si="0"/>
        <v>-124.62</v>
      </c>
      <c r="Q55" s="141"/>
      <c r="R55" s="141">
        <v>126</v>
      </c>
      <c r="S55" s="141"/>
      <c r="T55" s="141"/>
      <c r="U55" s="141"/>
      <c r="V55" s="141"/>
      <c r="W55" s="141">
        <v>182.13</v>
      </c>
      <c r="X55" s="141">
        <f t="shared" si="1"/>
        <v>-56.129999999999995</v>
      </c>
      <c r="Z55" s="174"/>
      <c r="AA55" s="174">
        <v>125</v>
      </c>
      <c r="AB55" s="174"/>
      <c r="AC55" s="174"/>
      <c r="AD55" s="174"/>
      <c r="AE55" s="174"/>
      <c r="AF55" s="174">
        <v>125</v>
      </c>
      <c r="AG55" s="174">
        <f t="shared" si="2"/>
        <v>0</v>
      </c>
      <c r="AI55" s="180">
        <v>0</v>
      </c>
      <c r="AJ55" s="172"/>
      <c r="AK55" s="172"/>
      <c r="AL55" s="172"/>
      <c r="AM55" s="172"/>
      <c r="AN55" s="172"/>
      <c r="AO55" s="172"/>
      <c r="AP55" s="172"/>
      <c r="AQ55" s="172"/>
      <c r="AS55" s="141"/>
      <c r="AT55" s="141"/>
      <c r="AU55" s="141"/>
      <c r="AV55" s="141"/>
      <c r="AW55" s="141"/>
      <c r="AX55" s="141"/>
      <c r="AY55" s="141"/>
      <c r="AZ55" s="141"/>
    </row>
    <row r="56" spans="1:52" x14ac:dyDescent="0.2">
      <c r="A56" s="190">
        <v>4</v>
      </c>
      <c r="B56" s="142" t="s">
        <v>310</v>
      </c>
      <c r="C56" s="191">
        <v>20</v>
      </c>
      <c r="D56" s="191" t="s">
        <v>220</v>
      </c>
      <c r="E56" s="184" t="s">
        <v>237</v>
      </c>
      <c r="F56" s="201">
        <v>6000.11</v>
      </c>
      <c r="G56" s="142" t="s">
        <v>127</v>
      </c>
      <c r="H56" s="140">
        <v>0</v>
      </c>
      <c r="I56" s="140"/>
      <c r="J56" s="140"/>
      <c r="K56" s="140"/>
      <c r="L56" s="140"/>
      <c r="M56" s="140"/>
      <c r="N56" s="140">
        <v>357</v>
      </c>
      <c r="O56" s="140">
        <f t="shared" si="0"/>
        <v>-357</v>
      </c>
      <c r="Q56" s="141"/>
      <c r="R56" s="141">
        <v>360</v>
      </c>
      <c r="S56" s="141"/>
      <c r="T56" s="141"/>
      <c r="U56" s="141"/>
      <c r="V56" s="141"/>
      <c r="W56" s="141">
        <v>357</v>
      </c>
      <c r="X56" s="141">
        <f t="shared" si="1"/>
        <v>3</v>
      </c>
      <c r="Z56" s="174"/>
      <c r="AA56" s="174">
        <v>360</v>
      </c>
      <c r="AB56" s="174"/>
      <c r="AC56" s="174"/>
      <c r="AD56" s="174"/>
      <c r="AE56" s="174"/>
      <c r="AF56" s="174">
        <v>360</v>
      </c>
      <c r="AG56" s="174">
        <f t="shared" si="2"/>
        <v>0</v>
      </c>
      <c r="AI56" s="180">
        <v>360</v>
      </c>
      <c r="AJ56" s="172"/>
      <c r="AK56" s="172"/>
      <c r="AL56" s="172"/>
      <c r="AM56" s="172"/>
      <c r="AN56" s="172"/>
      <c r="AO56" s="172"/>
      <c r="AP56" s="172"/>
      <c r="AQ56" s="172"/>
      <c r="AS56" s="141"/>
      <c r="AT56" s="141"/>
      <c r="AU56" s="141"/>
      <c r="AV56" s="141"/>
      <c r="AW56" s="141"/>
      <c r="AX56" s="141"/>
      <c r="AY56" s="141"/>
      <c r="AZ56" s="141"/>
    </row>
    <row r="57" spans="1:52" x14ac:dyDescent="0.2">
      <c r="A57" s="190">
        <v>4</v>
      </c>
      <c r="B57" s="142" t="s">
        <v>311</v>
      </c>
      <c r="C57" s="191">
        <v>20</v>
      </c>
      <c r="D57" s="191" t="s">
        <v>220</v>
      </c>
      <c r="E57" s="184" t="s">
        <v>238</v>
      </c>
      <c r="F57" s="201">
        <v>6000.11</v>
      </c>
      <c r="G57" s="142" t="s">
        <v>127</v>
      </c>
      <c r="H57" s="140">
        <v>0</v>
      </c>
      <c r="I57" s="140"/>
      <c r="J57" s="140"/>
      <c r="K57" s="140"/>
      <c r="L57" s="140"/>
      <c r="M57" s="140"/>
      <c r="N57" s="140">
        <v>456</v>
      </c>
      <c r="O57" s="140">
        <f t="shared" si="0"/>
        <v>-456</v>
      </c>
      <c r="Q57" s="141"/>
      <c r="R57" s="141">
        <v>456</v>
      </c>
      <c r="S57" s="141"/>
      <c r="T57" s="141"/>
      <c r="U57" s="141"/>
      <c r="V57" s="141"/>
      <c r="W57" s="141">
        <v>456</v>
      </c>
      <c r="X57" s="141">
        <f t="shared" si="1"/>
        <v>0</v>
      </c>
      <c r="Z57" s="174"/>
      <c r="AA57" s="174">
        <v>455</v>
      </c>
      <c r="AB57" s="174"/>
      <c r="AC57" s="174"/>
      <c r="AD57" s="174"/>
      <c r="AE57" s="174"/>
      <c r="AF57" s="174">
        <v>455</v>
      </c>
      <c r="AG57" s="174">
        <f t="shared" si="2"/>
        <v>0</v>
      </c>
      <c r="AI57" s="180">
        <v>455</v>
      </c>
      <c r="AJ57" s="172"/>
      <c r="AK57" s="172"/>
      <c r="AL57" s="172"/>
      <c r="AM57" s="172"/>
      <c r="AN57" s="172"/>
      <c r="AO57" s="172"/>
      <c r="AP57" s="172"/>
      <c r="AQ57" s="172"/>
      <c r="AS57" s="141"/>
      <c r="AT57" s="141"/>
      <c r="AU57" s="141"/>
      <c r="AV57" s="141"/>
      <c r="AW57" s="141"/>
      <c r="AX57" s="141"/>
      <c r="AY57" s="141"/>
      <c r="AZ57" s="141"/>
    </row>
    <row r="58" spans="1:52" x14ac:dyDescent="0.2">
      <c r="A58" s="190">
        <v>4</v>
      </c>
      <c r="B58" s="142" t="s">
        <v>312</v>
      </c>
      <c r="C58" s="191">
        <v>20</v>
      </c>
      <c r="D58" s="191" t="s">
        <v>220</v>
      </c>
      <c r="E58" s="184" t="s">
        <v>239</v>
      </c>
      <c r="F58" s="201">
        <v>6000.11</v>
      </c>
      <c r="G58" s="142" t="s">
        <v>127</v>
      </c>
      <c r="H58" s="140">
        <v>0</v>
      </c>
      <c r="I58" s="140"/>
      <c r="J58" s="140"/>
      <c r="K58" s="140"/>
      <c r="L58" s="140"/>
      <c r="M58" s="140"/>
      <c r="N58" s="140">
        <v>567</v>
      </c>
      <c r="O58" s="140">
        <f t="shared" si="0"/>
        <v>-567</v>
      </c>
      <c r="Q58" s="141"/>
      <c r="R58" s="141">
        <v>600</v>
      </c>
      <c r="S58" s="141"/>
      <c r="T58" s="141"/>
      <c r="U58" s="141"/>
      <c r="V58" s="141"/>
      <c r="W58" s="141">
        <v>567</v>
      </c>
      <c r="X58" s="141">
        <f t="shared" si="1"/>
        <v>33</v>
      </c>
      <c r="Z58" s="174"/>
      <c r="AA58" s="174">
        <v>600</v>
      </c>
      <c r="AB58" s="174"/>
      <c r="AC58" s="174"/>
      <c r="AD58" s="174"/>
      <c r="AE58" s="174"/>
      <c r="AF58" s="174">
        <v>600</v>
      </c>
      <c r="AG58" s="174">
        <f t="shared" si="2"/>
        <v>0</v>
      </c>
      <c r="AI58" s="180">
        <v>600</v>
      </c>
      <c r="AJ58" s="172"/>
      <c r="AK58" s="172"/>
      <c r="AL58" s="172"/>
      <c r="AM58" s="172"/>
      <c r="AN58" s="172"/>
      <c r="AO58" s="172"/>
      <c r="AP58" s="172"/>
      <c r="AQ58" s="172"/>
      <c r="AS58" s="141"/>
      <c r="AT58" s="141"/>
      <c r="AU58" s="141"/>
      <c r="AV58" s="141"/>
      <c r="AW58" s="141"/>
      <c r="AX58" s="141"/>
      <c r="AY58" s="141"/>
      <c r="AZ58" s="141"/>
    </row>
    <row r="59" spans="1:52" x14ac:dyDescent="0.2">
      <c r="A59" s="190">
        <v>4</v>
      </c>
      <c r="B59" s="142" t="s">
        <v>313</v>
      </c>
      <c r="C59" s="191">
        <v>20</v>
      </c>
      <c r="D59" s="191" t="s">
        <v>220</v>
      </c>
      <c r="E59" s="184" t="s">
        <v>240</v>
      </c>
      <c r="F59" s="201">
        <v>6000.11</v>
      </c>
      <c r="G59" s="142" t="s">
        <v>127</v>
      </c>
      <c r="H59" s="140">
        <v>0</v>
      </c>
      <c r="I59" s="140"/>
      <c r="J59" s="140"/>
      <c r="K59" s="140"/>
      <c r="L59" s="140"/>
      <c r="M59" s="140"/>
      <c r="N59" s="140">
        <v>297</v>
      </c>
      <c r="O59" s="140">
        <f t="shared" si="0"/>
        <v>-297</v>
      </c>
      <c r="Q59" s="141"/>
      <c r="R59" s="141">
        <v>300</v>
      </c>
      <c r="S59" s="141"/>
      <c r="T59" s="141"/>
      <c r="U59" s="141"/>
      <c r="V59" s="141"/>
      <c r="W59" s="141">
        <v>297</v>
      </c>
      <c r="X59" s="141">
        <f t="shared" si="1"/>
        <v>3</v>
      </c>
      <c r="Z59" s="174"/>
      <c r="AA59" s="174">
        <v>300</v>
      </c>
      <c r="AB59" s="174"/>
      <c r="AC59" s="174"/>
      <c r="AD59" s="174"/>
      <c r="AE59" s="174"/>
      <c r="AF59" s="174">
        <v>300</v>
      </c>
      <c r="AG59" s="174">
        <f t="shared" si="2"/>
        <v>0</v>
      </c>
      <c r="AI59" s="180">
        <v>300</v>
      </c>
      <c r="AJ59" s="172"/>
      <c r="AK59" s="172"/>
      <c r="AL59" s="172"/>
      <c r="AM59" s="172"/>
      <c r="AN59" s="172"/>
      <c r="AO59" s="172"/>
      <c r="AP59" s="172"/>
      <c r="AQ59" s="172"/>
      <c r="AS59" s="141"/>
      <c r="AT59" s="141"/>
      <c r="AU59" s="141"/>
      <c r="AV59" s="141"/>
      <c r="AW59" s="141"/>
      <c r="AX59" s="141"/>
      <c r="AY59" s="141"/>
      <c r="AZ59" s="141"/>
    </row>
    <row r="60" spans="1:52" x14ac:dyDescent="0.2">
      <c r="A60" s="190">
        <v>4</v>
      </c>
      <c r="B60" s="142" t="s">
        <v>314</v>
      </c>
      <c r="C60" s="191">
        <v>20</v>
      </c>
      <c r="D60" s="191" t="s">
        <v>220</v>
      </c>
      <c r="E60" s="184" t="s">
        <v>241</v>
      </c>
      <c r="F60" s="201">
        <v>6000.11</v>
      </c>
      <c r="G60" s="142" t="s">
        <v>127</v>
      </c>
      <c r="H60" s="140">
        <v>0</v>
      </c>
      <c r="I60" s="140"/>
      <c r="J60" s="140"/>
      <c r="K60" s="140"/>
      <c r="L60" s="140"/>
      <c r="M60" s="140"/>
      <c r="N60" s="140">
        <v>468.03</v>
      </c>
      <c r="O60" s="140">
        <f t="shared" si="0"/>
        <v>-468.03</v>
      </c>
      <c r="Q60" s="141"/>
      <c r="R60" s="141">
        <v>530</v>
      </c>
      <c r="S60" s="141"/>
      <c r="T60" s="141"/>
      <c r="U60" s="141"/>
      <c r="V60" s="141"/>
      <c r="W60" s="141">
        <v>621.88</v>
      </c>
      <c r="X60" s="141">
        <f t="shared" si="1"/>
        <v>-91.88</v>
      </c>
      <c r="Z60" s="174"/>
      <c r="AA60" s="174">
        <v>530</v>
      </c>
      <c r="AB60" s="174"/>
      <c r="AC60" s="174"/>
      <c r="AD60" s="174"/>
      <c r="AE60" s="174"/>
      <c r="AF60" s="174">
        <v>530</v>
      </c>
      <c r="AG60" s="174">
        <f t="shared" si="2"/>
        <v>0</v>
      </c>
      <c r="AI60" s="180">
        <v>530</v>
      </c>
      <c r="AJ60" s="172"/>
      <c r="AK60" s="172"/>
      <c r="AL60" s="172"/>
      <c r="AM60" s="172"/>
      <c r="AN60" s="172"/>
      <c r="AO60" s="172"/>
      <c r="AP60" s="172"/>
      <c r="AQ60" s="172"/>
      <c r="AS60" s="141"/>
      <c r="AT60" s="141"/>
      <c r="AU60" s="141"/>
      <c r="AV60" s="141"/>
      <c r="AW60" s="141"/>
      <c r="AX60" s="141"/>
      <c r="AY60" s="141"/>
      <c r="AZ60" s="141"/>
    </row>
    <row r="61" spans="1:52" x14ac:dyDescent="0.2">
      <c r="A61" s="190">
        <v>4</v>
      </c>
      <c r="B61" s="142" t="s">
        <v>315</v>
      </c>
      <c r="C61" s="191">
        <v>20</v>
      </c>
      <c r="D61" s="191" t="s">
        <v>220</v>
      </c>
      <c r="E61" s="184" t="s">
        <v>242</v>
      </c>
      <c r="F61" s="201">
        <v>6000.11</v>
      </c>
      <c r="G61" s="142" t="s">
        <v>127</v>
      </c>
      <c r="H61" s="140">
        <v>0</v>
      </c>
      <c r="I61" s="140"/>
      <c r="J61" s="140"/>
      <c r="K61" s="140"/>
      <c r="L61" s="140"/>
      <c r="M61" s="140"/>
      <c r="N61" s="140">
        <v>271.32</v>
      </c>
      <c r="O61" s="140">
        <f t="shared" si="0"/>
        <v>-271.32</v>
      </c>
      <c r="Q61" s="141"/>
      <c r="R61" s="141">
        <v>275</v>
      </c>
      <c r="S61" s="141"/>
      <c r="T61" s="141"/>
      <c r="U61" s="141"/>
      <c r="V61" s="141"/>
      <c r="W61" s="141">
        <v>175.96</v>
      </c>
      <c r="X61" s="141">
        <f t="shared" si="1"/>
        <v>99.039999999999992</v>
      </c>
      <c r="Z61" s="174"/>
      <c r="AA61" s="174">
        <v>275</v>
      </c>
      <c r="AB61" s="174"/>
      <c r="AC61" s="174"/>
      <c r="AD61" s="174"/>
      <c r="AE61" s="174"/>
      <c r="AF61" s="174">
        <v>275</v>
      </c>
      <c r="AG61" s="174">
        <f t="shared" si="2"/>
        <v>0</v>
      </c>
      <c r="AI61" s="180">
        <v>275</v>
      </c>
      <c r="AJ61" s="172"/>
      <c r="AK61" s="172"/>
      <c r="AL61" s="172"/>
      <c r="AM61" s="172"/>
      <c r="AN61" s="172"/>
      <c r="AO61" s="172"/>
      <c r="AP61" s="172"/>
      <c r="AQ61" s="172"/>
      <c r="AS61" s="141"/>
      <c r="AT61" s="141"/>
      <c r="AU61" s="141"/>
      <c r="AV61" s="141"/>
      <c r="AW61" s="141"/>
      <c r="AX61" s="141"/>
      <c r="AY61" s="141"/>
      <c r="AZ61" s="141"/>
    </row>
    <row r="62" spans="1:52" x14ac:dyDescent="0.2">
      <c r="A62" s="190">
        <v>4</v>
      </c>
      <c r="B62" s="142" t="s">
        <v>316</v>
      </c>
      <c r="C62" s="191">
        <v>20</v>
      </c>
      <c r="D62" s="191" t="s">
        <v>220</v>
      </c>
      <c r="E62" s="184" t="s">
        <v>243</v>
      </c>
      <c r="F62" s="201">
        <v>6000.11</v>
      </c>
      <c r="G62" s="142" t="s">
        <v>127</v>
      </c>
      <c r="H62" s="140">
        <v>0</v>
      </c>
      <c r="I62" s="140"/>
      <c r="J62" s="140"/>
      <c r="K62" s="140"/>
      <c r="L62" s="140"/>
      <c r="M62" s="140"/>
      <c r="N62" s="140">
        <v>1530</v>
      </c>
      <c r="O62" s="140">
        <f t="shared" si="0"/>
        <v>-1530</v>
      </c>
      <c r="Q62" s="141"/>
      <c r="R62" s="141">
        <v>950</v>
      </c>
      <c r="S62" s="141"/>
      <c r="T62" s="141"/>
      <c r="U62" s="141"/>
      <c r="V62" s="141"/>
      <c r="W62" s="141">
        <v>1530</v>
      </c>
      <c r="X62" s="141">
        <f t="shared" si="1"/>
        <v>-580</v>
      </c>
      <c r="Z62" s="174"/>
      <c r="AA62" s="174">
        <v>950</v>
      </c>
      <c r="AB62" s="174"/>
      <c r="AC62" s="174"/>
      <c r="AD62" s="174"/>
      <c r="AE62" s="174"/>
      <c r="AF62" s="174">
        <v>950</v>
      </c>
      <c r="AG62" s="174">
        <f t="shared" si="2"/>
        <v>0</v>
      </c>
      <c r="AI62" s="180">
        <v>950</v>
      </c>
      <c r="AJ62" s="172"/>
      <c r="AK62" s="172"/>
      <c r="AL62" s="172"/>
      <c r="AM62" s="172"/>
      <c r="AN62" s="172"/>
      <c r="AO62" s="172"/>
      <c r="AP62" s="172"/>
      <c r="AQ62" s="172"/>
      <c r="AS62" s="141"/>
      <c r="AT62" s="141"/>
      <c r="AU62" s="141"/>
      <c r="AV62" s="141"/>
      <c r="AW62" s="141"/>
      <c r="AX62" s="141"/>
      <c r="AY62" s="141"/>
      <c r="AZ62" s="141"/>
    </row>
    <row r="63" spans="1:52" x14ac:dyDescent="0.2">
      <c r="A63" s="190">
        <v>4</v>
      </c>
      <c r="B63" s="142" t="s">
        <v>317</v>
      </c>
      <c r="C63" s="191">
        <v>20</v>
      </c>
      <c r="D63" s="191" t="s">
        <v>220</v>
      </c>
      <c r="E63" s="184" t="s">
        <v>244</v>
      </c>
      <c r="F63" s="201">
        <v>6000.11</v>
      </c>
      <c r="G63" s="142" t="s">
        <v>127</v>
      </c>
      <c r="H63" s="140">
        <v>0</v>
      </c>
      <c r="I63" s="140"/>
      <c r="J63" s="140"/>
      <c r="K63" s="140"/>
      <c r="L63" s="140"/>
      <c r="M63" s="140"/>
      <c r="N63" s="140">
        <v>42</v>
      </c>
      <c r="O63" s="140">
        <f t="shared" si="0"/>
        <v>-42</v>
      </c>
      <c r="Q63" s="141"/>
      <c r="R63" s="141">
        <v>42</v>
      </c>
      <c r="S63" s="141"/>
      <c r="T63" s="141"/>
      <c r="U63" s="141"/>
      <c r="V63" s="141"/>
      <c r="W63" s="141">
        <v>42</v>
      </c>
      <c r="X63" s="141">
        <f t="shared" si="1"/>
        <v>0</v>
      </c>
      <c r="Z63" s="174"/>
      <c r="AA63" s="174">
        <v>40</v>
      </c>
      <c r="AB63" s="174"/>
      <c r="AC63" s="174"/>
      <c r="AD63" s="174"/>
      <c r="AE63" s="174"/>
      <c r="AF63" s="174">
        <v>40</v>
      </c>
      <c r="AG63" s="174">
        <f t="shared" si="2"/>
        <v>0</v>
      </c>
      <c r="AI63" s="180">
        <v>40</v>
      </c>
      <c r="AJ63" s="172"/>
      <c r="AK63" s="172"/>
      <c r="AL63" s="172"/>
      <c r="AM63" s="172"/>
      <c r="AN63" s="172"/>
      <c r="AO63" s="172"/>
      <c r="AP63" s="172"/>
      <c r="AQ63" s="172"/>
      <c r="AS63" s="141"/>
      <c r="AT63" s="141"/>
      <c r="AU63" s="141"/>
      <c r="AV63" s="141"/>
      <c r="AW63" s="141"/>
      <c r="AX63" s="141"/>
      <c r="AY63" s="141"/>
      <c r="AZ63" s="141"/>
    </row>
    <row r="64" spans="1:52" x14ac:dyDescent="0.2">
      <c r="A64" s="190">
        <v>4</v>
      </c>
      <c r="B64" s="142" t="s">
        <v>318</v>
      </c>
      <c r="C64" s="191">
        <v>20</v>
      </c>
      <c r="D64" s="191" t="s">
        <v>220</v>
      </c>
      <c r="E64" s="184" t="s">
        <v>245</v>
      </c>
      <c r="F64" s="201">
        <v>6000.11</v>
      </c>
      <c r="G64" s="142" t="s">
        <v>127</v>
      </c>
      <c r="H64" s="140">
        <v>0</v>
      </c>
      <c r="I64" s="140"/>
      <c r="J64" s="140"/>
      <c r="K64" s="140"/>
      <c r="L64" s="140"/>
      <c r="M64" s="140"/>
      <c r="N64" s="140">
        <v>246.41</v>
      </c>
      <c r="O64" s="140">
        <f t="shared" si="0"/>
        <v>-246.41</v>
      </c>
      <c r="Q64" s="141"/>
      <c r="R64" s="141">
        <v>440</v>
      </c>
      <c r="S64" s="141"/>
      <c r="T64" s="141"/>
      <c r="U64" s="141"/>
      <c r="V64" s="141"/>
      <c r="W64" s="141">
        <v>208.48</v>
      </c>
      <c r="X64" s="141">
        <f t="shared" si="1"/>
        <v>231.52</v>
      </c>
      <c r="Z64" s="174"/>
      <c r="AA64" s="174">
        <v>440</v>
      </c>
      <c r="AB64" s="174"/>
      <c r="AC64" s="174"/>
      <c r="AD64" s="174"/>
      <c r="AE64" s="174"/>
      <c r="AF64" s="174">
        <v>440</v>
      </c>
      <c r="AG64" s="174">
        <f t="shared" si="2"/>
        <v>0</v>
      </c>
      <c r="AI64" s="180">
        <v>440</v>
      </c>
      <c r="AJ64" s="172"/>
      <c r="AK64" s="172"/>
      <c r="AL64" s="172"/>
      <c r="AM64" s="172"/>
      <c r="AN64" s="172"/>
      <c r="AO64" s="172"/>
      <c r="AP64" s="172"/>
      <c r="AQ64" s="172"/>
      <c r="AS64" s="141"/>
      <c r="AT64" s="141"/>
      <c r="AU64" s="141"/>
      <c r="AV64" s="141"/>
      <c r="AW64" s="141"/>
      <c r="AX64" s="141"/>
      <c r="AY64" s="141"/>
      <c r="AZ64" s="141"/>
    </row>
    <row r="65" spans="1:52" x14ac:dyDescent="0.2">
      <c r="A65" s="190">
        <v>4</v>
      </c>
      <c r="B65" s="142" t="s">
        <v>319</v>
      </c>
      <c r="C65" s="191">
        <v>20</v>
      </c>
      <c r="D65" s="191" t="s">
        <v>220</v>
      </c>
      <c r="E65" s="184" t="s">
        <v>246</v>
      </c>
      <c r="F65" s="201">
        <v>6000.11</v>
      </c>
      <c r="G65" s="142" t="s">
        <v>127</v>
      </c>
      <c r="H65" s="140">
        <v>0</v>
      </c>
      <c r="I65" s="140"/>
      <c r="J65" s="140"/>
      <c r="K65" s="140"/>
      <c r="L65" s="140"/>
      <c r="M65" s="140"/>
      <c r="N65" s="140">
        <v>1436.4</v>
      </c>
      <c r="O65" s="140">
        <f t="shared" si="0"/>
        <v>-1436.4</v>
      </c>
      <c r="Q65" s="141"/>
      <c r="R65" s="141">
        <v>1540</v>
      </c>
      <c r="S65" s="141"/>
      <c r="T65" s="141"/>
      <c r="U65" s="141"/>
      <c r="V65" s="141"/>
      <c r="W65" s="141">
        <v>1150.3499999999999</v>
      </c>
      <c r="X65" s="141">
        <f t="shared" si="1"/>
        <v>389.65000000000009</v>
      </c>
      <c r="Z65" s="174"/>
      <c r="AA65" s="174">
        <v>1540</v>
      </c>
      <c r="AB65" s="174"/>
      <c r="AC65" s="174"/>
      <c r="AD65" s="174"/>
      <c r="AE65" s="174"/>
      <c r="AF65" s="174">
        <v>1540</v>
      </c>
      <c r="AG65" s="174">
        <f t="shared" si="2"/>
        <v>0</v>
      </c>
      <c r="AI65" s="180">
        <v>1540</v>
      </c>
      <c r="AJ65" s="172"/>
      <c r="AK65" s="172"/>
      <c r="AL65" s="172"/>
      <c r="AM65" s="172"/>
      <c r="AN65" s="172"/>
      <c r="AO65" s="172"/>
      <c r="AP65" s="172"/>
      <c r="AQ65" s="172"/>
      <c r="AS65" s="141"/>
      <c r="AT65" s="141"/>
      <c r="AU65" s="141"/>
      <c r="AV65" s="141"/>
      <c r="AW65" s="141"/>
      <c r="AX65" s="141"/>
      <c r="AY65" s="141"/>
      <c r="AZ65" s="141"/>
    </row>
    <row r="66" spans="1:52" x14ac:dyDescent="0.2">
      <c r="A66" s="190">
        <v>4</v>
      </c>
      <c r="B66" s="142" t="s">
        <v>320</v>
      </c>
      <c r="C66" s="191">
        <v>20</v>
      </c>
      <c r="D66" s="191" t="s">
        <v>220</v>
      </c>
      <c r="E66" s="184" t="s">
        <v>247</v>
      </c>
      <c r="F66" s="201">
        <v>6000.11</v>
      </c>
      <c r="G66" s="142" t="s">
        <v>127</v>
      </c>
      <c r="H66" s="140">
        <v>0</v>
      </c>
      <c r="I66" s="140"/>
      <c r="J66" s="140"/>
      <c r="K66" s="140"/>
      <c r="L66" s="140"/>
      <c r="M66" s="140"/>
      <c r="N66" s="140">
        <v>102.52</v>
      </c>
      <c r="O66" s="140">
        <f t="shared" si="0"/>
        <v>-102.52</v>
      </c>
      <c r="Q66" s="141"/>
      <c r="R66" s="141">
        <v>140</v>
      </c>
      <c r="S66" s="141"/>
      <c r="T66" s="141"/>
      <c r="U66" s="141"/>
      <c r="V66" s="141"/>
      <c r="W66" s="141">
        <v>106.15</v>
      </c>
      <c r="X66" s="141">
        <f t="shared" si="1"/>
        <v>33.849999999999994</v>
      </c>
      <c r="Z66" s="174"/>
      <c r="AA66" s="174">
        <v>140</v>
      </c>
      <c r="AB66" s="174"/>
      <c r="AC66" s="174"/>
      <c r="AD66" s="174"/>
      <c r="AE66" s="174"/>
      <c r="AF66" s="174">
        <v>140</v>
      </c>
      <c r="AG66" s="174">
        <f t="shared" si="2"/>
        <v>0</v>
      </c>
      <c r="AI66" s="180">
        <v>140</v>
      </c>
      <c r="AJ66" s="172"/>
      <c r="AK66" s="172"/>
      <c r="AL66" s="172"/>
      <c r="AM66" s="172"/>
      <c r="AN66" s="172"/>
      <c r="AO66" s="172"/>
      <c r="AP66" s="172"/>
      <c r="AQ66" s="172"/>
      <c r="AS66" s="141"/>
      <c r="AT66" s="141"/>
      <c r="AU66" s="141"/>
      <c r="AV66" s="141"/>
      <c r="AW66" s="141"/>
      <c r="AX66" s="141"/>
      <c r="AY66" s="141"/>
      <c r="AZ66" s="141"/>
    </row>
    <row r="67" spans="1:52" x14ac:dyDescent="0.2">
      <c r="A67" s="190">
        <v>4</v>
      </c>
      <c r="B67" s="142" t="s">
        <v>321</v>
      </c>
      <c r="C67" s="191">
        <v>20</v>
      </c>
      <c r="D67" s="191" t="s">
        <v>220</v>
      </c>
      <c r="E67" s="184" t="s">
        <v>248</v>
      </c>
      <c r="F67" s="201">
        <v>6000.11</v>
      </c>
      <c r="G67" s="142" t="s">
        <v>127</v>
      </c>
      <c r="H67" s="140">
        <v>0</v>
      </c>
      <c r="I67" s="140"/>
      <c r="J67" s="140"/>
      <c r="K67" s="140"/>
      <c r="L67" s="140"/>
      <c r="M67" s="140"/>
      <c r="N67" s="140">
        <v>67.98</v>
      </c>
      <c r="O67" s="140">
        <f t="shared" si="0"/>
        <v>-67.98</v>
      </c>
      <c r="Q67" s="141"/>
      <c r="R67" s="141">
        <v>65</v>
      </c>
      <c r="S67" s="141"/>
      <c r="T67" s="141"/>
      <c r="U67" s="141"/>
      <c r="V67" s="141"/>
      <c r="W67" s="141">
        <v>70.02</v>
      </c>
      <c r="X67" s="141">
        <f t="shared" si="1"/>
        <v>-5.019999999999996</v>
      </c>
      <c r="Z67" s="174"/>
      <c r="AA67" s="174">
        <v>65</v>
      </c>
      <c r="AB67" s="174"/>
      <c r="AC67" s="174"/>
      <c r="AD67" s="174"/>
      <c r="AE67" s="174"/>
      <c r="AF67" s="174">
        <v>65</v>
      </c>
      <c r="AG67" s="174">
        <f t="shared" si="2"/>
        <v>0</v>
      </c>
      <c r="AI67" s="180">
        <v>65</v>
      </c>
      <c r="AJ67" s="172"/>
      <c r="AK67" s="172"/>
      <c r="AL67" s="172"/>
      <c r="AM67" s="172"/>
      <c r="AN67" s="172"/>
      <c r="AO67" s="172"/>
      <c r="AP67" s="172"/>
      <c r="AQ67" s="172"/>
      <c r="AS67" s="141"/>
      <c r="AT67" s="141"/>
      <c r="AU67" s="141"/>
      <c r="AV67" s="141"/>
      <c r="AW67" s="141"/>
      <c r="AX67" s="141"/>
      <c r="AY67" s="141"/>
      <c r="AZ67" s="141"/>
    </row>
    <row r="68" spans="1:52" x14ac:dyDescent="0.2">
      <c r="A68" s="190">
        <v>4</v>
      </c>
      <c r="B68" s="142" t="s">
        <v>322</v>
      </c>
      <c r="C68" s="191">
        <v>20</v>
      </c>
      <c r="D68" s="191" t="s">
        <v>220</v>
      </c>
      <c r="E68" s="184" t="s">
        <v>249</v>
      </c>
      <c r="F68" s="201">
        <v>6000.11</v>
      </c>
      <c r="G68" s="142" t="s">
        <v>127</v>
      </c>
      <c r="H68" s="140">
        <v>0</v>
      </c>
      <c r="I68" s="140"/>
      <c r="J68" s="140"/>
      <c r="K68" s="140"/>
      <c r="L68" s="140"/>
      <c r="M68" s="140"/>
      <c r="N68" s="140">
        <v>124.2</v>
      </c>
      <c r="O68" s="140">
        <f t="shared" ref="O68:O131" si="3">H68-N68</f>
        <v>-124.2</v>
      </c>
      <c r="Q68" s="141"/>
      <c r="R68" s="141">
        <v>135</v>
      </c>
      <c r="S68" s="141"/>
      <c r="T68" s="141"/>
      <c r="U68" s="141"/>
      <c r="V68" s="141"/>
      <c r="W68" s="141">
        <v>135</v>
      </c>
      <c r="X68" s="141">
        <f t="shared" ref="X68:X131" si="4">R68-W68</f>
        <v>0</v>
      </c>
      <c r="Z68" s="174"/>
      <c r="AA68" s="174">
        <v>135</v>
      </c>
      <c r="AB68" s="174"/>
      <c r="AC68" s="174"/>
      <c r="AD68" s="174"/>
      <c r="AE68" s="174"/>
      <c r="AF68" s="174">
        <v>135</v>
      </c>
      <c r="AG68" s="174">
        <f t="shared" ref="AG68:AG131" si="5">AA68-AF68</f>
        <v>0</v>
      </c>
      <c r="AI68" s="180">
        <v>135</v>
      </c>
      <c r="AJ68" s="172"/>
      <c r="AK68" s="172"/>
      <c r="AL68" s="172"/>
      <c r="AM68" s="172"/>
      <c r="AN68" s="172"/>
      <c r="AO68" s="172"/>
      <c r="AP68" s="172"/>
      <c r="AQ68" s="172"/>
      <c r="AS68" s="141"/>
      <c r="AT68" s="141"/>
      <c r="AU68" s="141"/>
      <c r="AV68" s="141"/>
      <c r="AW68" s="141"/>
      <c r="AX68" s="141"/>
      <c r="AY68" s="141"/>
      <c r="AZ68" s="141"/>
    </row>
    <row r="69" spans="1:52" x14ac:dyDescent="0.2">
      <c r="A69" s="190">
        <v>4</v>
      </c>
      <c r="B69" s="142" t="s">
        <v>323</v>
      </c>
      <c r="C69" s="191">
        <v>20</v>
      </c>
      <c r="D69" s="191" t="s">
        <v>220</v>
      </c>
      <c r="E69" s="184" t="s">
        <v>250</v>
      </c>
      <c r="F69" s="201">
        <v>6000.11</v>
      </c>
      <c r="G69" s="142" t="s">
        <v>127</v>
      </c>
      <c r="H69" s="140">
        <v>0</v>
      </c>
      <c r="I69" s="140"/>
      <c r="J69" s="140"/>
      <c r="K69" s="140"/>
      <c r="L69" s="140"/>
      <c r="M69" s="140"/>
      <c r="N69" s="140">
        <v>141.99</v>
      </c>
      <c r="O69" s="140">
        <f t="shared" si="3"/>
        <v>-141.99</v>
      </c>
      <c r="Q69" s="141"/>
      <c r="R69" s="141">
        <v>140</v>
      </c>
      <c r="S69" s="141"/>
      <c r="T69" s="141"/>
      <c r="U69" s="141"/>
      <c r="V69" s="141"/>
      <c r="W69" s="141">
        <v>146.25</v>
      </c>
      <c r="X69" s="141">
        <f t="shared" si="4"/>
        <v>-6.25</v>
      </c>
      <c r="Z69" s="174"/>
      <c r="AA69" s="174">
        <v>140</v>
      </c>
      <c r="AB69" s="174"/>
      <c r="AC69" s="174"/>
      <c r="AD69" s="174"/>
      <c r="AE69" s="174"/>
      <c r="AF69" s="174">
        <v>140</v>
      </c>
      <c r="AG69" s="174">
        <f t="shared" si="5"/>
        <v>0</v>
      </c>
      <c r="AI69" s="180">
        <v>140</v>
      </c>
      <c r="AJ69" s="172"/>
      <c r="AK69" s="172"/>
      <c r="AL69" s="172"/>
      <c r="AM69" s="172"/>
      <c r="AN69" s="172"/>
      <c r="AO69" s="172"/>
      <c r="AP69" s="172"/>
      <c r="AQ69" s="172"/>
      <c r="AS69" s="141"/>
      <c r="AT69" s="141"/>
      <c r="AU69" s="141"/>
      <c r="AV69" s="141"/>
      <c r="AW69" s="141"/>
      <c r="AX69" s="141"/>
      <c r="AY69" s="141"/>
      <c r="AZ69" s="141"/>
    </row>
    <row r="70" spans="1:52" x14ac:dyDescent="0.2">
      <c r="A70" s="190">
        <v>4</v>
      </c>
      <c r="B70" s="142" t="s">
        <v>324</v>
      </c>
      <c r="C70" s="191">
        <v>20</v>
      </c>
      <c r="D70" s="191" t="s">
        <v>220</v>
      </c>
      <c r="E70" s="184" t="s">
        <v>251</v>
      </c>
      <c r="F70" s="201">
        <v>6000.11</v>
      </c>
      <c r="G70" s="142" t="s">
        <v>127</v>
      </c>
      <c r="H70" s="140">
        <v>0</v>
      </c>
      <c r="I70" s="140"/>
      <c r="J70" s="140"/>
      <c r="K70" s="140"/>
      <c r="L70" s="140"/>
      <c r="M70" s="140"/>
      <c r="N70" s="140">
        <v>70.19</v>
      </c>
      <c r="O70" s="140">
        <f t="shared" si="3"/>
        <v>-70.19</v>
      </c>
      <c r="Q70" s="141"/>
      <c r="R70" s="141">
        <v>390</v>
      </c>
      <c r="S70" s="141"/>
      <c r="T70" s="141"/>
      <c r="U70" s="141"/>
      <c r="V70" s="141"/>
      <c r="W70" s="141">
        <v>73.84</v>
      </c>
      <c r="X70" s="141">
        <f t="shared" si="4"/>
        <v>316.15999999999997</v>
      </c>
      <c r="Z70" s="174"/>
      <c r="AA70" s="174">
        <v>250</v>
      </c>
      <c r="AB70" s="174"/>
      <c r="AC70" s="174"/>
      <c r="AD70" s="174"/>
      <c r="AE70" s="174"/>
      <c r="AF70" s="174">
        <v>250</v>
      </c>
      <c r="AG70" s="174">
        <f t="shared" si="5"/>
        <v>0</v>
      </c>
      <c r="AI70" s="180">
        <v>250</v>
      </c>
      <c r="AJ70" s="172"/>
      <c r="AK70" s="172"/>
      <c r="AL70" s="172"/>
      <c r="AM70" s="172"/>
      <c r="AN70" s="172"/>
      <c r="AO70" s="172"/>
      <c r="AP70" s="172"/>
      <c r="AQ70" s="172"/>
      <c r="AS70" s="141"/>
      <c r="AT70" s="141"/>
      <c r="AU70" s="141"/>
      <c r="AV70" s="141"/>
      <c r="AW70" s="141"/>
      <c r="AX70" s="141"/>
      <c r="AY70" s="141"/>
      <c r="AZ70" s="141"/>
    </row>
    <row r="71" spans="1:52" x14ac:dyDescent="0.2">
      <c r="A71" s="190">
        <v>4</v>
      </c>
      <c r="B71" s="142" t="s">
        <v>325</v>
      </c>
      <c r="C71" s="191">
        <v>20</v>
      </c>
      <c r="D71" s="191" t="s">
        <v>220</v>
      </c>
      <c r="E71" s="184" t="s">
        <v>252</v>
      </c>
      <c r="F71" s="201">
        <v>6000.11</v>
      </c>
      <c r="G71" s="142" t="s">
        <v>127</v>
      </c>
      <c r="H71" s="140">
        <v>0</v>
      </c>
      <c r="I71" s="140"/>
      <c r="J71" s="140"/>
      <c r="K71" s="140"/>
      <c r="L71" s="140"/>
      <c r="M71" s="140"/>
      <c r="N71" s="140">
        <v>165.92</v>
      </c>
      <c r="O71" s="140">
        <f t="shared" si="3"/>
        <v>-165.92</v>
      </c>
      <c r="Q71" s="141"/>
      <c r="R71" s="141">
        <v>225</v>
      </c>
      <c r="S71" s="141"/>
      <c r="T71" s="141"/>
      <c r="U71" s="141"/>
      <c r="V71" s="141"/>
      <c r="W71" s="141">
        <v>159.22999999999999</v>
      </c>
      <c r="X71" s="141">
        <f t="shared" si="4"/>
        <v>65.77000000000001</v>
      </c>
      <c r="Z71" s="174"/>
      <c r="AA71" s="174">
        <v>225</v>
      </c>
      <c r="AB71" s="174"/>
      <c r="AC71" s="174"/>
      <c r="AD71" s="174"/>
      <c r="AE71" s="174"/>
      <c r="AF71" s="174">
        <v>225</v>
      </c>
      <c r="AG71" s="174">
        <f t="shared" si="5"/>
        <v>0</v>
      </c>
      <c r="AI71" s="180">
        <v>225</v>
      </c>
      <c r="AJ71" s="172"/>
      <c r="AK71" s="172"/>
      <c r="AL71" s="172"/>
      <c r="AM71" s="172"/>
      <c r="AN71" s="172"/>
      <c r="AO71" s="172"/>
      <c r="AP71" s="172"/>
      <c r="AQ71" s="172"/>
      <c r="AS71" s="141"/>
      <c r="AT71" s="141"/>
      <c r="AU71" s="141"/>
      <c r="AV71" s="141"/>
      <c r="AW71" s="141"/>
      <c r="AX71" s="141"/>
      <c r="AY71" s="141"/>
      <c r="AZ71" s="141"/>
    </row>
    <row r="72" spans="1:52" x14ac:dyDescent="0.2">
      <c r="A72" s="190">
        <v>4</v>
      </c>
      <c r="B72" s="142" t="s">
        <v>326</v>
      </c>
      <c r="C72" s="191">
        <v>20</v>
      </c>
      <c r="D72" s="191" t="s">
        <v>220</v>
      </c>
      <c r="E72" s="184" t="s">
        <v>253</v>
      </c>
      <c r="F72" s="201">
        <v>6000.11</v>
      </c>
      <c r="G72" s="142" t="s">
        <v>127</v>
      </c>
      <c r="H72" s="140">
        <v>0</v>
      </c>
      <c r="I72" s="140"/>
      <c r="J72" s="140"/>
      <c r="K72" s="140"/>
      <c r="L72" s="140"/>
      <c r="M72" s="140"/>
      <c r="N72" s="140">
        <v>18</v>
      </c>
      <c r="O72" s="140">
        <f t="shared" si="3"/>
        <v>-18</v>
      </c>
      <c r="Q72" s="141"/>
      <c r="R72" s="141">
        <v>20</v>
      </c>
      <c r="S72" s="141"/>
      <c r="T72" s="141"/>
      <c r="U72" s="141"/>
      <c r="V72" s="141"/>
      <c r="W72" s="141">
        <v>15.55</v>
      </c>
      <c r="X72" s="141">
        <f t="shared" si="4"/>
        <v>4.4499999999999993</v>
      </c>
      <c r="Z72" s="174"/>
      <c r="AA72" s="174">
        <v>20</v>
      </c>
      <c r="AB72" s="174"/>
      <c r="AC72" s="174"/>
      <c r="AD72" s="174"/>
      <c r="AE72" s="174"/>
      <c r="AF72" s="174">
        <v>20</v>
      </c>
      <c r="AG72" s="174">
        <f t="shared" si="5"/>
        <v>0</v>
      </c>
      <c r="AI72" s="180">
        <v>20</v>
      </c>
      <c r="AJ72" s="172"/>
      <c r="AK72" s="172"/>
      <c r="AL72" s="172"/>
      <c r="AM72" s="172"/>
      <c r="AN72" s="172"/>
      <c r="AO72" s="172"/>
      <c r="AP72" s="172"/>
      <c r="AQ72" s="172"/>
      <c r="AS72" s="141"/>
      <c r="AT72" s="141"/>
      <c r="AU72" s="141"/>
      <c r="AV72" s="141"/>
      <c r="AW72" s="141"/>
      <c r="AX72" s="141"/>
      <c r="AY72" s="141"/>
      <c r="AZ72" s="141"/>
    </row>
    <row r="73" spans="1:52" x14ac:dyDescent="0.2">
      <c r="A73" s="190">
        <v>4</v>
      </c>
      <c r="B73" s="142" t="s">
        <v>327</v>
      </c>
      <c r="C73" s="191">
        <v>20</v>
      </c>
      <c r="D73" s="191" t="s">
        <v>220</v>
      </c>
      <c r="E73" s="184" t="s">
        <v>254</v>
      </c>
      <c r="F73" s="201">
        <v>6000.11</v>
      </c>
      <c r="G73" s="142" t="s">
        <v>127</v>
      </c>
      <c r="H73" s="140">
        <v>180</v>
      </c>
      <c r="I73" s="140"/>
      <c r="J73" s="140"/>
      <c r="K73" s="140"/>
      <c r="L73" s="140"/>
      <c r="M73" s="140"/>
      <c r="N73" s="140">
        <v>140.01</v>
      </c>
      <c r="O73" s="140">
        <f t="shared" si="3"/>
        <v>39.990000000000009</v>
      </c>
      <c r="Q73" s="141"/>
      <c r="R73" s="141">
        <v>180</v>
      </c>
      <c r="S73" s="141"/>
      <c r="T73" s="141"/>
      <c r="U73" s="141"/>
      <c r="V73" s="141"/>
      <c r="W73" s="141">
        <v>119.78</v>
      </c>
      <c r="X73" s="141">
        <f t="shared" si="4"/>
        <v>60.22</v>
      </c>
      <c r="Z73" s="174"/>
      <c r="AA73" s="174">
        <v>150</v>
      </c>
      <c r="AB73" s="174"/>
      <c r="AC73" s="174"/>
      <c r="AD73" s="174"/>
      <c r="AE73" s="174"/>
      <c r="AF73" s="174">
        <v>150</v>
      </c>
      <c r="AG73" s="174">
        <f t="shared" si="5"/>
        <v>0</v>
      </c>
      <c r="AI73" s="180">
        <v>150</v>
      </c>
      <c r="AJ73" s="172"/>
      <c r="AK73" s="172"/>
      <c r="AL73" s="172"/>
      <c r="AM73" s="172"/>
      <c r="AN73" s="172"/>
      <c r="AO73" s="172"/>
      <c r="AP73" s="172"/>
      <c r="AQ73" s="172"/>
      <c r="AS73" s="141"/>
      <c r="AT73" s="141"/>
      <c r="AU73" s="141"/>
      <c r="AV73" s="141"/>
      <c r="AW73" s="141"/>
      <c r="AX73" s="141"/>
      <c r="AY73" s="141"/>
      <c r="AZ73" s="141"/>
    </row>
    <row r="74" spans="1:52" x14ac:dyDescent="0.2">
      <c r="A74" s="190">
        <v>4</v>
      </c>
      <c r="B74" s="142" t="s">
        <v>328</v>
      </c>
      <c r="C74" s="191">
        <v>20</v>
      </c>
      <c r="D74" s="191" t="s">
        <v>220</v>
      </c>
      <c r="E74" s="184" t="s">
        <v>255</v>
      </c>
      <c r="F74" s="201">
        <v>6000.11</v>
      </c>
      <c r="G74" s="142" t="s">
        <v>127</v>
      </c>
      <c r="H74" s="140">
        <v>0</v>
      </c>
      <c r="I74" s="140"/>
      <c r="J74" s="140"/>
      <c r="K74" s="140"/>
      <c r="L74" s="140"/>
      <c r="M74" s="140"/>
      <c r="N74" s="140">
        <v>104.97</v>
      </c>
      <c r="O74" s="140">
        <f t="shared" si="3"/>
        <v>-104.97</v>
      </c>
      <c r="Q74" s="141"/>
      <c r="R74" s="141">
        <v>105</v>
      </c>
      <c r="S74" s="141"/>
      <c r="T74" s="141"/>
      <c r="U74" s="141"/>
      <c r="V74" s="141"/>
      <c r="W74" s="141">
        <v>119.84</v>
      </c>
      <c r="X74" s="141">
        <f t="shared" si="4"/>
        <v>-14.840000000000003</v>
      </c>
      <c r="Z74" s="174"/>
      <c r="AA74" s="174">
        <v>105</v>
      </c>
      <c r="AB74" s="174"/>
      <c r="AC74" s="174"/>
      <c r="AD74" s="174"/>
      <c r="AE74" s="174"/>
      <c r="AF74" s="174">
        <v>105</v>
      </c>
      <c r="AG74" s="174">
        <f t="shared" si="5"/>
        <v>0</v>
      </c>
      <c r="AI74" s="180">
        <v>105</v>
      </c>
      <c r="AJ74" s="172"/>
      <c r="AK74" s="172"/>
      <c r="AL74" s="172"/>
      <c r="AM74" s="172"/>
      <c r="AN74" s="172"/>
      <c r="AO74" s="172"/>
      <c r="AP74" s="172"/>
      <c r="AQ74" s="172"/>
      <c r="AS74" s="141"/>
      <c r="AT74" s="141"/>
      <c r="AU74" s="141"/>
      <c r="AV74" s="141"/>
      <c r="AW74" s="141"/>
      <c r="AX74" s="141"/>
      <c r="AY74" s="141"/>
      <c r="AZ74" s="141"/>
    </row>
    <row r="75" spans="1:52" x14ac:dyDescent="0.2">
      <c r="A75" s="190">
        <v>4</v>
      </c>
      <c r="B75" s="142" t="s">
        <v>329</v>
      </c>
      <c r="C75" s="191">
        <v>20</v>
      </c>
      <c r="D75" s="191" t="s">
        <v>220</v>
      </c>
      <c r="E75" s="184" t="s">
        <v>256</v>
      </c>
      <c r="F75" s="201">
        <v>6000.11</v>
      </c>
      <c r="G75" s="142" t="s">
        <v>127</v>
      </c>
      <c r="H75" s="140">
        <v>0</v>
      </c>
      <c r="I75" s="140"/>
      <c r="J75" s="140"/>
      <c r="K75" s="140"/>
      <c r="L75" s="140"/>
      <c r="M75" s="140"/>
      <c r="N75" s="140">
        <v>43.86</v>
      </c>
      <c r="O75" s="140">
        <f t="shared" si="3"/>
        <v>-43.86</v>
      </c>
      <c r="Q75" s="141"/>
      <c r="R75" s="141">
        <v>35</v>
      </c>
      <c r="S75" s="141"/>
      <c r="T75" s="141"/>
      <c r="U75" s="141"/>
      <c r="V75" s="141"/>
      <c r="W75" s="141">
        <v>87.21</v>
      </c>
      <c r="X75" s="141">
        <f t="shared" si="4"/>
        <v>-52.209999999999994</v>
      </c>
      <c r="Z75" s="174"/>
      <c r="AA75" s="174">
        <v>35</v>
      </c>
      <c r="AB75" s="174"/>
      <c r="AC75" s="174"/>
      <c r="AD75" s="174"/>
      <c r="AE75" s="174"/>
      <c r="AF75" s="174">
        <v>35</v>
      </c>
      <c r="AG75" s="174">
        <f t="shared" si="5"/>
        <v>0</v>
      </c>
      <c r="AI75" s="180">
        <v>35</v>
      </c>
      <c r="AJ75" s="172"/>
      <c r="AK75" s="172"/>
      <c r="AL75" s="172"/>
      <c r="AM75" s="172"/>
      <c r="AN75" s="172"/>
      <c r="AO75" s="172"/>
      <c r="AP75" s="172"/>
      <c r="AQ75" s="172"/>
      <c r="AS75" s="141"/>
      <c r="AT75" s="141"/>
      <c r="AU75" s="141"/>
      <c r="AV75" s="141"/>
      <c r="AW75" s="141"/>
      <c r="AX75" s="141"/>
      <c r="AY75" s="141"/>
      <c r="AZ75" s="141"/>
    </row>
    <row r="76" spans="1:52" x14ac:dyDescent="0.2">
      <c r="A76" s="190">
        <v>4</v>
      </c>
      <c r="B76" s="142" t="s">
        <v>330</v>
      </c>
      <c r="C76" s="191">
        <v>20</v>
      </c>
      <c r="D76" s="191" t="s">
        <v>220</v>
      </c>
      <c r="E76" s="184" t="s">
        <v>222</v>
      </c>
      <c r="F76" s="201">
        <v>6100.01</v>
      </c>
      <c r="G76" s="142" t="s">
        <v>86</v>
      </c>
      <c r="H76" s="140">
        <v>270</v>
      </c>
      <c r="I76" s="140"/>
      <c r="J76" s="140"/>
      <c r="K76" s="140"/>
      <c r="L76" s="140"/>
      <c r="M76" s="140"/>
      <c r="N76" s="140">
        <v>270</v>
      </c>
      <c r="O76" s="140">
        <f t="shared" si="3"/>
        <v>0</v>
      </c>
      <c r="Q76" s="141"/>
      <c r="R76" s="141">
        <v>270</v>
      </c>
      <c r="S76" s="141"/>
      <c r="T76" s="141"/>
      <c r="U76" s="141"/>
      <c r="V76" s="141"/>
      <c r="W76" s="141">
        <v>270</v>
      </c>
      <c r="X76" s="141">
        <f t="shared" si="4"/>
        <v>0</v>
      </c>
      <c r="Z76" s="174"/>
      <c r="AA76" s="174">
        <v>270</v>
      </c>
      <c r="AB76" s="174"/>
      <c r="AC76" s="174"/>
      <c r="AD76" s="174"/>
      <c r="AE76" s="174"/>
      <c r="AF76" s="174">
        <v>0</v>
      </c>
      <c r="AG76" s="174">
        <f t="shared" si="5"/>
        <v>270</v>
      </c>
      <c r="AI76" s="180">
        <v>270</v>
      </c>
      <c r="AJ76" s="172"/>
      <c r="AK76" s="172"/>
      <c r="AL76" s="172"/>
      <c r="AM76" s="172"/>
      <c r="AN76" s="172"/>
      <c r="AO76" s="172"/>
      <c r="AP76" s="172"/>
      <c r="AQ76" s="172"/>
      <c r="AS76" s="141"/>
      <c r="AT76" s="141"/>
      <c r="AU76" s="141"/>
      <c r="AV76" s="141"/>
      <c r="AW76" s="141"/>
      <c r="AX76" s="141"/>
      <c r="AY76" s="141"/>
      <c r="AZ76" s="141"/>
    </row>
    <row r="77" spans="1:52" x14ac:dyDescent="0.2">
      <c r="A77" s="190">
        <v>4</v>
      </c>
      <c r="B77" s="142" t="s">
        <v>331</v>
      </c>
      <c r="C77" s="191">
        <v>20</v>
      </c>
      <c r="D77" s="191" t="s">
        <v>220</v>
      </c>
      <c r="E77" s="184" t="s">
        <v>223</v>
      </c>
      <c r="F77" s="201">
        <v>6100.01</v>
      </c>
      <c r="G77" s="142" t="s">
        <v>86</v>
      </c>
      <c r="H77" s="140">
        <v>0</v>
      </c>
      <c r="I77" s="140"/>
      <c r="J77" s="140"/>
      <c r="K77" s="140"/>
      <c r="L77" s="140"/>
      <c r="M77" s="140"/>
      <c r="N77" s="140">
        <v>0</v>
      </c>
      <c r="O77" s="140">
        <f t="shared" si="3"/>
        <v>0</v>
      </c>
      <c r="Q77" s="141"/>
      <c r="R77" s="141">
        <v>0</v>
      </c>
      <c r="S77" s="141"/>
      <c r="T77" s="141"/>
      <c r="U77" s="141"/>
      <c r="V77" s="141"/>
      <c r="W77" s="141">
        <v>0</v>
      </c>
      <c r="X77" s="141">
        <f t="shared" si="4"/>
        <v>0</v>
      </c>
      <c r="Z77" s="174"/>
      <c r="AA77" s="174">
        <v>0</v>
      </c>
      <c r="AB77" s="174"/>
      <c r="AC77" s="174"/>
      <c r="AD77" s="174"/>
      <c r="AE77" s="174"/>
      <c r="AF77" s="174">
        <v>0</v>
      </c>
      <c r="AG77" s="174">
        <f t="shared" si="5"/>
        <v>0</v>
      </c>
      <c r="AI77" s="180">
        <v>0</v>
      </c>
      <c r="AJ77" s="172"/>
      <c r="AK77" s="172"/>
      <c r="AL77" s="172"/>
      <c r="AM77" s="172"/>
      <c r="AN77" s="172"/>
      <c r="AO77" s="172"/>
      <c r="AP77" s="172"/>
      <c r="AQ77" s="172"/>
      <c r="AS77" s="141"/>
      <c r="AT77" s="141"/>
      <c r="AU77" s="141"/>
      <c r="AV77" s="141"/>
      <c r="AW77" s="141"/>
      <c r="AX77" s="141"/>
      <c r="AY77" s="141"/>
      <c r="AZ77" s="141"/>
    </row>
    <row r="78" spans="1:52" x14ac:dyDescent="0.2">
      <c r="A78" s="190">
        <v>4</v>
      </c>
      <c r="B78" s="142" t="s">
        <v>332</v>
      </c>
      <c r="C78" s="191">
        <v>20</v>
      </c>
      <c r="D78" s="191" t="s">
        <v>220</v>
      </c>
      <c r="E78" s="184" t="s">
        <v>224</v>
      </c>
      <c r="F78" s="201">
        <v>6100.01</v>
      </c>
      <c r="G78" s="142" t="s">
        <v>86</v>
      </c>
      <c r="H78" s="140">
        <v>70</v>
      </c>
      <c r="I78" s="140"/>
      <c r="J78" s="140"/>
      <c r="K78" s="140"/>
      <c r="L78" s="140"/>
      <c r="M78" s="140"/>
      <c r="N78" s="140">
        <v>70</v>
      </c>
      <c r="O78" s="140">
        <f t="shared" si="3"/>
        <v>0</v>
      </c>
      <c r="Q78" s="141"/>
      <c r="R78" s="141">
        <v>70</v>
      </c>
      <c r="S78" s="141"/>
      <c r="T78" s="141"/>
      <c r="U78" s="141"/>
      <c r="V78" s="141"/>
      <c r="W78" s="141">
        <v>70</v>
      </c>
      <c r="X78" s="141">
        <f t="shared" si="4"/>
        <v>0</v>
      </c>
      <c r="Z78" s="174"/>
      <c r="AA78" s="174">
        <v>70</v>
      </c>
      <c r="AB78" s="174"/>
      <c r="AC78" s="174"/>
      <c r="AD78" s="174"/>
      <c r="AE78" s="174"/>
      <c r="AF78" s="174">
        <v>0</v>
      </c>
      <c r="AG78" s="174">
        <f t="shared" si="5"/>
        <v>70</v>
      </c>
      <c r="AI78" s="180">
        <v>70</v>
      </c>
      <c r="AJ78" s="172"/>
      <c r="AK78" s="172"/>
      <c r="AL78" s="172"/>
      <c r="AM78" s="172"/>
      <c r="AN78" s="172"/>
      <c r="AO78" s="172"/>
      <c r="AP78" s="172"/>
      <c r="AQ78" s="172"/>
      <c r="AS78" s="141"/>
      <c r="AT78" s="141"/>
      <c r="AU78" s="141"/>
      <c r="AV78" s="141"/>
      <c r="AW78" s="141"/>
      <c r="AX78" s="141"/>
      <c r="AY78" s="141"/>
      <c r="AZ78" s="141"/>
    </row>
    <row r="79" spans="1:52" x14ac:dyDescent="0.2">
      <c r="A79" s="190">
        <v>4</v>
      </c>
      <c r="B79" s="142" t="s">
        <v>333</v>
      </c>
      <c r="C79" s="191">
        <v>20</v>
      </c>
      <c r="D79" s="191" t="s">
        <v>220</v>
      </c>
      <c r="E79" s="184" t="s">
        <v>225</v>
      </c>
      <c r="F79" s="201">
        <v>6100.01</v>
      </c>
      <c r="G79" s="142" t="s">
        <v>86</v>
      </c>
      <c r="H79" s="140">
        <v>125</v>
      </c>
      <c r="I79" s="140"/>
      <c r="J79" s="140"/>
      <c r="K79" s="140"/>
      <c r="L79" s="140"/>
      <c r="M79" s="140"/>
      <c r="N79" s="140">
        <v>120.2</v>
      </c>
      <c r="O79" s="140">
        <f t="shared" si="3"/>
        <v>4.7999999999999972</v>
      </c>
      <c r="Q79" s="141"/>
      <c r="R79" s="141">
        <v>125</v>
      </c>
      <c r="S79" s="141"/>
      <c r="T79" s="141"/>
      <c r="U79" s="141"/>
      <c r="V79" s="141"/>
      <c r="W79" s="141">
        <v>108.68</v>
      </c>
      <c r="X79" s="141">
        <f t="shared" si="4"/>
        <v>16.319999999999993</v>
      </c>
      <c r="Z79" s="174"/>
      <c r="AA79" s="174">
        <v>125</v>
      </c>
      <c r="AB79" s="174"/>
      <c r="AC79" s="174"/>
      <c r="AD79" s="174"/>
      <c r="AE79" s="174"/>
      <c r="AF79" s="174">
        <v>15.11</v>
      </c>
      <c r="AG79" s="174">
        <f t="shared" si="5"/>
        <v>109.89</v>
      </c>
      <c r="AI79" s="180">
        <v>125</v>
      </c>
      <c r="AJ79" s="172"/>
      <c r="AK79" s="172"/>
      <c r="AL79" s="172"/>
      <c r="AM79" s="172"/>
      <c r="AN79" s="172"/>
      <c r="AO79" s="172"/>
      <c r="AP79" s="172"/>
      <c r="AQ79" s="172"/>
      <c r="AS79" s="141"/>
      <c r="AT79" s="141"/>
      <c r="AU79" s="141"/>
      <c r="AV79" s="141"/>
      <c r="AW79" s="141"/>
      <c r="AX79" s="141"/>
      <c r="AY79" s="141"/>
      <c r="AZ79" s="141"/>
    </row>
    <row r="80" spans="1:52" x14ac:dyDescent="0.2">
      <c r="A80" s="190">
        <v>5</v>
      </c>
      <c r="B80" s="142" t="s">
        <v>334</v>
      </c>
      <c r="C80" s="191">
        <v>20</v>
      </c>
      <c r="D80" s="191" t="s">
        <v>220</v>
      </c>
      <c r="E80" s="184" t="s">
        <v>226</v>
      </c>
      <c r="F80" s="201">
        <v>6100.01</v>
      </c>
      <c r="G80" s="142" t="s">
        <v>86</v>
      </c>
      <c r="H80" s="140">
        <v>150</v>
      </c>
      <c r="I80" s="140"/>
      <c r="J80" s="140"/>
      <c r="K80" s="140"/>
      <c r="L80" s="140"/>
      <c r="M80" s="140"/>
      <c r="N80" s="140">
        <v>129.94999999999999</v>
      </c>
      <c r="O80" s="140">
        <f t="shared" si="3"/>
        <v>20.050000000000011</v>
      </c>
      <c r="Q80" s="141"/>
      <c r="R80" s="141">
        <v>150</v>
      </c>
      <c r="S80" s="141"/>
      <c r="T80" s="141"/>
      <c r="U80" s="141"/>
      <c r="V80" s="141"/>
      <c r="W80" s="141">
        <v>113.71</v>
      </c>
      <c r="X80" s="141">
        <f t="shared" si="4"/>
        <v>36.290000000000006</v>
      </c>
      <c r="Z80" s="174"/>
      <c r="AA80" s="174">
        <v>150</v>
      </c>
      <c r="AB80" s="174"/>
      <c r="AC80" s="174"/>
      <c r="AD80" s="174"/>
      <c r="AE80" s="174"/>
      <c r="AF80" s="174">
        <v>30.6</v>
      </c>
      <c r="AG80" s="174">
        <f t="shared" si="5"/>
        <v>119.4</v>
      </c>
      <c r="AI80" s="180">
        <v>150</v>
      </c>
      <c r="AJ80" s="172"/>
      <c r="AK80" s="172"/>
      <c r="AL80" s="172"/>
      <c r="AM80" s="172"/>
      <c r="AN80" s="172"/>
      <c r="AO80" s="172"/>
      <c r="AP80" s="172"/>
      <c r="AQ80" s="172"/>
      <c r="AS80" s="141"/>
      <c r="AT80" s="141"/>
      <c r="AU80" s="141"/>
      <c r="AV80" s="141"/>
      <c r="AW80" s="141"/>
      <c r="AX80" s="141"/>
      <c r="AY80" s="141"/>
      <c r="AZ80" s="141"/>
    </row>
    <row r="81" spans="1:52" x14ac:dyDescent="0.2">
      <c r="A81" s="190">
        <v>5</v>
      </c>
      <c r="B81" s="142" t="s">
        <v>335</v>
      </c>
      <c r="C81" s="191">
        <v>20</v>
      </c>
      <c r="D81" s="191" t="s">
        <v>220</v>
      </c>
      <c r="E81" s="184" t="s">
        <v>227</v>
      </c>
      <c r="F81" s="201">
        <v>6100.01</v>
      </c>
      <c r="G81" s="142" t="s">
        <v>86</v>
      </c>
      <c r="H81" s="140">
        <v>135</v>
      </c>
      <c r="I81" s="140"/>
      <c r="J81" s="140"/>
      <c r="K81" s="140"/>
      <c r="L81" s="140"/>
      <c r="M81" s="140"/>
      <c r="N81" s="140">
        <v>131.38</v>
      </c>
      <c r="O81" s="140">
        <f t="shared" si="3"/>
        <v>3.6200000000000045</v>
      </c>
      <c r="Q81" s="141"/>
      <c r="R81" s="141">
        <v>135</v>
      </c>
      <c r="S81" s="141"/>
      <c r="T81" s="141"/>
      <c r="U81" s="141"/>
      <c r="V81" s="141"/>
      <c r="W81" s="141">
        <v>119.59</v>
      </c>
      <c r="X81" s="141">
        <f t="shared" si="4"/>
        <v>15.409999999999997</v>
      </c>
      <c r="Z81" s="174"/>
      <c r="AA81" s="174">
        <v>135</v>
      </c>
      <c r="AB81" s="174"/>
      <c r="AC81" s="174"/>
      <c r="AD81" s="174"/>
      <c r="AE81" s="174"/>
      <c r="AF81" s="174">
        <v>14.21</v>
      </c>
      <c r="AG81" s="174">
        <f t="shared" si="5"/>
        <v>120.78999999999999</v>
      </c>
      <c r="AI81" s="180">
        <v>135</v>
      </c>
      <c r="AJ81" s="172"/>
      <c r="AK81" s="172"/>
      <c r="AL81" s="172"/>
      <c r="AM81" s="172"/>
      <c r="AN81" s="172"/>
      <c r="AO81" s="172"/>
      <c r="AP81" s="172"/>
      <c r="AQ81" s="172"/>
      <c r="AS81" s="141"/>
      <c r="AT81" s="141"/>
      <c r="AU81" s="141"/>
      <c r="AV81" s="141"/>
      <c r="AW81" s="141"/>
      <c r="AX81" s="141"/>
      <c r="AY81" s="141"/>
      <c r="AZ81" s="141"/>
    </row>
    <row r="82" spans="1:52" x14ac:dyDescent="0.2">
      <c r="A82" s="190">
        <v>5</v>
      </c>
      <c r="B82" s="142" t="s">
        <v>336</v>
      </c>
      <c r="C82" s="191">
        <v>20</v>
      </c>
      <c r="D82" s="191" t="s">
        <v>220</v>
      </c>
      <c r="E82" s="184" t="s">
        <v>228</v>
      </c>
      <c r="F82" s="201">
        <v>6100.01</v>
      </c>
      <c r="G82" s="142" t="s">
        <v>86</v>
      </c>
      <c r="H82" s="140">
        <v>150</v>
      </c>
      <c r="I82" s="140"/>
      <c r="J82" s="140"/>
      <c r="K82" s="140"/>
      <c r="L82" s="140"/>
      <c r="M82" s="140"/>
      <c r="N82" s="140">
        <v>123.32</v>
      </c>
      <c r="O82" s="140">
        <f t="shared" si="3"/>
        <v>26.680000000000007</v>
      </c>
      <c r="Q82" s="141"/>
      <c r="R82" s="141">
        <v>150</v>
      </c>
      <c r="S82" s="141"/>
      <c r="T82" s="141"/>
      <c r="U82" s="141"/>
      <c r="V82" s="141"/>
      <c r="W82" s="141">
        <v>120.66</v>
      </c>
      <c r="X82" s="141">
        <f t="shared" si="4"/>
        <v>29.340000000000003</v>
      </c>
      <c r="Z82" s="174"/>
      <c r="AA82" s="174">
        <v>150</v>
      </c>
      <c r="AB82" s="174"/>
      <c r="AC82" s="174"/>
      <c r="AD82" s="174"/>
      <c r="AE82" s="174"/>
      <c r="AF82" s="174">
        <v>40.76</v>
      </c>
      <c r="AG82" s="174">
        <f t="shared" si="5"/>
        <v>109.24000000000001</v>
      </c>
      <c r="AI82" s="180">
        <v>150</v>
      </c>
      <c r="AJ82" s="172"/>
      <c r="AK82" s="172"/>
      <c r="AL82" s="172"/>
      <c r="AM82" s="172"/>
      <c r="AN82" s="172"/>
      <c r="AO82" s="172"/>
      <c r="AP82" s="172"/>
      <c r="AQ82" s="172"/>
      <c r="AS82" s="141"/>
      <c r="AT82" s="141"/>
      <c r="AU82" s="141"/>
      <c r="AV82" s="141"/>
      <c r="AW82" s="141"/>
      <c r="AX82" s="141"/>
      <c r="AY82" s="141"/>
      <c r="AZ82" s="141"/>
    </row>
    <row r="83" spans="1:52" x14ac:dyDescent="0.2">
      <c r="A83" s="190">
        <v>6</v>
      </c>
      <c r="B83" s="142" t="s">
        <v>337</v>
      </c>
      <c r="C83" s="191">
        <v>20</v>
      </c>
      <c r="D83" s="191" t="s">
        <v>220</v>
      </c>
      <c r="E83" s="184" t="s">
        <v>229</v>
      </c>
      <c r="F83" s="201">
        <v>6100.01</v>
      </c>
      <c r="G83" s="142" t="s">
        <v>86</v>
      </c>
      <c r="H83" s="140">
        <v>1500</v>
      </c>
      <c r="I83" s="140"/>
      <c r="J83" s="140"/>
      <c r="K83" s="140"/>
      <c r="L83" s="140"/>
      <c r="M83" s="140"/>
      <c r="N83" s="140">
        <v>1686.66</v>
      </c>
      <c r="O83" s="140">
        <f t="shared" si="3"/>
        <v>-186.66000000000008</v>
      </c>
      <c r="Q83" s="141"/>
      <c r="R83" s="141">
        <v>1600</v>
      </c>
      <c r="S83" s="141"/>
      <c r="T83" s="141"/>
      <c r="U83" s="141"/>
      <c r="V83" s="141"/>
      <c r="W83" s="141">
        <v>1667.92</v>
      </c>
      <c r="X83" s="141">
        <f t="shared" si="4"/>
        <v>-67.920000000000073</v>
      </c>
      <c r="Z83" s="174"/>
      <c r="AA83" s="174">
        <v>1600</v>
      </c>
      <c r="AB83" s="174"/>
      <c r="AC83" s="174"/>
      <c r="AD83" s="174"/>
      <c r="AE83" s="174"/>
      <c r="AF83" s="174">
        <v>67.72</v>
      </c>
      <c r="AG83" s="174">
        <f t="shared" si="5"/>
        <v>1532.28</v>
      </c>
      <c r="AI83" s="180">
        <v>1600</v>
      </c>
      <c r="AJ83" s="172"/>
      <c r="AK83" s="172"/>
      <c r="AL83" s="172"/>
      <c r="AM83" s="172"/>
      <c r="AN83" s="172"/>
      <c r="AO83" s="172"/>
      <c r="AP83" s="172"/>
      <c r="AQ83" s="172"/>
      <c r="AS83" s="141"/>
      <c r="AT83" s="141"/>
      <c r="AU83" s="141"/>
      <c r="AV83" s="141"/>
      <c r="AW83" s="141"/>
      <c r="AX83" s="141"/>
      <c r="AY83" s="141"/>
      <c r="AZ83" s="141"/>
    </row>
    <row r="84" spans="1:52" x14ac:dyDescent="0.2">
      <c r="A84" s="190">
        <v>6</v>
      </c>
      <c r="B84" s="142" t="s">
        <v>338</v>
      </c>
      <c r="C84" s="191">
        <v>20</v>
      </c>
      <c r="D84" s="191" t="s">
        <v>220</v>
      </c>
      <c r="E84" s="184" t="s">
        <v>230</v>
      </c>
      <c r="F84" s="201">
        <v>6100.01</v>
      </c>
      <c r="G84" s="142" t="s">
        <v>86</v>
      </c>
      <c r="H84" s="140">
        <v>300</v>
      </c>
      <c r="I84" s="140"/>
      <c r="J84" s="140"/>
      <c r="K84" s="140"/>
      <c r="L84" s="140"/>
      <c r="M84" s="140"/>
      <c r="N84" s="140">
        <v>329.4</v>
      </c>
      <c r="O84" s="140">
        <f t="shared" si="3"/>
        <v>-29.399999999999977</v>
      </c>
      <c r="Q84" s="141"/>
      <c r="R84" s="141">
        <v>300</v>
      </c>
      <c r="S84" s="141"/>
      <c r="T84" s="141"/>
      <c r="U84" s="141"/>
      <c r="V84" s="141"/>
      <c r="W84" s="141">
        <v>313.39</v>
      </c>
      <c r="X84" s="141">
        <f t="shared" si="4"/>
        <v>-13.389999999999986</v>
      </c>
      <c r="Z84" s="174"/>
      <c r="AA84" s="174">
        <v>300</v>
      </c>
      <c r="AB84" s="174"/>
      <c r="AC84" s="174"/>
      <c r="AD84" s="174"/>
      <c r="AE84" s="174"/>
      <c r="AF84" s="174">
        <v>-27.82</v>
      </c>
      <c r="AG84" s="174">
        <f t="shared" si="5"/>
        <v>327.82</v>
      </c>
      <c r="AI84" s="180">
        <v>300</v>
      </c>
      <c r="AJ84" s="172"/>
      <c r="AK84" s="172"/>
      <c r="AL84" s="172"/>
      <c r="AM84" s="172"/>
      <c r="AN84" s="172"/>
      <c r="AO84" s="172"/>
      <c r="AP84" s="172"/>
      <c r="AQ84" s="172"/>
      <c r="AS84" s="141"/>
      <c r="AT84" s="141"/>
      <c r="AU84" s="141"/>
      <c r="AV84" s="141"/>
      <c r="AW84" s="141"/>
      <c r="AX84" s="141"/>
      <c r="AY84" s="141"/>
      <c r="AZ84" s="141"/>
    </row>
    <row r="85" spans="1:52" x14ac:dyDescent="0.2">
      <c r="A85" s="190">
        <v>6</v>
      </c>
      <c r="B85" s="142" t="s">
        <v>339</v>
      </c>
      <c r="C85" s="191">
        <v>20</v>
      </c>
      <c r="D85" s="191" t="s">
        <v>220</v>
      </c>
      <c r="E85" s="184" t="s">
        <v>231</v>
      </c>
      <c r="F85" s="201">
        <v>6100.01</v>
      </c>
      <c r="G85" s="142" t="s">
        <v>86</v>
      </c>
      <c r="H85" s="140">
        <v>130</v>
      </c>
      <c r="I85" s="140"/>
      <c r="J85" s="140"/>
      <c r="K85" s="140"/>
      <c r="L85" s="140"/>
      <c r="M85" s="140"/>
      <c r="N85" s="140">
        <v>120.4</v>
      </c>
      <c r="O85" s="140">
        <f t="shared" si="3"/>
        <v>9.5999999999999943</v>
      </c>
      <c r="Q85" s="141"/>
      <c r="R85" s="141">
        <v>130</v>
      </c>
      <c r="S85" s="141"/>
      <c r="T85" s="141"/>
      <c r="U85" s="141"/>
      <c r="V85" s="141"/>
      <c r="W85" s="141">
        <v>108.72</v>
      </c>
      <c r="X85" s="141">
        <f t="shared" si="4"/>
        <v>21.28</v>
      </c>
      <c r="Z85" s="174"/>
      <c r="AA85" s="174">
        <v>130</v>
      </c>
      <c r="AB85" s="174"/>
      <c r="AC85" s="174"/>
      <c r="AD85" s="174"/>
      <c r="AE85" s="174"/>
      <c r="AF85" s="174">
        <v>19.61</v>
      </c>
      <c r="AG85" s="174">
        <f t="shared" si="5"/>
        <v>110.39</v>
      </c>
      <c r="AI85" s="180">
        <v>130</v>
      </c>
      <c r="AJ85" s="172"/>
      <c r="AK85" s="172"/>
      <c r="AL85" s="172"/>
      <c r="AM85" s="172"/>
      <c r="AN85" s="172"/>
      <c r="AO85" s="172"/>
      <c r="AP85" s="172"/>
      <c r="AQ85" s="172"/>
      <c r="AS85" s="141"/>
      <c r="AT85" s="141"/>
      <c r="AU85" s="141"/>
      <c r="AV85" s="141"/>
      <c r="AW85" s="141"/>
      <c r="AX85" s="141"/>
      <c r="AY85" s="141"/>
      <c r="AZ85" s="141"/>
    </row>
    <row r="86" spans="1:52" collapsed="1" x14ac:dyDescent="0.2">
      <c r="A86" s="190">
        <v>6</v>
      </c>
      <c r="B86" s="142" t="s">
        <v>340</v>
      </c>
      <c r="C86" s="191">
        <v>20</v>
      </c>
      <c r="D86" s="191" t="s">
        <v>220</v>
      </c>
      <c r="E86" s="184" t="s">
        <v>232</v>
      </c>
      <c r="F86" s="201">
        <v>6100.01</v>
      </c>
      <c r="G86" s="142" t="s">
        <v>86</v>
      </c>
      <c r="H86" s="140">
        <v>4000</v>
      </c>
      <c r="I86" s="140"/>
      <c r="J86" s="140"/>
      <c r="K86" s="140"/>
      <c r="L86" s="140"/>
      <c r="M86" s="140"/>
      <c r="N86" s="140">
        <v>4605.9399999999996</v>
      </c>
      <c r="O86" s="140">
        <f t="shared" si="3"/>
        <v>-605.9399999999996</v>
      </c>
      <c r="Q86" s="141"/>
      <c r="R86" s="141">
        <v>4000</v>
      </c>
      <c r="S86" s="141"/>
      <c r="T86" s="141"/>
      <c r="U86" s="141"/>
      <c r="V86" s="141"/>
      <c r="W86" s="141">
        <v>4434.83</v>
      </c>
      <c r="X86" s="141">
        <f t="shared" si="4"/>
        <v>-434.82999999999993</v>
      </c>
      <c r="Z86" s="174"/>
      <c r="AA86" s="174">
        <v>4000</v>
      </c>
      <c r="AB86" s="174"/>
      <c r="AC86" s="174"/>
      <c r="AD86" s="174"/>
      <c r="AE86" s="174"/>
      <c r="AF86" s="174">
        <v>-292.07</v>
      </c>
      <c r="AG86" s="174">
        <f t="shared" si="5"/>
        <v>4292.07</v>
      </c>
      <c r="AI86" s="180">
        <v>4000</v>
      </c>
      <c r="AJ86" s="172"/>
      <c r="AK86" s="172"/>
      <c r="AL86" s="172"/>
      <c r="AM86" s="172"/>
      <c r="AN86" s="172"/>
      <c r="AO86" s="172"/>
      <c r="AP86" s="172"/>
      <c r="AQ86" s="172"/>
      <c r="AS86" s="141"/>
      <c r="AT86" s="141"/>
      <c r="AU86" s="141"/>
      <c r="AV86" s="141"/>
      <c r="AW86" s="141"/>
      <c r="AX86" s="141"/>
      <c r="AY86" s="141"/>
      <c r="AZ86" s="141"/>
    </row>
    <row r="87" spans="1:52" x14ac:dyDescent="0.2">
      <c r="A87" s="190">
        <v>6</v>
      </c>
      <c r="B87" s="142" t="s">
        <v>341</v>
      </c>
      <c r="C87" s="191">
        <v>20</v>
      </c>
      <c r="D87" s="191" t="s">
        <v>220</v>
      </c>
      <c r="E87" s="184" t="s">
        <v>233</v>
      </c>
      <c r="F87" s="201">
        <v>6100.01</v>
      </c>
      <c r="G87" s="142" t="s">
        <v>86</v>
      </c>
      <c r="H87" s="140">
        <v>125</v>
      </c>
      <c r="I87" s="140"/>
      <c r="J87" s="140"/>
      <c r="K87" s="140"/>
      <c r="L87" s="140"/>
      <c r="M87" s="140"/>
      <c r="N87" s="140">
        <v>120.02</v>
      </c>
      <c r="O87" s="140">
        <f t="shared" si="3"/>
        <v>4.980000000000004</v>
      </c>
      <c r="Q87" s="141"/>
      <c r="R87" s="141">
        <v>125</v>
      </c>
      <c r="S87" s="141"/>
      <c r="T87" s="141"/>
      <c r="U87" s="141"/>
      <c r="V87" s="141"/>
      <c r="W87" s="141">
        <v>108.2</v>
      </c>
      <c r="X87" s="141">
        <f t="shared" si="4"/>
        <v>16.799999999999997</v>
      </c>
      <c r="Z87" s="174"/>
      <c r="AA87" s="174">
        <v>125</v>
      </c>
      <c r="AB87" s="174"/>
      <c r="AC87" s="174"/>
      <c r="AD87" s="174"/>
      <c r="AE87" s="174"/>
      <c r="AF87" s="174">
        <v>15.29</v>
      </c>
      <c r="AG87" s="174">
        <f t="shared" si="5"/>
        <v>109.71000000000001</v>
      </c>
      <c r="AI87" s="180">
        <v>125</v>
      </c>
      <c r="AJ87" s="172"/>
      <c r="AK87" s="172"/>
      <c r="AL87" s="172"/>
      <c r="AM87" s="172"/>
      <c r="AN87" s="172"/>
      <c r="AO87" s="172"/>
      <c r="AP87" s="172"/>
      <c r="AQ87" s="172"/>
      <c r="AS87" s="141"/>
      <c r="AT87" s="141"/>
      <c r="AU87" s="141"/>
      <c r="AV87" s="141"/>
      <c r="AW87" s="141"/>
      <c r="AX87" s="141"/>
      <c r="AY87" s="141"/>
      <c r="AZ87" s="141"/>
    </row>
    <row r="88" spans="1:52" x14ac:dyDescent="0.2">
      <c r="A88" s="190">
        <v>6</v>
      </c>
      <c r="B88" s="142" t="s">
        <v>342</v>
      </c>
      <c r="C88" s="191">
        <v>20</v>
      </c>
      <c r="D88" s="191" t="s">
        <v>220</v>
      </c>
      <c r="E88" s="184" t="s">
        <v>234</v>
      </c>
      <c r="F88" s="201">
        <v>6100.01</v>
      </c>
      <c r="G88" s="142" t="s">
        <v>86</v>
      </c>
      <c r="H88" s="140">
        <v>125</v>
      </c>
      <c r="I88" s="140"/>
      <c r="J88" s="140"/>
      <c r="K88" s="140"/>
      <c r="L88" s="140"/>
      <c r="M88" s="140"/>
      <c r="N88" s="140">
        <v>119.61</v>
      </c>
      <c r="O88" s="140">
        <f t="shared" si="3"/>
        <v>5.3900000000000006</v>
      </c>
      <c r="Q88" s="141"/>
      <c r="R88" s="141">
        <v>125</v>
      </c>
      <c r="S88" s="141"/>
      <c r="T88" s="141"/>
      <c r="U88" s="141"/>
      <c r="V88" s="141"/>
      <c r="W88" s="141">
        <v>107.74</v>
      </c>
      <c r="X88" s="141">
        <f t="shared" si="4"/>
        <v>17.260000000000005</v>
      </c>
      <c r="Z88" s="174"/>
      <c r="AA88" s="174">
        <v>125</v>
      </c>
      <c r="AB88" s="174"/>
      <c r="AC88" s="174"/>
      <c r="AD88" s="174"/>
      <c r="AE88" s="174"/>
      <c r="AF88" s="174">
        <v>15.7</v>
      </c>
      <c r="AG88" s="174">
        <f t="shared" si="5"/>
        <v>109.3</v>
      </c>
      <c r="AI88" s="180">
        <v>125</v>
      </c>
      <c r="AJ88" s="172"/>
      <c r="AK88" s="172"/>
      <c r="AL88" s="172"/>
      <c r="AM88" s="172"/>
      <c r="AN88" s="172"/>
      <c r="AO88" s="172"/>
      <c r="AP88" s="172"/>
      <c r="AQ88" s="172"/>
      <c r="AS88" s="141"/>
      <c r="AT88" s="141"/>
      <c r="AU88" s="141"/>
      <c r="AV88" s="141"/>
      <c r="AW88" s="141"/>
      <c r="AX88" s="141"/>
      <c r="AY88" s="141"/>
      <c r="AZ88" s="141"/>
    </row>
    <row r="89" spans="1:52" x14ac:dyDescent="0.2">
      <c r="A89" s="190">
        <v>6</v>
      </c>
      <c r="B89" s="142" t="s">
        <v>343</v>
      </c>
      <c r="C89" s="191">
        <v>20</v>
      </c>
      <c r="D89" s="191" t="s">
        <v>220</v>
      </c>
      <c r="E89" s="184" t="s">
        <v>235</v>
      </c>
      <c r="F89" s="201">
        <v>6100.01</v>
      </c>
      <c r="G89" s="142" t="s">
        <v>86</v>
      </c>
      <c r="H89" s="140">
        <v>375</v>
      </c>
      <c r="I89" s="140"/>
      <c r="J89" s="140"/>
      <c r="K89" s="140"/>
      <c r="L89" s="140"/>
      <c r="M89" s="140"/>
      <c r="N89" s="140">
        <v>327.27</v>
      </c>
      <c r="O89" s="140">
        <f t="shared" si="3"/>
        <v>47.730000000000018</v>
      </c>
      <c r="Q89" s="141"/>
      <c r="R89" s="141">
        <v>375</v>
      </c>
      <c r="S89" s="141"/>
      <c r="T89" s="141"/>
      <c r="U89" s="141"/>
      <c r="V89" s="141"/>
      <c r="W89" s="141">
        <v>329.14</v>
      </c>
      <c r="X89" s="141">
        <f t="shared" si="4"/>
        <v>45.860000000000014</v>
      </c>
      <c r="Z89" s="174"/>
      <c r="AA89" s="174">
        <v>375</v>
      </c>
      <c r="AB89" s="174"/>
      <c r="AC89" s="174"/>
      <c r="AD89" s="174"/>
      <c r="AE89" s="174"/>
      <c r="AF89" s="174">
        <v>46.93</v>
      </c>
      <c r="AG89" s="174">
        <f t="shared" si="5"/>
        <v>328.07</v>
      </c>
      <c r="AI89" s="180">
        <v>375</v>
      </c>
      <c r="AJ89" s="172"/>
      <c r="AK89" s="172"/>
      <c r="AL89" s="172"/>
      <c r="AM89" s="172"/>
      <c r="AN89" s="172"/>
      <c r="AO89" s="172"/>
      <c r="AP89" s="172"/>
      <c r="AQ89" s="172"/>
      <c r="AS89" s="141"/>
      <c r="AT89" s="141"/>
      <c r="AU89" s="141"/>
      <c r="AV89" s="141"/>
      <c r="AW89" s="141"/>
      <c r="AX89" s="141"/>
      <c r="AY89" s="141"/>
      <c r="AZ89" s="141"/>
    </row>
    <row r="90" spans="1:52" x14ac:dyDescent="0.2">
      <c r="A90" s="190">
        <v>6</v>
      </c>
      <c r="B90" s="142" t="s">
        <v>344</v>
      </c>
      <c r="C90" s="191">
        <v>20</v>
      </c>
      <c r="D90" s="191" t="s">
        <v>220</v>
      </c>
      <c r="E90" s="184" t="s">
        <v>236</v>
      </c>
      <c r="F90" s="201">
        <v>6100.01</v>
      </c>
      <c r="G90" s="142" t="s">
        <v>86</v>
      </c>
      <c r="H90" s="140">
        <v>450</v>
      </c>
      <c r="I90" s="140"/>
      <c r="J90" s="140"/>
      <c r="K90" s="140"/>
      <c r="L90" s="140"/>
      <c r="M90" s="140"/>
      <c r="N90" s="140">
        <v>352.67</v>
      </c>
      <c r="O90" s="140">
        <f t="shared" si="3"/>
        <v>97.329999999999984</v>
      </c>
      <c r="Q90" s="141"/>
      <c r="R90" s="141">
        <v>450</v>
      </c>
      <c r="S90" s="141"/>
      <c r="T90" s="141"/>
      <c r="U90" s="141"/>
      <c r="V90" s="141"/>
      <c r="W90" s="141">
        <v>224.69</v>
      </c>
      <c r="X90" s="141">
        <f t="shared" si="4"/>
        <v>225.31</v>
      </c>
      <c r="Z90" s="174"/>
      <c r="AA90" s="174">
        <v>400</v>
      </c>
      <c r="AB90" s="174"/>
      <c r="AC90" s="174"/>
      <c r="AD90" s="174"/>
      <c r="AE90" s="174"/>
      <c r="AF90" s="174">
        <v>147.19</v>
      </c>
      <c r="AG90" s="174">
        <f t="shared" si="5"/>
        <v>252.81</v>
      </c>
      <c r="AI90" s="180">
        <v>0</v>
      </c>
      <c r="AJ90" s="172"/>
      <c r="AK90" s="172"/>
      <c r="AL90" s="172"/>
      <c r="AM90" s="172"/>
      <c r="AN90" s="172"/>
      <c r="AO90" s="172"/>
      <c r="AP90" s="172"/>
      <c r="AQ90" s="172"/>
      <c r="AS90" s="141"/>
      <c r="AT90" s="141"/>
      <c r="AU90" s="141"/>
      <c r="AV90" s="141"/>
      <c r="AW90" s="141"/>
      <c r="AX90" s="141"/>
      <c r="AY90" s="141"/>
      <c r="AZ90" s="141"/>
    </row>
    <row r="91" spans="1:52" x14ac:dyDescent="0.2">
      <c r="A91" s="190">
        <v>6</v>
      </c>
      <c r="B91" s="142" t="s">
        <v>345</v>
      </c>
      <c r="C91" s="191">
        <v>20</v>
      </c>
      <c r="D91" s="191" t="s">
        <v>220</v>
      </c>
      <c r="E91" s="184" t="s">
        <v>237</v>
      </c>
      <c r="F91" s="201">
        <v>6100.01</v>
      </c>
      <c r="G91" s="142" t="s">
        <v>86</v>
      </c>
      <c r="H91" s="140">
        <v>300</v>
      </c>
      <c r="I91" s="140"/>
      <c r="J91" s="140"/>
      <c r="K91" s="140"/>
      <c r="L91" s="140"/>
      <c r="M91" s="140"/>
      <c r="N91" s="140">
        <v>272.66000000000003</v>
      </c>
      <c r="O91" s="140">
        <f t="shared" si="3"/>
        <v>27.339999999999975</v>
      </c>
      <c r="Q91" s="141"/>
      <c r="R91" s="141">
        <v>300</v>
      </c>
      <c r="S91" s="141"/>
      <c r="T91" s="141"/>
      <c r="U91" s="141"/>
      <c r="V91" s="141"/>
      <c r="W91" s="141">
        <v>251.75</v>
      </c>
      <c r="X91" s="141">
        <f t="shared" si="4"/>
        <v>48.25</v>
      </c>
      <c r="Z91" s="174"/>
      <c r="AA91" s="174">
        <v>300</v>
      </c>
      <c r="AB91" s="174"/>
      <c r="AC91" s="174"/>
      <c r="AD91" s="174"/>
      <c r="AE91" s="174"/>
      <c r="AF91" s="174">
        <v>46.74</v>
      </c>
      <c r="AG91" s="174">
        <f t="shared" si="5"/>
        <v>253.26</v>
      </c>
      <c r="AI91" s="180">
        <v>300</v>
      </c>
      <c r="AJ91" s="172"/>
      <c r="AK91" s="172"/>
      <c r="AL91" s="172"/>
      <c r="AM91" s="172"/>
      <c r="AN91" s="172"/>
      <c r="AO91" s="172"/>
      <c r="AP91" s="172"/>
      <c r="AQ91" s="172"/>
      <c r="AS91" s="141"/>
      <c r="AT91" s="141"/>
      <c r="AU91" s="141"/>
      <c r="AV91" s="141"/>
      <c r="AW91" s="141"/>
      <c r="AX91" s="141"/>
      <c r="AY91" s="141"/>
      <c r="AZ91" s="141"/>
    </row>
    <row r="92" spans="1:52" x14ac:dyDescent="0.2">
      <c r="A92" s="190">
        <v>6</v>
      </c>
      <c r="B92" s="142" t="s">
        <v>346</v>
      </c>
      <c r="C92" s="191">
        <v>20</v>
      </c>
      <c r="D92" s="191" t="s">
        <v>220</v>
      </c>
      <c r="E92" s="184" t="s">
        <v>238</v>
      </c>
      <c r="F92" s="201">
        <v>6100.01</v>
      </c>
      <c r="G92" s="142" t="s">
        <v>86</v>
      </c>
      <c r="H92" s="140">
        <v>3000</v>
      </c>
      <c r="I92" s="140"/>
      <c r="J92" s="140"/>
      <c r="K92" s="140"/>
      <c r="L92" s="140"/>
      <c r="M92" s="140"/>
      <c r="N92" s="140">
        <v>3396.95</v>
      </c>
      <c r="O92" s="140">
        <f t="shared" si="3"/>
        <v>-396.94999999999982</v>
      </c>
      <c r="Q92" s="141"/>
      <c r="R92" s="141">
        <v>3000</v>
      </c>
      <c r="S92" s="141"/>
      <c r="T92" s="141"/>
      <c r="U92" s="141"/>
      <c r="V92" s="141"/>
      <c r="W92" s="141">
        <v>3033.49</v>
      </c>
      <c r="X92" s="141">
        <f t="shared" si="4"/>
        <v>-33.489999999999782</v>
      </c>
      <c r="Z92" s="174"/>
      <c r="AA92" s="174">
        <v>3400</v>
      </c>
      <c r="AB92" s="174"/>
      <c r="AC92" s="174"/>
      <c r="AD92" s="174"/>
      <c r="AE92" s="174"/>
      <c r="AF92" s="174">
        <v>834.78</v>
      </c>
      <c r="AG92" s="174">
        <f t="shared" si="5"/>
        <v>2565.2200000000003</v>
      </c>
      <c r="AI92" s="180">
        <v>3400</v>
      </c>
      <c r="AJ92" s="172"/>
      <c r="AK92" s="172"/>
      <c r="AL92" s="172"/>
      <c r="AM92" s="172"/>
      <c r="AN92" s="172"/>
      <c r="AO92" s="172"/>
      <c r="AP92" s="172"/>
      <c r="AQ92" s="172"/>
      <c r="AS92" s="141"/>
      <c r="AT92" s="141"/>
      <c r="AU92" s="141"/>
      <c r="AV92" s="141"/>
      <c r="AW92" s="141"/>
      <c r="AX92" s="141"/>
      <c r="AY92" s="141"/>
      <c r="AZ92" s="141"/>
    </row>
    <row r="93" spans="1:52" x14ac:dyDescent="0.2">
      <c r="A93" s="190">
        <v>6</v>
      </c>
      <c r="B93" s="142" t="s">
        <v>347</v>
      </c>
      <c r="C93" s="191">
        <v>20</v>
      </c>
      <c r="D93" s="191" t="s">
        <v>220</v>
      </c>
      <c r="E93" s="184" t="s">
        <v>239</v>
      </c>
      <c r="F93" s="201">
        <v>6100.01</v>
      </c>
      <c r="G93" s="142" t="s">
        <v>86</v>
      </c>
      <c r="H93" s="140">
        <v>300</v>
      </c>
      <c r="I93" s="140"/>
      <c r="J93" s="140"/>
      <c r="K93" s="140"/>
      <c r="L93" s="140"/>
      <c r="M93" s="140"/>
      <c r="N93" s="140">
        <v>292.8</v>
      </c>
      <c r="O93" s="140">
        <f t="shared" si="3"/>
        <v>7.1999999999999886</v>
      </c>
      <c r="Q93" s="141"/>
      <c r="R93" s="141">
        <v>300</v>
      </c>
      <c r="S93" s="141"/>
      <c r="T93" s="141"/>
      <c r="U93" s="141"/>
      <c r="V93" s="141"/>
      <c r="W93" s="141">
        <v>270.69</v>
      </c>
      <c r="X93" s="141">
        <f t="shared" si="4"/>
        <v>29.310000000000002</v>
      </c>
      <c r="Z93" s="174"/>
      <c r="AA93" s="174">
        <v>325</v>
      </c>
      <c r="AB93" s="174"/>
      <c r="AC93" s="174"/>
      <c r="AD93" s="174"/>
      <c r="AE93" s="174"/>
      <c r="AF93" s="174">
        <v>54.03</v>
      </c>
      <c r="AG93" s="174">
        <f t="shared" si="5"/>
        <v>270.97000000000003</v>
      </c>
      <c r="AI93" s="180">
        <v>325</v>
      </c>
      <c r="AJ93" s="172"/>
      <c r="AK93" s="172"/>
      <c r="AL93" s="172"/>
      <c r="AM93" s="172"/>
      <c r="AN93" s="172"/>
      <c r="AO93" s="172"/>
      <c r="AP93" s="172"/>
      <c r="AQ93" s="172"/>
      <c r="AS93" s="141"/>
      <c r="AT93" s="141"/>
      <c r="AU93" s="141"/>
      <c r="AV93" s="141"/>
      <c r="AW93" s="141"/>
      <c r="AX93" s="141"/>
      <c r="AY93" s="141"/>
      <c r="AZ93" s="141"/>
    </row>
    <row r="94" spans="1:52" x14ac:dyDescent="0.2">
      <c r="A94" s="190">
        <v>6</v>
      </c>
      <c r="B94" s="142" t="s">
        <v>348</v>
      </c>
      <c r="C94" s="191">
        <v>20</v>
      </c>
      <c r="D94" s="191" t="s">
        <v>220</v>
      </c>
      <c r="E94" s="184" t="s">
        <v>240</v>
      </c>
      <c r="F94" s="201">
        <v>6100.01</v>
      </c>
      <c r="G94" s="142" t="s">
        <v>86</v>
      </c>
      <c r="H94" s="140">
        <v>1800</v>
      </c>
      <c r="I94" s="140"/>
      <c r="J94" s="140"/>
      <c r="K94" s="140"/>
      <c r="L94" s="140"/>
      <c r="M94" s="140"/>
      <c r="N94" s="140">
        <v>1968.15</v>
      </c>
      <c r="O94" s="140">
        <f t="shared" si="3"/>
        <v>-168.15000000000009</v>
      </c>
      <c r="Q94" s="141"/>
      <c r="R94" s="141">
        <v>1800</v>
      </c>
      <c r="S94" s="141"/>
      <c r="T94" s="141"/>
      <c r="U94" s="141"/>
      <c r="V94" s="141"/>
      <c r="W94" s="141">
        <v>1813.01</v>
      </c>
      <c r="X94" s="141">
        <f t="shared" si="4"/>
        <v>-13.009999999999991</v>
      </c>
      <c r="Z94" s="174"/>
      <c r="AA94" s="174">
        <v>1975</v>
      </c>
      <c r="AB94" s="174"/>
      <c r="AC94" s="174"/>
      <c r="AD94" s="174"/>
      <c r="AE94" s="174"/>
      <c r="AF94" s="174">
        <v>139.28</v>
      </c>
      <c r="AG94" s="174">
        <f t="shared" si="5"/>
        <v>1835.72</v>
      </c>
      <c r="AI94" s="180">
        <v>1975</v>
      </c>
      <c r="AJ94" s="172"/>
      <c r="AK94" s="172"/>
      <c r="AL94" s="172"/>
      <c r="AM94" s="172"/>
      <c r="AN94" s="172"/>
      <c r="AO94" s="172"/>
      <c r="AP94" s="172"/>
      <c r="AQ94" s="172"/>
      <c r="AS94" s="141"/>
      <c r="AT94" s="141"/>
      <c r="AU94" s="141"/>
      <c r="AV94" s="141"/>
      <c r="AW94" s="141"/>
      <c r="AX94" s="141"/>
      <c r="AY94" s="141"/>
      <c r="AZ94" s="141"/>
    </row>
    <row r="95" spans="1:52" x14ac:dyDescent="0.2">
      <c r="A95" s="190">
        <v>6</v>
      </c>
      <c r="B95" s="142" t="s">
        <v>349</v>
      </c>
      <c r="C95" s="191">
        <v>20</v>
      </c>
      <c r="D95" s="191" t="s">
        <v>220</v>
      </c>
      <c r="E95" s="184" t="s">
        <v>241</v>
      </c>
      <c r="F95" s="201">
        <v>6100.01</v>
      </c>
      <c r="G95" s="142" t="s">
        <v>86</v>
      </c>
      <c r="H95" s="140">
        <v>0</v>
      </c>
      <c r="I95" s="140"/>
      <c r="J95" s="140"/>
      <c r="K95" s="140"/>
      <c r="L95" s="140"/>
      <c r="M95" s="140"/>
      <c r="N95" s="140">
        <v>0</v>
      </c>
      <c r="O95" s="140">
        <f t="shared" si="3"/>
        <v>0</v>
      </c>
      <c r="Q95" s="141"/>
      <c r="R95" s="141">
        <v>0</v>
      </c>
      <c r="S95" s="141"/>
      <c r="T95" s="141"/>
      <c r="U95" s="141"/>
      <c r="V95" s="141"/>
      <c r="W95" s="141">
        <v>0</v>
      </c>
      <c r="X95" s="141">
        <f t="shared" si="4"/>
        <v>0</v>
      </c>
      <c r="Z95" s="174"/>
      <c r="AA95" s="174">
        <v>0</v>
      </c>
      <c r="AB95" s="174"/>
      <c r="AC95" s="174"/>
      <c r="AD95" s="174"/>
      <c r="AE95" s="174"/>
      <c r="AF95" s="174">
        <v>0</v>
      </c>
      <c r="AG95" s="174">
        <f t="shared" si="5"/>
        <v>0</v>
      </c>
      <c r="AI95" s="180">
        <v>0</v>
      </c>
      <c r="AJ95" s="172"/>
      <c r="AK95" s="172"/>
      <c r="AL95" s="172"/>
      <c r="AM95" s="172"/>
      <c r="AN95" s="172"/>
      <c r="AO95" s="172"/>
      <c r="AP95" s="172"/>
      <c r="AQ95" s="172"/>
      <c r="AS95" s="141"/>
      <c r="AT95" s="141"/>
      <c r="AU95" s="141"/>
      <c r="AV95" s="141"/>
      <c r="AW95" s="141"/>
      <c r="AX95" s="141"/>
      <c r="AY95" s="141"/>
      <c r="AZ95" s="141"/>
    </row>
    <row r="96" spans="1:52" x14ac:dyDescent="0.2">
      <c r="A96" s="190"/>
      <c r="B96" s="142" t="s">
        <v>350</v>
      </c>
      <c r="C96" s="191">
        <v>20</v>
      </c>
      <c r="D96" s="191" t="s">
        <v>220</v>
      </c>
      <c r="E96" s="184" t="s">
        <v>242</v>
      </c>
      <c r="F96" s="201">
        <v>6100.01</v>
      </c>
      <c r="G96" s="142" t="s">
        <v>86</v>
      </c>
      <c r="H96" s="140">
        <v>150</v>
      </c>
      <c r="I96" s="140"/>
      <c r="J96" s="140"/>
      <c r="K96" s="140"/>
      <c r="L96" s="140"/>
      <c r="M96" s="140"/>
      <c r="N96" s="140">
        <v>395.5</v>
      </c>
      <c r="O96" s="140">
        <f t="shared" si="3"/>
        <v>-245.5</v>
      </c>
      <c r="Q96" s="141"/>
      <c r="R96" s="141">
        <v>400</v>
      </c>
      <c r="S96" s="141"/>
      <c r="T96" s="141"/>
      <c r="U96" s="141"/>
      <c r="V96" s="141"/>
      <c r="W96" s="141">
        <v>355.89</v>
      </c>
      <c r="X96" s="141">
        <f t="shared" si="4"/>
        <v>44.110000000000014</v>
      </c>
      <c r="Z96" s="174"/>
      <c r="AA96" s="174">
        <v>425</v>
      </c>
      <c r="AB96" s="174"/>
      <c r="AC96" s="174"/>
      <c r="AD96" s="174"/>
      <c r="AE96" s="174"/>
      <c r="AF96" s="174">
        <v>142.15</v>
      </c>
      <c r="AG96" s="174">
        <f t="shared" si="5"/>
        <v>282.85000000000002</v>
      </c>
      <c r="AI96" s="180">
        <v>425</v>
      </c>
      <c r="AJ96" s="172"/>
      <c r="AK96" s="172"/>
      <c r="AL96" s="172"/>
      <c r="AM96" s="172"/>
      <c r="AN96" s="172"/>
      <c r="AO96" s="172"/>
      <c r="AP96" s="172"/>
      <c r="AQ96" s="172"/>
      <c r="AS96" s="141"/>
      <c r="AT96" s="141"/>
      <c r="AU96" s="141"/>
      <c r="AV96" s="141"/>
      <c r="AW96" s="141"/>
      <c r="AX96" s="141"/>
      <c r="AY96" s="141"/>
      <c r="AZ96" s="141"/>
    </row>
    <row r="97" spans="1:52" x14ac:dyDescent="0.2">
      <c r="A97" s="190">
        <v>9</v>
      </c>
      <c r="B97" s="142" t="s">
        <v>351</v>
      </c>
      <c r="C97" s="191">
        <v>20</v>
      </c>
      <c r="D97" s="191" t="s">
        <v>220</v>
      </c>
      <c r="E97" s="184" t="s">
        <v>243</v>
      </c>
      <c r="F97" s="201">
        <v>6100.01</v>
      </c>
      <c r="G97" s="142" t="s">
        <v>86</v>
      </c>
      <c r="H97" s="140">
        <v>3200</v>
      </c>
      <c r="I97" s="140"/>
      <c r="J97" s="140"/>
      <c r="K97" s="140"/>
      <c r="L97" s="140"/>
      <c r="M97" s="140"/>
      <c r="N97" s="140">
        <v>2689.47</v>
      </c>
      <c r="O97" s="140">
        <f t="shared" si="3"/>
        <v>510.5300000000002</v>
      </c>
      <c r="Q97" s="141"/>
      <c r="R97" s="141">
        <v>2625</v>
      </c>
      <c r="S97" s="141"/>
      <c r="T97" s="141"/>
      <c r="U97" s="141"/>
      <c r="V97" s="141"/>
      <c r="W97" s="141">
        <v>2272.5100000000002</v>
      </c>
      <c r="X97" s="141">
        <f t="shared" si="4"/>
        <v>352.48999999999978</v>
      </c>
      <c r="Z97" s="174"/>
      <c r="AA97" s="174">
        <v>2480</v>
      </c>
      <c r="AB97" s="174"/>
      <c r="AC97" s="174"/>
      <c r="AD97" s="174"/>
      <c r="AE97" s="174"/>
      <c r="AF97" s="174">
        <v>-883.33</v>
      </c>
      <c r="AG97" s="174">
        <f t="shared" si="5"/>
        <v>3363.33</v>
      </c>
      <c r="AI97" s="180">
        <v>2480</v>
      </c>
      <c r="AJ97" s="172"/>
      <c r="AK97" s="172"/>
      <c r="AL97" s="172"/>
      <c r="AM97" s="172"/>
      <c r="AN97" s="172"/>
      <c r="AO97" s="172"/>
      <c r="AP97" s="172"/>
      <c r="AQ97" s="172"/>
      <c r="AS97" s="141"/>
      <c r="AT97" s="141"/>
      <c r="AU97" s="141"/>
      <c r="AV97" s="141"/>
      <c r="AW97" s="141"/>
      <c r="AX97" s="141"/>
      <c r="AY97" s="141"/>
      <c r="AZ97" s="141"/>
    </row>
    <row r="98" spans="1:52" x14ac:dyDescent="0.2">
      <c r="A98" s="190">
        <v>9</v>
      </c>
      <c r="B98" s="142" t="s">
        <v>352</v>
      </c>
      <c r="C98" s="191">
        <v>20</v>
      </c>
      <c r="D98" s="191" t="s">
        <v>220</v>
      </c>
      <c r="E98" s="184" t="s">
        <v>244</v>
      </c>
      <c r="F98" s="201">
        <v>6100.01</v>
      </c>
      <c r="G98" s="142" t="s">
        <v>86</v>
      </c>
      <c r="H98" s="140">
        <v>125</v>
      </c>
      <c r="I98" s="140"/>
      <c r="J98" s="140"/>
      <c r="K98" s="140"/>
      <c r="L98" s="140"/>
      <c r="M98" s="140"/>
      <c r="N98" s="140">
        <v>122.31</v>
      </c>
      <c r="O98" s="140">
        <f t="shared" si="3"/>
        <v>2.6899999999999977</v>
      </c>
      <c r="Q98" s="141"/>
      <c r="R98" s="141">
        <v>125</v>
      </c>
      <c r="S98" s="141"/>
      <c r="T98" s="141"/>
      <c r="U98" s="141"/>
      <c r="V98" s="141"/>
      <c r="W98" s="141">
        <v>109.94</v>
      </c>
      <c r="X98" s="141">
        <f t="shared" si="4"/>
        <v>15.060000000000002</v>
      </c>
      <c r="Z98" s="174"/>
      <c r="AA98" s="174">
        <v>125</v>
      </c>
      <c r="AB98" s="174"/>
      <c r="AC98" s="174"/>
      <c r="AD98" s="174"/>
      <c r="AE98" s="174"/>
      <c r="AF98" s="174">
        <v>2.19</v>
      </c>
      <c r="AG98" s="174">
        <f t="shared" si="5"/>
        <v>122.81</v>
      </c>
      <c r="AI98" s="180">
        <v>125</v>
      </c>
      <c r="AJ98" s="172"/>
      <c r="AK98" s="172"/>
      <c r="AL98" s="172"/>
      <c r="AM98" s="172"/>
      <c r="AN98" s="172"/>
      <c r="AO98" s="172"/>
      <c r="AP98" s="172"/>
      <c r="AQ98" s="172"/>
      <c r="AS98" s="141"/>
      <c r="AT98" s="141"/>
      <c r="AU98" s="141"/>
      <c r="AV98" s="141"/>
      <c r="AW98" s="141"/>
      <c r="AX98" s="141"/>
      <c r="AY98" s="141"/>
      <c r="AZ98" s="141"/>
    </row>
    <row r="99" spans="1:52" x14ac:dyDescent="0.2">
      <c r="A99" s="190">
        <v>9</v>
      </c>
      <c r="B99" s="142" t="s">
        <v>353</v>
      </c>
      <c r="C99" s="191">
        <v>20</v>
      </c>
      <c r="D99" s="191" t="s">
        <v>220</v>
      </c>
      <c r="E99" s="184" t="s">
        <v>245</v>
      </c>
      <c r="F99" s="201">
        <v>6100.01</v>
      </c>
      <c r="G99" s="142" t="s">
        <v>86</v>
      </c>
      <c r="H99" s="140">
        <v>450</v>
      </c>
      <c r="I99" s="140"/>
      <c r="J99" s="140"/>
      <c r="K99" s="140"/>
      <c r="L99" s="140"/>
      <c r="M99" s="140"/>
      <c r="N99" s="140">
        <v>439.3</v>
      </c>
      <c r="O99" s="140">
        <f t="shared" si="3"/>
        <v>10.699999999999989</v>
      </c>
      <c r="Q99" s="141"/>
      <c r="R99" s="141">
        <v>450</v>
      </c>
      <c r="S99" s="141"/>
      <c r="T99" s="141"/>
      <c r="U99" s="141"/>
      <c r="V99" s="141"/>
      <c r="W99" s="141">
        <v>367.32</v>
      </c>
      <c r="X99" s="141">
        <f t="shared" si="4"/>
        <v>82.68</v>
      </c>
      <c r="Z99" s="174"/>
      <c r="AA99" s="174">
        <v>450</v>
      </c>
      <c r="AB99" s="174"/>
      <c r="AC99" s="174"/>
      <c r="AD99" s="174"/>
      <c r="AE99" s="174"/>
      <c r="AF99" s="174">
        <v>115.19</v>
      </c>
      <c r="AG99" s="174">
        <f t="shared" si="5"/>
        <v>334.81</v>
      </c>
      <c r="AI99" s="180">
        <v>450</v>
      </c>
      <c r="AJ99" s="172"/>
      <c r="AK99" s="172"/>
      <c r="AL99" s="172"/>
      <c r="AM99" s="172"/>
      <c r="AN99" s="172"/>
      <c r="AO99" s="172"/>
      <c r="AP99" s="172"/>
      <c r="AQ99" s="172"/>
      <c r="AS99" s="141"/>
      <c r="AT99" s="141"/>
      <c r="AU99" s="141"/>
      <c r="AV99" s="141"/>
      <c r="AW99" s="141"/>
      <c r="AX99" s="141"/>
      <c r="AY99" s="141"/>
      <c r="AZ99" s="141"/>
    </row>
    <row r="100" spans="1:52" x14ac:dyDescent="0.2">
      <c r="A100" s="190">
        <v>9</v>
      </c>
      <c r="B100" s="142" t="s">
        <v>354</v>
      </c>
      <c r="C100" s="191">
        <v>20</v>
      </c>
      <c r="D100" s="191" t="s">
        <v>220</v>
      </c>
      <c r="E100" s="184" t="s">
        <v>246</v>
      </c>
      <c r="F100" s="201">
        <v>6100.01</v>
      </c>
      <c r="G100" s="142" t="s">
        <v>86</v>
      </c>
      <c r="H100" s="140">
        <v>5100</v>
      </c>
      <c r="I100" s="140"/>
      <c r="J100" s="140"/>
      <c r="K100" s="140"/>
      <c r="L100" s="140"/>
      <c r="M100" s="140"/>
      <c r="N100" s="140">
        <v>6041.4</v>
      </c>
      <c r="O100" s="140">
        <f t="shared" si="3"/>
        <v>-941.39999999999964</v>
      </c>
      <c r="Q100" s="141"/>
      <c r="R100" s="141">
        <v>5100</v>
      </c>
      <c r="S100" s="141"/>
      <c r="T100" s="141"/>
      <c r="U100" s="141"/>
      <c r="V100" s="141"/>
      <c r="W100" s="141">
        <v>5443.08</v>
      </c>
      <c r="X100" s="141">
        <f t="shared" si="4"/>
        <v>-343.07999999999993</v>
      </c>
      <c r="Z100" s="174"/>
      <c r="AA100" s="174">
        <v>5500</v>
      </c>
      <c r="AB100" s="174"/>
      <c r="AC100" s="174"/>
      <c r="AD100" s="174"/>
      <c r="AE100" s="174"/>
      <c r="AF100" s="174">
        <v>-1355.43</v>
      </c>
      <c r="AG100" s="174">
        <f t="shared" si="5"/>
        <v>6855.43</v>
      </c>
      <c r="AI100" s="180">
        <v>5500</v>
      </c>
      <c r="AJ100" s="172"/>
      <c r="AK100" s="172"/>
      <c r="AL100" s="172"/>
      <c r="AM100" s="172"/>
      <c r="AN100" s="172"/>
      <c r="AO100" s="172"/>
      <c r="AP100" s="172"/>
      <c r="AQ100" s="172"/>
      <c r="AS100" s="141"/>
      <c r="AT100" s="141"/>
      <c r="AU100" s="141"/>
      <c r="AV100" s="141"/>
      <c r="AW100" s="141"/>
      <c r="AX100" s="141"/>
      <c r="AY100" s="141"/>
      <c r="AZ100" s="141"/>
    </row>
    <row r="101" spans="1:52" x14ac:dyDescent="0.2">
      <c r="A101" s="190">
        <v>9</v>
      </c>
      <c r="B101" s="142" t="s">
        <v>355</v>
      </c>
      <c r="C101" s="191">
        <v>20</v>
      </c>
      <c r="D101" s="191" t="s">
        <v>220</v>
      </c>
      <c r="E101" s="184" t="s">
        <v>247</v>
      </c>
      <c r="F101" s="201">
        <v>6100.01</v>
      </c>
      <c r="G101" s="142" t="s">
        <v>86</v>
      </c>
      <c r="H101" s="140">
        <v>130</v>
      </c>
      <c r="I101" s="140"/>
      <c r="J101" s="140"/>
      <c r="K101" s="140"/>
      <c r="L101" s="140"/>
      <c r="M101" s="140"/>
      <c r="N101" s="140">
        <v>130</v>
      </c>
      <c r="O101" s="140">
        <f t="shared" si="3"/>
        <v>0</v>
      </c>
      <c r="Q101" s="141"/>
      <c r="R101" s="141">
        <v>130</v>
      </c>
      <c r="S101" s="141"/>
      <c r="T101" s="141"/>
      <c r="U101" s="141"/>
      <c r="V101" s="141"/>
      <c r="W101" s="141">
        <v>130</v>
      </c>
      <c r="X101" s="141">
        <f t="shared" si="4"/>
        <v>0</v>
      </c>
      <c r="Z101" s="174"/>
      <c r="AA101" s="174">
        <v>130</v>
      </c>
      <c r="AB101" s="174"/>
      <c r="AC101" s="174"/>
      <c r="AD101" s="174"/>
      <c r="AE101" s="174"/>
      <c r="AF101" s="174">
        <v>0</v>
      </c>
      <c r="AG101" s="174">
        <f t="shared" si="5"/>
        <v>130</v>
      </c>
      <c r="AI101" s="180">
        <v>130</v>
      </c>
      <c r="AJ101" s="172"/>
      <c r="AK101" s="172"/>
      <c r="AL101" s="172"/>
      <c r="AM101" s="172"/>
      <c r="AN101" s="172"/>
      <c r="AO101" s="172"/>
      <c r="AP101" s="172"/>
      <c r="AQ101" s="172"/>
      <c r="AS101" s="141"/>
      <c r="AT101" s="141"/>
      <c r="AU101" s="141"/>
      <c r="AV101" s="141"/>
      <c r="AW101" s="141"/>
      <c r="AX101" s="141"/>
      <c r="AY101" s="141"/>
      <c r="AZ101" s="141"/>
    </row>
    <row r="102" spans="1:52" x14ac:dyDescent="0.2">
      <c r="A102" s="190">
        <v>9</v>
      </c>
      <c r="B102" s="142" t="s">
        <v>356</v>
      </c>
      <c r="C102" s="191">
        <v>20</v>
      </c>
      <c r="D102" s="191" t="s">
        <v>220</v>
      </c>
      <c r="E102" s="184" t="s">
        <v>248</v>
      </c>
      <c r="F102" s="201">
        <v>6100.01</v>
      </c>
      <c r="G102" s="142" t="s">
        <v>86</v>
      </c>
      <c r="H102" s="140">
        <v>130</v>
      </c>
      <c r="I102" s="140"/>
      <c r="J102" s="140"/>
      <c r="K102" s="140"/>
      <c r="L102" s="140"/>
      <c r="M102" s="140"/>
      <c r="N102" s="140">
        <v>130</v>
      </c>
      <c r="O102" s="140">
        <f t="shared" si="3"/>
        <v>0</v>
      </c>
      <c r="Q102" s="141"/>
      <c r="R102" s="141">
        <v>130</v>
      </c>
      <c r="S102" s="141"/>
      <c r="T102" s="141"/>
      <c r="U102" s="141"/>
      <c r="V102" s="141"/>
      <c r="W102" s="141">
        <v>130</v>
      </c>
      <c r="X102" s="141">
        <f t="shared" si="4"/>
        <v>0</v>
      </c>
      <c r="Z102" s="174"/>
      <c r="AA102" s="174">
        <v>130</v>
      </c>
      <c r="AB102" s="174"/>
      <c r="AC102" s="174"/>
      <c r="AD102" s="174"/>
      <c r="AE102" s="174"/>
      <c r="AF102" s="174">
        <v>0</v>
      </c>
      <c r="AG102" s="174">
        <f t="shared" si="5"/>
        <v>130</v>
      </c>
      <c r="AI102" s="180">
        <v>130</v>
      </c>
      <c r="AJ102" s="172"/>
      <c r="AK102" s="172"/>
      <c r="AL102" s="172"/>
      <c r="AM102" s="172"/>
      <c r="AN102" s="172"/>
      <c r="AO102" s="172"/>
      <c r="AP102" s="172"/>
      <c r="AQ102" s="172"/>
      <c r="AS102" s="141"/>
      <c r="AT102" s="141"/>
      <c r="AU102" s="141"/>
      <c r="AV102" s="141"/>
      <c r="AW102" s="141"/>
      <c r="AX102" s="141"/>
      <c r="AY102" s="141"/>
      <c r="AZ102" s="141"/>
    </row>
    <row r="103" spans="1:52" x14ac:dyDescent="0.2">
      <c r="A103" s="190">
        <v>9</v>
      </c>
      <c r="B103" s="142" t="s">
        <v>357</v>
      </c>
      <c r="C103" s="191">
        <v>20</v>
      </c>
      <c r="D103" s="191" t="s">
        <v>220</v>
      </c>
      <c r="E103" s="184" t="s">
        <v>249</v>
      </c>
      <c r="F103" s="201">
        <v>6100.01</v>
      </c>
      <c r="G103" s="142" t="s">
        <v>86</v>
      </c>
      <c r="H103" s="140">
        <v>0</v>
      </c>
      <c r="I103" s="140"/>
      <c r="J103" s="140"/>
      <c r="K103" s="140"/>
      <c r="L103" s="140"/>
      <c r="M103" s="140"/>
      <c r="N103" s="140">
        <v>0</v>
      </c>
      <c r="O103" s="140">
        <f t="shared" si="3"/>
        <v>0</v>
      </c>
      <c r="Q103" s="141"/>
      <c r="R103" s="141">
        <v>0</v>
      </c>
      <c r="S103" s="141"/>
      <c r="T103" s="141"/>
      <c r="U103" s="141"/>
      <c r="V103" s="141"/>
      <c r="W103" s="141">
        <v>0</v>
      </c>
      <c r="X103" s="141">
        <f t="shared" si="4"/>
        <v>0</v>
      </c>
      <c r="Z103" s="174"/>
      <c r="AA103" s="174">
        <v>0</v>
      </c>
      <c r="AB103" s="174"/>
      <c r="AC103" s="174"/>
      <c r="AD103" s="174"/>
      <c r="AE103" s="174"/>
      <c r="AF103" s="174">
        <v>0</v>
      </c>
      <c r="AG103" s="174">
        <f t="shared" si="5"/>
        <v>0</v>
      </c>
      <c r="AI103" s="180">
        <v>0</v>
      </c>
      <c r="AJ103" s="172"/>
      <c r="AK103" s="172"/>
      <c r="AL103" s="172"/>
      <c r="AM103" s="172"/>
      <c r="AN103" s="172"/>
      <c r="AO103" s="172"/>
      <c r="AP103" s="172"/>
      <c r="AQ103" s="172"/>
      <c r="AS103" s="141"/>
      <c r="AT103" s="141"/>
      <c r="AU103" s="141"/>
      <c r="AV103" s="141"/>
      <c r="AW103" s="141"/>
      <c r="AX103" s="141"/>
      <c r="AY103" s="141"/>
      <c r="AZ103" s="141"/>
    </row>
    <row r="104" spans="1:52" x14ac:dyDescent="0.2">
      <c r="A104" s="190">
        <v>9</v>
      </c>
      <c r="B104" s="142" t="s">
        <v>358</v>
      </c>
      <c r="C104" s="191">
        <v>20</v>
      </c>
      <c r="D104" s="191" t="s">
        <v>220</v>
      </c>
      <c r="E104" s="184" t="s">
        <v>250</v>
      </c>
      <c r="F104" s="201">
        <v>6100.01</v>
      </c>
      <c r="G104" s="142" t="s">
        <v>86</v>
      </c>
      <c r="H104" s="140">
        <v>135</v>
      </c>
      <c r="I104" s="140"/>
      <c r="J104" s="140"/>
      <c r="K104" s="140"/>
      <c r="L104" s="140"/>
      <c r="M104" s="140"/>
      <c r="N104" s="140">
        <v>133.97</v>
      </c>
      <c r="O104" s="140">
        <f t="shared" si="3"/>
        <v>1.0300000000000011</v>
      </c>
      <c r="Q104" s="141"/>
      <c r="R104" s="141">
        <v>135</v>
      </c>
      <c r="S104" s="141"/>
      <c r="T104" s="141"/>
      <c r="U104" s="141"/>
      <c r="V104" s="141"/>
      <c r="W104" s="141">
        <v>120.57</v>
      </c>
      <c r="X104" s="141">
        <f t="shared" si="4"/>
        <v>14.430000000000007</v>
      </c>
      <c r="Z104" s="174"/>
      <c r="AA104" s="174">
        <v>135</v>
      </c>
      <c r="AB104" s="174"/>
      <c r="AC104" s="174"/>
      <c r="AD104" s="174"/>
      <c r="AE104" s="174"/>
      <c r="AF104" s="174">
        <v>15.39</v>
      </c>
      <c r="AG104" s="174">
        <f t="shared" si="5"/>
        <v>119.61</v>
      </c>
      <c r="AI104" s="180">
        <v>135</v>
      </c>
      <c r="AJ104" s="172"/>
      <c r="AK104" s="172"/>
      <c r="AL104" s="172"/>
      <c r="AM104" s="172"/>
      <c r="AN104" s="172"/>
      <c r="AO104" s="172"/>
      <c r="AP104" s="172"/>
      <c r="AQ104" s="172"/>
      <c r="AS104" s="141"/>
      <c r="AT104" s="141"/>
      <c r="AU104" s="141"/>
      <c r="AV104" s="141"/>
      <c r="AW104" s="141"/>
      <c r="AX104" s="141"/>
      <c r="AY104" s="141"/>
      <c r="AZ104" s="141"/>
    </row>
    <row r="105" spans="1:52" x14ac:dyDescent="0.2">
      <c r="A105" s="190">
        <v>9</v>
      </c>
      <c r="B105" s="142" t="s">
        <v>359</v>
      </c>
      <c r="C105" s="191">
        <v>20</v>
      </c>
      <c r="D105" s="191" t="s">
        <v>220</v>
      </c>
      <c r="E105" s="184" t="s">
        <v>251</v>
      </c>
      <c r="F105" s="201">
        <v>6100.01</v>
      </c>
      <c r="G105" s="142" t="s">
        <v>86</v>
      </c>
      <c r="H105" s="140">
        <v>0</v>
      </c>
      <c r="I105" s="140"/>
      <c r="J105" s="140"/>
      <c r="K105" s="140"/>
      <c r="L105" s="140"/>
      <c r="M105" s="140"/>
      <c r="N105" s="140">
        <v>0</v>
      </c>
      <c r="O105" s="140">
        <f t="shared" si="3"/>
        <v>0</v>
      </c>
      <c r="Q105" s="141"/>
      <c r="R105" s="141">
        <v>0</v>
      </c>
      <c r="S105" s="141"/>
      <c r="T105" s="141"/>
      <c r="U105" s="141"/>
      <c r="V105" s="141"/>
      <c r="W105" s="141">
        <v>105.04</v>
      </c>
      <c r="X105" s="141">
        <f t="shared" si="4"/>
        <v>-105.04</v>
      </c>
      <c r="Z105" s="174"/>
      <c r="AA105" s="174">
        <v>0</v>
      </c>
      <c r="AB105" s="174"/>
      <c r="AC105" s="174"/>
      <c r="AD105" s="174"/>
      <c r="AE105" s="174"/>
      <c r="AF105" s="174">
        <v>-104.42</v>
      </c>
      <c r="AG105" s="174">
        <f t="shared" si="5"/>
        <v>104.42</v>
      </c>
      <c r="AI105" s="180">
        <v>0</v>
      </c>
      <c r="AJ105" s="172"/>
      <c r="AK105" s="172"/>
      <c r="AL105" s="172"/>
      <c r="AM105" s="172"/>
      <c r="AN105" s="172"/>
      <c r="AO105" s="172"/>
      <c r="AP105" s="172"/>
      <c r="AQ105" s="172"/>
      <c r="AS105" s="141"/>
      <c r="AT105" s="141"/>
      <c r="AU105" s="141"/>
      <c r="AV105" s="141"/>
      <c r="AW105" s="141"/>
      <c r="AX105" s="141"/>
      <c r="AY105" s="141"/>
      <c r="AZ105" s="141"/>
    </row>
    <row r="106" spans="1:52" x14ac:dyDescent="0.2">
      <c r="A106" s="190">
        <v>9</v>
      </c>
      <c r="B106" s="142" t="s">
        <v>360</v>
      </c>
      <c r="C106" s="191">
        <v>20</v>
      </c>
      <c r="D106" s="191" t="s">
        <v>220</v>
      </c>
      <c r="E106" s="184" t="s">
        <v>252</v>
      </c>
      <c r="F106" s="201">
        <v>6100.01</v>
      </c>
      <c r="G106" s="142" t="s">
        <v>86</v>
      </c>
      <c r="H106" s="140">
        <v>150</v>
      </c>
      <c r="I106" s="140"/>
      <c r="J106" s="140"/>
      <c r="K106" s="140"/>
      <c r="L106" s="140"/>
      <c r="M106" s="140"/>
      <c r="N106" s="140">
        <v>152.22999999999999</v>
      </c>
      <c r="O106" s="140">
        <f t="shared" si="3"/>
        <v>-2.2299999999999898</v>
      </c>
      <c r="Q106" s="141"/>
      <c r="R106" s="141">
        <v>150</v>
      </c>
      <c r="S106" s="141"/>
      <c r="T106" s="141"/>
      <c r="U106" s="141"/>
      <c r="V106" s="141"/>
      <c r="W106" s="141">
        <v>140.47999999999999</v>
      </c>
      <c r="X106" s="141">
        <f t="shared" si="4"/>
        <v>9.5200000000000102</v>
      </c>
      <c r="Z106" s="174"/>
      <c r="AA106" s="174">
        <v>150</v>
      </c>
      <c r="AB106" s="174"/>
      <c r="AC106" s="174"/>
      <c r="AD106" s="174"/>
      <c r="AE106" s="174"/>
      <c r="AF106" s="174">
        <v>5.84</v>
      </c>
      <c r="AG106" s="174">
        <f t="shared" si="5"/>
        <v>144.16</v>
      </c>
      <c r="AI106" s="180">
        <v>150</v>
      </c>
      <c r="AJ106" s="172"/>
      <c r="AK106" s="172"/>
      <c r="AL106" s="172"/>
      <c r="AM106" s="172"/>
      <c r="AN106" s="172"/>
      <c r="AO106" s="172"/>
      <c r="AP106" s="172"/>
      <c r="AQ106" s="172"/>
      <c r="AS106" s="141"/>
      <c r="AT106" s="141"/>
      <c r="AU106" s="141"/>
      <c r="AV106" s="141"/>
      <c r="AW106" s="141"/>
      <c r="AX106" s="141"/>
      <c r="AY106" s="141"/>
      <c r="AZ106" s="141"/>
    </row>
    <row r="107" spans="1:52" x14ac:dyDescent="0.2">
      <c r="A107" s="190">
        <v>9</v>
      </c>
      <c r="B107" s="142" t="s">
        <v>361</v>
      </c>
      <c r="C107" s="191">
        <v>20</v>
      </c>
      <c r="D107" s="191" t="s">
        <v>220</v>
      </c>
      <c r="E107" s="184" t="s">
        <v>253</v>
      </c>
      <c r="F107" s="201">
        <v>6100.01</v>
      </c>
      <c r="G107" s="142" t="s">
        <v>86</v>
      </c>
      <c r="H107" s="140">
        <v>0</v>
      </c>
      <c r="I107" s="140"/>
      <c r="J107" s="140"/>
      <c r="K107" s="140"/>
      <c r="L107" s="140"/>
      <c r="M107" s="140"/>
      <c r="N107" s="140">
        <v>0</v>
      </c>
      <c r="O107" s="140">
        <f t="shared" si="3"/>
        <v>0</v>
      </c>
      <c r="Q107" s="141"/>
      <c r="R107" s="141">
        <v>0</v>
      </c>
      <c r="S107" s="141"/>
      <c r="T107" s="141"/>
      <c r="U107" s="141"/>
      <c r="V107" s="141"/>
      <c r="W107" s="141">
        <v>0</v>
      </c>
      <c r="X107" s="141">
        <f t="shared" si="4"/>
        <v>0</v>
      </c>
      <c r="Z107" s="174"/>
      <c r="AA107" s="174">
        <v>0</v>
      </c>
      <c r="AB107" s="174"/>
      <c r="AC107" s="174"/>
      <c r="AD107" s="174"/>
      <c r="AE107" s="174"/>
      <c r="AF107" s="174">
        <v>0</v>
      </c>
      <c r="AG107" s="174">
        <f t="shared" si="5"/>
        <v>0</v>
      </c>
      <c r="AI107" s="180">
        <v>0</v>
      </c>
      <c r="AJ107" s="172"/>
      <c r="AK107" s="172"/>
      <c r="AL107" s="172"/>
      <c r="AM107" s="172"/>
      <c r="AN107" s="172"/>
      <c r="AO107" s="172"/>
      <c r="AP107" s="172"/>
      <c r="AQ107" s="172"/>
      <c r="AS107" s="141"/>
      <c r="AT107" s="141"/>
      <c r="AU107" s="141"/>
      <c r="AV107" s="141"/>
      <c r="AW107" s="141"/>
      <c r="AX107" s="141"/>
      <c r="AY107" s="141"/>
      <c r="AZ107" s="141"/>
    </row>
    <row r="108" spans="1:52" x14ac:dyDescent="0.2">
      <c r="A108" s="190">
        <v>4</v>
      </c>
      <c r="B108" s="142" t="s">
        <v>362</v>
      </c>
      <c r="C108" s="191">
        <v>20</v>
      </c>
      <c r="D108" s="191" t="s">
        <v>220</v>
      </c>
      <c r="E108" s="184" t="s">
        <v>254</v>
      </c>
      <c r="F108" s="201">
        <v>6100.01</v>
      </c>
      <c r="G108" s="142" t="s">
        <v>86</v>
      </c>
      <c r="H108" s="140">
        <v>70</v>
      </c>
      <c r="I108" s="140"/>
      <c r="J108" s="140"/>
      <c r="K108" s="140"/>
      <c r="L108" s="140"/>
      <c r="M108" s="140"/>
      <c r="N108" s="140">
        <v>70</v>
      </c>
      <c r="O108" s="140">
        <f t="shared" si="3"/>
        <v>0</v>
      </c>
      <c r="Q108" s="141"/>
      <c r="R108" s="141">
        <v>70</v>
      </c>
      <c r="S108" s="141"/>
      <c r="T108" s="141"/>
      <c r="U108" s="141"/>
      <c r="V108" s="141"/>
      <c r="W108" s="141">
        <v>70</v>
      </c>
      <c r="X108" s="141">
        <f t="shared" si="4"/>
        <v>0</v>
      </c>
      <c r="Z108" s="174"/>
      <c r="AA108" s="174">
        <v>70</v>
      </c>
      <c r="AB108" s="174"/>
      <c r="AC108" s="174"/>
      <c r="AD108" s="174"/>
      <c r="AE108" s="174"/>
      <c r="AF108" s="174">
        <v>-39.21</v>
      </c>
      <c r="AG108" s="174">
        <f t="shared" si="5"/>
        <v>109.21000000000001</v>
      </c>
      <c r="AI108" s="180">
        <v>70</v>
      </c>
      <c r="AJ108" s="172"/>
      <c r="AK108" s="172"/>
      <c r="AL108" s="172"/>
      <c r="AM108" s="172"/>
      <c r="AN108" s="172"/>
      <c r="AO108" s="172"/>
      <c r="AP108" s="172"/>
      <c r="AQ108" s="172"/>
      <c r="AS108" s="141"/>
      <c r="AT108" s="141"/>
      <c r="AU108" s="141"/>
      <c r="AV108" s="141"/>
      <c r="AW108" s="141"/>
      <c r="AX108" s="141"/>
      <c r="AY108" s="141"/>
      <c r="AZ108" s="141"/>
    </row>
    <row r="109" spans="1:52" x14ac:dyDescent="0.2">
      <c r="A109" s="190">
        <v>6</v>
      </c>
      <c r="B109" s="142" t="s">
        <v>363</v>
      </c>
      <c r="C109" s="191">
        <v>20</v>
      </c>
      <c r="D109" s="191" t="s">
        <v>220</v>
      </c>
      <c r="E109" s="184" t="s">
        <v>255</v>
      </c>
      <c r="F109" s="201">
        <v>6100.01</v>
      </c>
      <c r="G109" s="142" t="s">
        <v>86</v>
      </c>
      <c r="H109" s="140">
        <v>4100</v>
      </c>
      <c r="I109" s="140"/>
      <c r="J109" s="140"/>
      <c r="K109" s="140"/>
      <c r="L109" s="140"/>
      <c r="M109" s="140"/>
      <c r="N109" s="140">
        <v>3683</v>
      </c>
      <c r="O109" s="140">
        <f t="shared" si="3"/>
        <v>417</v>
      </c>
      <c r="Q109" s="141"/>
      <c r="R109" s="141">
        <v>4100</v>
      </c>
      <c r="S109" s="141"/>
      <c r="T109" s="141"/>
      <c r="U109" s="141"/>
      <c r="V109" s="141"/>
      <c r="W109" s="141">
        <v>3722.97</v>
      </c>
      <c r="X109" s="141">
        <f t="shared" si="4"/>
        <v>377.0300000000002</v>
      </c>
      <c r="Z109" s="174"/>
      <c r="AA109" s="174">
        <v>4000</v>
      </c>
      <c r="AB109" s="174"/>
      <c r="AC109" s="174"/>
      <c r="AD109" s="174"/>
      <c r="AE109" s="174"/>
      <c r="AF109" s="174">
        <v>87.02</v>
      </c>
      <c r="AG109" s="174">
        <f t="shared" si="5"/>
        <v>3912.98</v>
      </c>
      <c r="AI109" s="180">
        <v>4000</v>
      </c>
      <c r="AJ109" s="172"/>
      <c r="AK109" s="172"/>
      <c r="AL109" s="172"/>
      <c r="AM109" s="172"/>
      <c r="AN109" s="172"/>
      <c r="AO109" s="172"/>
      <c r="AP109" s="172"/>
      <c r="AQ109" s="172"/>
      <c r="AS109" s="141"/>
      <c r="AT109" s="141"/>
      <c r="AU109" s="141"/>
      <c r="AV109" s="141"/>
      <c r="AW109" s="141"/>
      <c r="AX109" s="141"/>
      <c r="AY109" s="141"/>
      <c r="AZ109" s="141"/>
    </row>
    <row r="110" spans="1:52" x14ac:dyDescent="0.2">
      <c r="A110" s="190">
        <v>6</v>
      </c>
      <c r="B110" s="142" t="s">
        <v>364</v>
      </c>
      <c r="C110" s="191">
        <v>20</v>
      </c>
      <c r="D110" s="191" t="s">
        <v>220</v>
      </c>
      <c r="E110" s="184" t="s">
        <v>256</v>
      </c>
      <c r="F110" s="201">
        <v>6100.01</v>
      </c>
      <c r="G110" s="142" t="s">
        <v>86</v>
      </c>
      <c r="H110" s="140">
        <v>0</v>
      </c>
      <c r="I110" s="140"/>
      <c r="J110" s="140"/>
      <c r="K110" s="140"/>
      <c r="L110" s="140"/>
      <c r="M110" s="140"/>
      <c r="N110" s="140">
        <v>0</v>
      </c>
      <c r="O110" s="140">
        <f t="shared" si="3"/>
        <v>0</v>
      </c>
      <c r="Q110" s="141"/>
      <c r="R110" s="141">
        <v>0</v>
      </c>
      <c r="S110" s="141"/>
      <c r="T110" s="141"/>
      <c r="U110" s="141"/>
      <c r="V110" s="141"/>
      <c r="W110" s="141">
        <v>0</v>
      </c>
      <c r="X110" s="141">
        <f t="shared" si="4"/>
        <v>0</v>
      </c>
      <c r="Z110" s="174"/>
      <c r="AA110" s="174">
        <v>0</v>
      </c>
      <c r="AB110" s="174"/>
      <c r="AC110" s="174"/>
      <c r="AD110" s="174"/>
      <c r="AE110" s="174"/>
      <c r="AF110" s="174">
        <v>0</v>
      </c>
      <c r="AG110" s="174">
        <f t="shared" si="5"/>
        <v>0</v>
      </c>
      <c r="AI110" s="180">
        <v>0</v>
      </c>
      <c r="AJ110" s="172"/>
      <c r="AK110" s="172"/>
      <c r="AL110" s="172"/>
      <c r="AM110" s="172"/>
      <c r="AN110" s="172"/>
      <c r="AO110" s="172"/>
      <c r="AP110" s="172"/>
      <c r="AQ110" s="172"/>
      <c r="AS110" s="141"/>
      <c r="AT110" s="141"/>
      <c r="AU110" s="141"/>
      <c r="AV110" s="141"/>
      <c r="AW110" s="141"/>
      <c r="AX110" s="141"/>
      <c r="AY110" s="141"/>
      <c r="AZ110" s="141"/>
    </row>
    <row r="111" spans="1:52" x14ac:dyDescent="0.2">
      <c r="A111" s="190">
        <v>6</v>
      </c>
      <c r="B111" s="142" t="s">
        <v>365</v>
      </c>
      <c r="C111" s="191">
        <v>20</v>
      </c>
      <c r="D111" s="191" t="s">
        <v>220</v>
      </c>
      <c r="E111" s="184" t="s">
        <v>222</v>
      </c>
      <c r="F111" s="201">
        <v>6100.04</v>
      </c>
      <c r="G111" s="142" t="s">
        <v>128</v>
      </c>
      <c r="H111" s="140">
        <v>2000</v>
      </c>
      <c r="I111" s="140"/>
      <c r="J111" s="140"/>
      <c r="K111" s="140"/>
      <c r="L111" s="140"/>
      <c r="M111" s="140"/>
      <c r="N111" s="140">
        <v>1537.59</v>
      </c>
      <c r="O111" s="140">
        <f t="shared" si="3"/>
        <v>462.41000000000008</v>
      </c>
      <c r="Q111" s="141"/>
      <c r="R111" s="141">
        <v>2000</v>
      </c>
      <c r="S111" s="141"/>
      <c r="T111" s="141"/>
      <c r="U111" s="141"/>
      <c r="V111" s="141"/>
      <c r="W111" s="141">
        <v>1586.46</v>
      </c>
      <c r="X111" s="141">
        <f t="shared" si="4"/>
        <v>413.53999999999996</v>
      </c>
      <c r="Z111" s="174"/>
      <c r="AA111" s="174">
        <v>2000</v>
      </c>
      <c r="AB111" s="174"/>
      <c r="AC111" s="174"/>
      <c r="AD111" s="174"/>
      <c r="AE111" s="174"/>
      <c r="AF111" s="174">
        <v>364.77</v>
      </c>
      <c r="AG111" s="174">
        <f t="shared" si="5"/>
        <v>1635.23</v>
      </c>
      <c r="AI111" s="180">
        <v>2000</v>
      </c>
      <c r="AJ111" s="172"/>
      <c r="AK111" s="172"/>
      <c r="AL111" s="172"/>
      <c r="AM111" s="172"/>
      <c r="AN111" s="172"/>
      <c r="AO111" s="172"/>
      <c r="AP111" s="172"/>
      <c r="AQ111" s="172"/>
      <c r="AS111" s="141"/>
      <c r="AT111" s="141"/>
      <c r="AU111" s="141"/>
      <c r="AV111" s="141"/>
      <c r="AW111" s="141"/>
      <c r="AX111" s="141"/>
      <c r="AY111" s="141"/>
      <c r="AZ111" s="141"/>
    </row>
    <row r="112" spans="1:52" x14ac:dyDescent="0.2">
      <c r="A112" s="190">
        <v>6</v>
      </c>
      <c r="B112" s="142" t="s">
        <v>366</v>
      </c>
      <c r="C112" s="191">
        <v>20</v>
      </c>
      <c r="D112" s="191" t="s">
        <v>220</v>
      </c>
      <c r="E112" s="184" t="s">
        <v>223</v>
      </c>
      <c r="F112" s="201">
        <v>6100.04</v>
      </c>
      <c r="G112" s="142" t="s">
        <v>128</v>
      </c>
      <c r="H112" s="140">
        <v>6000</v>
      </c>
      <c r="I112" s="140"/>
      <c r="J112" s="140"/>
      <c r="K112" s="140"/>
      <c r="L112" s="140"/>
      <c r="M112" s="140"/>
      <c r="N112" s="140">
        <v>6616.59</v>
      </c>
      <c r="O112" s="140">
        <f t="shared" si="3"/>
        <v>-616.59000000000015</v>
      </c>
      <c r="Q112" s="141"/>
      <c r="R112" s="141">
        <v>6500</v>
      </c>
      <c r="S112" s="141"/>
      <c r="T112" s="141"/>
      <c r="U112" s="141"/>
      <c r="V112" s="141"/>
      <c r="W112" s="141">
        <v>7031.85</v>
      </c>
      <c r="X112" s="141">
        <f t="shared" si="4"/>
        <v>-531.85000000000036</v>
      </c>
      <c r="Z112" s="174"/>
      <c r="AA112" s="174">
        <v>6500</v>
      </c>
      <c r="AB112" s="174"/>
      <c r="AC112" s="174"/>
      <c r="AD112" s="174"/>
      <c r="AE112" s="174"/>
      <c r="AF112" s="174">
        <v>1621.82</v>
      </c>
      <c r="AG112" s="174">
        <f t="shared" si="5"/>
        <v>4878.18</v>
      </c>
      <c r="AI112" s="180">
        <v>6500</v>
      </c>
      <c r="AJ112" s="172"/>
      <c r="AK112" s="172"/>
      <c r="AL112" s="172"/>
      <c r="AM112" s="172"/>
      <c r="AN112" s="172"/>
      <c r="AO112" s="172"/>
      <c r="AP112" s="172"/>
      <c r="AQ112" s="172"/>
      <c r="AS112" s="141"/>
      <c r="AT112" s="141"/>
      <c r="AU112" s="141"/>
      <c r="AV112" s="141"/>
      <c r="AW112" s="141"/>
      <c r="AX112" s="141"/>
      <c r="AY112" s="141"/>
      <c r="AZ112" s="141"/>
    </row>
    <row r="113" spans="1:52" x14ac:dyDescent="0.2">
      <c r="A113" s="190">
        <v>6</v>
      </c>
      <c r="B113" s="142" t="s">
        <v>367</v>
      </c>
      <c r="C113" s="191">
        <v>20</v>
      </c>
      <c r="D113" s="191" t="s">
        <v>220</v>
      </c>
      <c r="E113" s="184" t="s">
        <v>224</v>
      </c>
      <c r="F113" s="201">
        <v>6100.04</v>
      </c>
      <c r="G113" s="142" t="s">
        <v>128</v>
      </c>
      <c r="H113" s="140">
        <v>550</v>
      </c>
      <c r="I113" s="140"/>
      <c r="J113" s="140"/>
      <c r="K113" s="140"/>
      <c r="L113" s="140"/>
      <c r="M113" s="140"/>
      <c r="N113" s="140">
        <v>376.55</v>
      </c>
      <c r="O113" s="140">
        <f t="shared" si="3"/>
        <v>173.45</v>
      </c>
      <c r="Q113" s="141"/>
      <c r="R113" s="141">
        <v>600</v>
      </c>
      <c r="S113" s="141"/>
      <c r="T113" s="141"/>
      <c r="U113" s="141"/>
      <c r="V113" s="141"/>
      <c r="W113" s="141">
        <v>540.13</v>
      </c>
      <c r="X113" s="141">
        <f t="shared" si="4"/>
        <v>59.870000000000005</v>
      </c>
      <c r="Z113" s="174"/>
      <c r="AA113" s="174">
        <v>650</v>
      </c>
      <c r="AB113" s="174"/>
      <c r="AC113" s="174"/>
      <c r="AD113" s="174"/>
      <c r="AE113" s="174"/>
      <c r="AF113" s="174">
        <v>87.99</v>
      </c>
      <c r="AG113" s="174">
        <f t="shared" si="5"/>
        <v>562.01</v>
      </c>
      <c r="AI113" s="180">
        <v>650</v>
      </c>
      <c r="AJ113" s="172"/>
      <c r="AK113" s="172"/>
      <c r="AL113" s="172"/>
      <c r="AM113" s="172"/>
      <c r="AN113" s="172"/>
      <c r="AO113" s="172"/>
      <c r="AP113" s="172"/>
      <c r="AQ113" s="172"/>
      <c r="AS113" s="141"/>
      <c r="AT113" s="141"/>
      <c r="AU113" s="141"/>
      <c r="AV113" s="141"/>
      <c r="AW113" s="141"/>
      <c r="AX113" s="141"/>
      <c r="AY113" s="141"/>
      <c r="AZ113" s="141"/>
    </row>
    <row r="114" spans="1:52" x14ac:dyDescent="0.2">
      <c r="A114" s="190">
        <v>6</v>
      </c>
      <c r="B114" s="142" t="s">
        <v>368</v>
      </c>
      <c r="C114" s="191">
        <v>20</v>
      </c>
      <c r="D114" s="191" t="s">
        <v>220</v>
      </c>
      <c r="E114" s="184" t="s">
        <v>225</v>
      </c>
      <c r="F114" s="201">
        <v>6100.04</v>
      </c>
      <c r="G114" s="142" t="s">
        <v>128</v>
      </c>
      <c r="H114" s="140">
        <v>1100</v>
      </c>
      <c r="I114" s="140"/>
      <c r="J114" s="140"/>
      <c r="K114" s="140"/>
      <c r="L114" s="140"/>
      <c r="M114" s="140"/>
      <c r="N114" s="140">
        <v>1168.17</v>
      </c>
      <c r="O114" s="140">
        <f t="shared" si="3"/>
        <v>-68.170000000000073</v>
      </c>
      <c r="Q114" s="141"/>
      <c r="R114" s="141">
        <v>1300</v>
      </c>
      <c r="S114" s="141"/>
      <c r="T114" s="141"/>
      <c r="U114" s="141"/>
      <c r="V114" s="141"/>
      <c r="W114" s="141">
        <v>1052.01</v>
      </c>
      <c r="X114" s="141">
        <f t="shared" si="4"/>
        <v>247.99</v>
      </c>
      <c r="Z114" s="174"/>
      <c r="AA114" s="174">
        <v>1400</v>
      </c>
      <c r="AB114" s="174"/>
      <c r="AC114" s="174"/>
      <c r="AD114" s="174"/>
      <c r="AE114" s="174"/>
      <c r="AF114" s="174">
        <v>42.16</v>
      </c>
      <c r="AG114" s="174">
        <f t="shared" si="5"/>
        <v>1357.84</v>
      </c>
      <c r="AI114" s="180">
        <v>1400</v>
      </c>
      <c r="AJ114" s="172"/>
      <c r="AK114" s="172"/>
      <c r="AL114" s="172"/>
      <c r="AM114" s="172"/>
      <c r="AN114" s="172"/>
      <c r="AO114" s="172"/>
      <c r="AP114" s="172"/>
      <c r="AQ114" s="172"/>
      <c r="AS114" s="141"/>
      <c r="AT114" s="141"/>
      <c r="AU114" s="141"/>
      <c r="AV114" s="141"/>
      <c r="AW114" s="141"/>
      <c r="AX114" s="141"/>
      <c r="AY114" s="141"/>
      <c r="AZ114" s="141"/>
    </row>
    <row r="115" spans="1:52" x14ac:dyDescent="0.2">
      <c r="A115" s="190">
        <v>7</v>
      </c>
      <c r="B115" s="142" t="s">
        <v>369</v>
      </c>
      <c r="C115" s="191">
        <v>20</v>
      </c>
      <c r="D115" s="191" t="s">
        <v>220</v>
      </c>
      <c r="E115" s="184" t="s">
        <v>226</v>
      </c>
      <c r="F115" s="201">
        <v>6100.04</v>
      </c>
      <c r="G115" s="142" t="s">
        <v>128</v>
      </c>
      <c r="H115" s="140">
        <v>850</v>
      </c>
      <c r="I115" s="140"/>
      <c r="J115" s="140"/>
      <c r="K115" s="140"/>
      <c r="L115" s="140"/>
      <c r="M115" s="140"/>
      <c r="N115" s="140">
        <v>666.49</v>
      </c>
      <c r="O115" s="140">
        <f t="shared" si="3"/>
        <v>183.51</v>
      </c>
      <c r="Q115" s="141"/>
      <c r="R115" s="141">
        <v>950</v>
      </c>
      <c r="S115" s="141"/>
      <c r="T115" s="141"/>
      <c r="U115" s="141"/>
      <c r="V115" s="141"/>
      <c r="W115" s="141">
        <v>653.41999999999996</v>
      </c>
      <c r="X115" s="141">
        <f t="shared" si="4"/>
        <v>296.58000000000004</v>
      </c>
      <c r="Z115" s="174"/>
      <c r="AA115" s="174">
        <v>1100</v>
      </c>
      <c r="AB115" s="174"/>
      <c r="AC115" s="174"/>
      <c r="AD115" s="174"/>
      <c r="AE115" s="174"/>
      <c r="AF115" s="174">
        <v>512.94000000000005</v>
      </c>
      <c r="AG115" s="174">
        <f t="shared" si="5"/>
        <v>587.05999999999995</v>
      </c>
      <c r="AI115" s="180">
        <v>1100</v>
      </c>
      <c r="AJ115" s="172"/>
      <c r="AK115" s="172"/>
      <c r="AL115" s="172"/>
      <c r="AM115" s="172"/>
      <c r="AN115" s="172"/>
      <c r="AO115" s="172"/>
      <c r="AP115" s="172"/>
      <c r="AQ115" s="172"/>
      <c r="AS115" s="141"/>
      <c r="AT115" s="141"/>
      <c r="AU115" s="141"/>
      <c r="AV115" s="141"/>
      <c r="AW115" s="141"/>
      <c r="AX115" s="141"/>
      <c r="AY115" s="141"/>
      <c r="AZ115" s="141"/>
    </row>
    <row r="116" spans="1:52" x14ac:dyDescent="0.2">
      <c r="A116" s="190">
        <v>4</v>
      </c>
      <c r="B116" s="142" t="s">
        <v>370</v>
      </c>
      <c r="C116" s="191">
        <v>20</v>
      </c>
      <c r="D116" s="191" t="s">
        <v>220</v>
      </c>
      <c r="E116" s="191" t="s">
        <v>227</v>
      </c>
      <c r="F116" s="201">
        <v>6100.04</v>
      </c>
      <c r="G116" s="142" t="s">
        <v>128</v>
      </c>
      <c r="H116" s="140">
        <v>700</v>
      </c>
      <c r="I116" s="140"/>
      <c r="J116" s="140"/>
      <c r="K116" s="140"/>
      <c r="L116" s="140"/>
      <c r="M116" s="140"/>
      <c r="N116" s="140">
        <v>687.47</v>
      </c>
      <c r="O116" s="140">
        <f t="shared" si="3"/>
        <v>12.529999999999973</v>
      </c>
      <c r="Q116" s="141"/>
      <c r="R116" s="141">
        <v>800</v>
      </c>
      <c r="S116" s="141"/>
      <c r="T116" s="141"/>
      <c r="U116" s="141"/>
      <c r="V116" s="141"/>
      <c r="W116" s="141">
        <v>702.92</v>
      </c>
      <c r="X116" s="141">
        <f t="shared" si="4"/>
        <v>97.080000000000041</v>
      </c>
      <c r="Z116" s="174"/>
      <c r="AA116" s="174">
        <v>900</v>
      </c>
      <c r="AB116" s="174"/>
      <c r="AC116" s="174"/>
      <c r="AD116" s="174"/>
      <c r="AE116" s="174"/>
      <c r="AF116" s="174">
        <v>189.87</v>
      </c>
      <c r="AG116" s="174">
        <f t="shared" si="5"/>
        <v>710.13</v>
      </c>
      <c r="AI116" s="180">
        <v>900</v>
      </c>
      <c r="AJ116" s="172"/>
      <c r="AK116" s="172"/>
      <c r="AL116" s="172"/>
      <c r="AM116" s="172"/>
      <c r="AN116" s="172"/>
      <c r="AO116" s="172"/>
      <c r="AP116" s="172"/>
      <c r="AQ116" s="172"/>
      <c r="AS116" s="141"/>
      <c r="AT116" s="141"/>
      <c r="AU116" s="141"/>
      <c r="AV116" s="141"/>
      <c r="AW116" s="141"/>
      <c r="AX116" s="141"/>
      <c r="AY116" s="141"/>
      <c r="AZ116" s="141"/>
    </row>
    <row r="117" spans="1:52" x14ac:dyDescent="0.2">
      <c r="A117" s="190">
        <v>4</v>
      </c>
      <c r="B117" s="142" t="s">
        <v>371</v>
      </c>
      <c r="C117" s="191">
        <v>20</v>
      </c>
      <c r="D117" s="191" t="s">
        <v>220</v>
      </c>
      <c r="E117" s="191" t="s">
        <v>228</v>
      </c>
      <c r="F117" s="201">
        <v>6100.04</v>
      </c>
      <c r="G117" s="142" t="s">
        <v>128</v>
      </c>
      <c r="H117" s="140">
        <v>2500</v>
      </c>
      <c r="I117" s="140"/>
      <c r="J117" s="140"/>
      <c r="K117" s="140"/>
      <c r="L117" s="140"/>
      <c r="M117" s="140"/>
      <c r="N117" s="140">
        <v>2187.02</v>
      </c>
      <c r="O117" s="140">
        <f t="shared" si="3"/>
        <v>312.98</v>
      </c>
      <c r="Q117" s="141"/>
      <c r="R117" s="141">
        <v>3000</v>
      </c>
      <c r="S117" s="141"/>
      <c r="T117" s="141"/>
      <c r="U117" s="141"/>
      <c r="V117" s="141"/>
      <c r="W117" s="141">
        <v>2401.23</v>
      </c>
      <c r="X117" s="141">
        <f t="shared" si="4"/>
        <v>598.77</v>
      </c>
      <c r="Z117" s="174"/>
      <c r="AA117" s="174">
        <v>3500</v>
      </c>
      <c r="AB117" s="174"/>
      <c r="AC117" s="174"/>
      <c r="AD117" s="174"/>
      <c r="AE117" s="174"/>
      <c r="AF117" s="174">
        <v>1343.53</v>
      </c>
      <c r="AG117" s="174">
        <f t="shared" si="5"/>
        <v>2156.4700000000003</v>
      </c>
      <c r="AI117" s="180">
        <v>3500</v>
      </c>
      <c r="AJ117" s="172"/>
      <c r="AK117" s="172"/>
      <c r="AL117" s="172"/>
      <c r="AM117" s="172"/>
      <c r="AN117" s="172"/>
      <c r="AO117" s="172"/>
      <c r="AP117" s="172"/>
      <c r="AQ117" s="172"/>
      <c r="AS117" s="141"/>
      <c r="AT117" s="141"/>
      <c r="AU117" s="141"/>
      <c r="AV117" s="141"/>
      <c r="AW117" s="141"/>
      <c r="AX117" s="141"/>
      <c r="AY117" s="141"/>
      <c r="AZ117" s="141"/>
    </row>
    <row r="118" spans="1:52" x14ac:dyDescent="0.2">
      <c r="A118" s="190">
        <v>4</v>
      </c>
      <c r="B118" s="142" t="s">
        <v>372</v>
      </c>
      <c r="C118" s="191">
        <v>20</v>
      </c>
      <c r="D118" s="191" t="s">
        <v>220</v>
      </c>
      <c r="E118" s="191" t="s">
        <v>229</v>
      </c>
      <c r="F118" s="201">
        <v>6100.04</v>
      </c>
      <c r="G118" s="142" t="s">
        <v>128</v>
      </c>
      <c r="H118" s="140">
        <v>18000</v>
      </c>
      <c r="I118" s="140"/>
      <c r="J118" s="140"/>
      <c r="K118" s="140"/>
      <c r="L118" s="140"/>
      <c r="M118" s="140"/>
      <c r="N118" s="140">
        <v>15045.84</v>
      </c>
      <c r="O118" s="140">
        <f t="shared" si="3"/>
        <v>2954.16</v>
      </c>
      <c r="Q118" s="141"/>
      <c r="R118" s="141">
        <v>18000</v>
      </c>
      <c r="S118" s="141"/>
      <c r="T118" s="141"/>
      <c r="U118" s="141"/>
      <c r="V118" s="141"/>
      <c r="W118" s="141">
        <v>14366.82</v>
      </c>
      <c r="X118" s="141">
        <f t="shared" si="4"/>
        <v>3633.1800000000003</v>
      </c>
      <c r="Z118" s="174"/>
      <c r="AA118" s="174">
        <v>18000</v>
      </c>
      <c r="AB118" s="174"/>
      <c r="AC118" s="174"/>
      <c r="AD118" s="174"/>
      <c r="AE118" s="174"/>
      <c r="AF118" s="174">
        <v>188.93</v>
      </c>
      <c r="AG118" s="174">
        <f t="shared" si="5"/>
        <v>17811.07</v>
      </c>
      <c r="AI118" s="180">
        <v>18000</v>
      </c>
      <c r="AJ118" s="172"/>
      <c r="AK118" s="172"/>
      <c r="AL118" s="172"/>
      <c r="AM118" s="172"/>
      <c r="AN118" s="172"/>
      <c r="AO118" s="172"/>
      <c r="AP118" s="172"/>
      <c r="AQ118" s="172"/>
      <c r="AS118" s="141"/>
      <c r="AT118" s="141"/>
      <c r="AU118" s="141"/>
      <c r="AV118" s="141"/>
      <c r="AW118" s="141"/>
      <c r="AX118" s="141"/>
      <c r="AY118" s="141"/>
      <c r="AZ118" s="141"/>
    </row>
    <row r="119" spans="1:52" x14ac:dyDescent="0.2">
      <c r="A119" s="190">
        <v>4</v>
      </c>
      <c r="B119" s="142" t="s">
        <v>373</v>
      </c>
      <c r="C119" s="191">
        <v>20</v>
      </c>
      <c r="D119" s="191" t="s">
        <v>220</v>
      </c>
      <c r="E119" s="191" t="s">
        <v>230</v>
      </c>
      <c r="F119" s="201">
        <v>6100.04</v>
      </c>
      <c r="G119" s="142" t="s">
        <v>128</v>
      </c>
      <c r="H119" s="140">
        <v>2000</v>
      </c>
      <c r="I119" s="140"/>
      <c r="J119" s="140"/>
      <c r="K119" s="140"/>
      <c r="L119" s="140"/>
      <c r="M119" s="140"/>
      <c r="N119" s="140">
        <v>1997.99</v>
      </c>
      <c r="O119" s="140">
        <f t="shared" si="3"/>
        <v>2.0099999999999909</v>
      </c>
      <c r="Q119" s="141"/>
      <c r="R119" s="141">
        <v>2200</v>
      </c>
      <c r="S119" s="141"/>
      <c r="T119" s="141"/>
      <c r="U119" s="141"/>
      <c r="V119" s="141"/>
      <c r="W119" s="141">
        <v>2417.64</v>
      </c>
      <c r="X119" s="141">
        <f t="shared" si="4"/>
        <v>-217.63999999999987</v>
      </c>
      <c r="Z119" s="174"/>
      <c r="AA119" s="174">
        <v>2400</v>
      </c>
      <c r="AB119" s="174"/>
      <c r="AC119" s="174"/>
      <c r="AD119" s="174"/>
      <c r="AE119" s="174"/>
      <c r="AF119" s="174">
        <v>79.92</v>
      </c>
      <c r="AG119" s="174">
        <f t="shared" si="5"/>
        <v>2320.08</v>
      </c>
      <c r="AI119" s="180">
        <v>2400</v>
      </c>
      <c r="AJ119" s="172"/>
      <c r="AK119" s="172"/>
      <c r="AL119" s="172"/>
      <c r="AM119" s="172"/>
      <c r="AN119" s="172"/>
      <c r="AO119" s="172"/>
      <c r="AP119" s="172"/>
      <c r="AQ119" s="172"/>
      <c r="AS119" s="141"/>
      <c r="AT119" s="141"/>
      <c r="AU119" s="141"/>
      <c r="AV119" s="141"/>
      <c r="AW119" s="141"/>
      <c r="AX119" s="141"/>
      <c r="AY119" s="141"/>
      <c r="AZ119" s="141"/>
    </row>
    <row r="120" spans="1:52" x14ac:dyDescent="0.2">
      <c r="A120" s="190">
        <v>4</v>
      </c>
      <c r="B120" s="142" t="s">
        <v>374</v>
      </c>
      <c r="C120" s="191">
        <v>20</v>
      </c>
      <c r="D120" s="191" t="s">
        <v>220</v>
      </c>
      <c r="E120" s="191" t="s">
        <v>231</v>
      </c>
      <c r="F120" s="201">
        <v>6100.04</v>
      </c>
      <c r="G120" s="142" t="s">
        <v>128</v>
      </c>
      <c r="H120" s="140">
        <v>1500</v>
      </c>
      <c r="I120" s="140"/>
      <c r="J120" s="140"/>
      <c r="K120" s="140"/>
      <c r="L120" s="140"/>
      <c r="M120" s="140"/>
      <c r="N120" s="140">
        <v>1269.47</v>
      </c>
      <c r="O120" s="140">
        <f t="shared" si="3"/>
        <v>230.52999999999997</v>
      </c>
      <c r="Q120" s="141"/>
      <c r="R120" s="141">
        <v>1600</v>
      </c>
      <c r="S120" s="141"/>
      <c r="T120" s="141"/>
      <c r="U120" s="141"/>
      <c r="V120" s="141"/>
      <c r="W120" s="141">
        <v>1318.92</v>
      </c>
      <c r="X120" s="141">
        <f t="shared" si="4"/>
        <v>281.07999999999993</v>
      </c>
      <c r="Z120" s="174"/>
      <c r="AA120" s="174">
        <v>1650</v>
      </c>
      <c r="AB120" s="174"/>
      <c r="AC120" s="174"/>
      <c r="AD120" s="174"/>
      <c r="AE120" s="174"/>
      <c r="AF120" s="174">
        <v>164.23</v>
      </c>
      <c r="AG120" s="174">
        <f t="shared" si="5"/>
        <v>1485.77</v>
      </c>
      <c r="AI120" s="180">
        <v>1650</v>
      </c>
      <c r="AJ120" s="172"/>
      <c r="AK120" s="172"/>
      <c r="AL120" s="172"/>
      <c r="AM120" s="172"/>
      <c r="AN120" s="172"/>
      <c r="AO120" s="172"/>
      <c r="AP120" s="172"/>
      <c r="AQ120" s="172"/>
      <c r="AS120" s="141"/>
      <c r="AT120" s="141"/>
      <c r="AU120" s="141"/>
      <c r="AV120" s="141"/>
      <c r="AW120" s="141"/>
      <c r="AX120" s="141"/>
      <c r="AY120" s="141"/>
      <c r="AZ120" s="141"/>
    </row>
    <row r="121" spans="1:52" x14ac:dyDescent="0.2">
      <c r="A121" s="190">
        <v>4</v>
      </c>
      <c r="B121" s="142" t="s">
        <v>375</v>
      </c>
      <c r="C121" s="191">
        <v>20</v>
      </c>
      <c r="D121" s="191" t="s">
        <v>220</v>
      </c>
      <c r="E121" s="191" t="s">
        <v>233</v>
      </c>
      <c r="F121" s="201">
        <v>6100.04</v>
      </c>
      <c r="G121" s="142" t="s">
        <v>128</v>
      </c>
      <c r="H121" s="140">
        <v>850</v>
      </c>
      <c r="I121" s="140"/>
      <c r="J121" s="140"/>
      <c r="K121" s="140"/>
      <c r="L121" s="140"/>
      <c r="M121" s="140"/>
      <c r="N121" s="140">
        <v>813.13</v>
      </c>
      <c r="O121" s="140">
        <f t="shared" si="3"/>
        <v>36.870000000000005</v>
      </c>
      <c r="Q121" s="141"/>
      <c r="R121" s="141">
        <v>1000</v>
      </c>
      <c r="S121" s="141"/>
      <c r="T121" s="141"/>
      <c r="U121" s="141"/>
      <c r="V121" s="141"/>
      <c r="W121" s="141">
        <v>814.16</v>
      </c>
      <c r="X121" s="141">
        <f t="shared" si="4"/>
        <v>185.84000000000003</v>
      </c>
      <c r="Z121" s="174"/>
      <c r="AA121" s="174">
        <v>1050</v>
      </c>
      <c r="AB121" s="174"/>
      <c r="AC121" s="174"/>
      <c r="AD121" s="174"/>
      <c r="AE121" s="174"/>
      <c r="AF121" s="174">
        <v>244.15</v>
      </c>
      <c r="AG121" s="174">
        <f t="shared" si="5"/>
        <v>805.85</v>
      </c>
      <c r="AI121" s="180">
        <v>1050</v>
      </c>
      <c r="AJ121" s="172"/>
      <c r="AK121" s="172"/>
      <c r="AL121" s="172"/>
      <c r="AM121" s="172"/>
      <c r="AN121" s="172"/>
      <c r="AO121" s="172"/>
      <c r="AP121" s="172"/>
      <c r="AQ121" s="172"/>
      <c r="AS121" s="141"/>
      <c r="AT121" s="141"/>
      <c r="AU121" s="141"/>
      <c r="AV121" s="141"/>
      <c r="AW121" s="141"/>
      <c r="AX121" s="141"/>
      <c r="AY121" s="141"/>
      <c r="AZ121" s="141"/>
    </row>
    <row r="122" spans="1:52" x14ac:dyDescent="0.2">
      <c r="A122" s="190">
        <v>4</v>
      </c>
      <c r="B122" s="142" t="s">
        <v>376</v>
      </c>
      <c r="C122" s="191">
        <v>20</v>
      </c>
      <c r="D122" s="191" t="s">
        <v>220</v>
      </c>
      <c r="E122" s="191" t="s">
        <v>234</v>
      </c>
      <c r="F122" s="201">
        <v>6100.04</v>
      </c>
      <c r="G122" s="142" t="s">
        <v>128</v>
      </c>
      <c r="H122" s="140">
        <v>10000</v>
      </c>
      <c r="I122" s="140"/>
      <c r="J122" s="140"/>
      <c r="K122" s="140"/>
      <c r="L122" s="140"/>
      <c r="M122" s="140"/>
      <c r="N122" s="140">
        <v>8460.0300000000007</v>
      </c>
      <c r="O122" s="140">
        <f t="shared" si="3"/>
        <v>1539.9699999999993</v>
      </c>
      <c r="Q122" s="141"/>
      <c r="R122" s="141">
        <v>10500</v>
      </c>
      <c r="S122" s="141"/>
      <c r="T122" s="141"/>
      <c r="U122" s="141"/>
      <c r="V122" s="141"/>
      <c r="W122" s="141">
        <v>7702.13</v>
      </c>
      <c r="X122" s="141">
        <f t="shared" si="4"/>
        <v>2797.87</v>
      </c>
      <c r="Z122" s="174"/>
      <c r="AA122" s="174">
        <v>10800</v>
      </c>
      <c r="AB122" s="174"/>
      <c r="AC122" s="174"/>
      <c r="AD122" s="174"/>
      <c r="AE122" s="174"/>
      <c r="AF122" s="174">
        <v>2476.23</v>
      </c>
      <c r="AG122" s="174">
        <f t="shared" si="5"/>
        <v>8323.77</v>
      </c>
      <c r="AI122" s="180">
        <v>10800</v>
      </c>
      <c r="AJ122" s="172"/>
      <c r="AK122" s="172"/>
      <c r="AL122" s="172"/>
      <c r="AM122" s="172"/>
      <c r="AN122" s="172"/>
      <c r="AO122" s="172"/>
      <c r="AP122" s="172"/>
      <c r="AQ122" s="172"/>
      <c r="AS122" s="141"/>
      <c r="AT122" s="141"/>
      <c r="AU122" s="141"/>
      <c r="AV122" s="141"/>
      <c r="AW122" s="141"/>
      <c r="AX122" s="141"/>
      <c r="AY122" s="141"/>
      <c r="AZ122" s="141"/>
    </row>
    <row r="123" spans="1:52" x14ac:dyDescent="0.2">
      <c r="A123" s="190">
        <v>4</v>
      </c>
      <c r="B123" s="142" t="s">
        <v>377</v>
      </c>
      <c r="C123" s="191">
        <v>20</v>
      </c>
      <c r="D123" s="191" t="s">
        <v>220</v>
      </c>
      <c r="E123" s="191" t="s">
        <v>235</v>
      </c>
      <c r="F123" s="201">
        <v>6100.04</v>
      </c>
      <c r="G123" s="142" t="s">
        <v>128</v>
      </c>
      <c r="H123" s="140">
        <v>2000</v>
      </c>
      <c r="I123" s="140"/>
      <c r="J123" s="140"/>
      <c r="K123" s="140"/>
      <c r="L123" s="140"/>
      <c r="M123" s="140"/>
      <c r="N123" s="140">
        <v>1597.55</v>
      </c>
      <c r="O123" s="140">
        <f t="shared" si="3"/>
        <v>402.45000000000005</v>
      </c>
      <c r="Q123" s="141"/>
      <c r="R123" s="141">
        <v>2000</v>
      </c>
      <c r="S123" s="141"/>
      <c r="T123" s="141"/>
      <c r="U123" s="141"/>
      <c r="V123" s="141"/>
      <c r="W123" s="141">
        <v>1553.85</v>
      </c>
      <c r="X123" s="141">
        <f t="shared" si="4"/>
        <v>446.15000000000009</v>
      </c>
      <c r="Z123" s="174"/>
      <c r="AA123" s="174">
        <v>2050</v>
      </c>
      <c r="AB123" s="174"/>
      <c r="AC123" s="174"/>
      <c r="AD123" s="174"/>
      <c r="AE123" s="174"/>
      <c r="AF123" s="174">
        <v>397.86</v>
      </c>
      <c r="AG123" s="174">
        <f t="shared" si="5"/>
        <v>1652.1399999999999</v>
      </c>
      <c r="AI123" s="180">
        <v>2050</v>
      </c>
      <c r="AJ123" s="172"/>
      <c r="AK123" s="172"/>
      <c r="AL123" s="172"/>
      <c r="AM123" s="172"/>
      <c r="AN123" s="172"/>
      <c r="AO123" s="172"/>
      <c r="AP123" s="172"/>
      <c r="AQ123" s="172"/>
      <c r="AS123" s="141"/>
      <c r="AT123" s="141"/>
      <c r="AU123" s="141"/>
      <c r="AV123" s="141"/>
      <c r="AW123" s="141"/>
      <c r="AX123" s="141"/>
      <c r="AY123" s="141"/>
      <c r="AZ123" s="141"/>
    </row>
    <row r="124" spans="1:52" x14ac:dyDescent="0.2">
      <c r="A124" s="190">
        <v>4</v>
      </c>
      <c r="B124" s="142" t="s">
        <v>378</v>
      </c>
      <c r="C124" s="191">
        <v>20</v>
      </c>
      <c r="D124" s="191" t="s">
        <v>220</v>
      </c>
      <c r="E124" s="191" t="s">
        <v>236</v>
      </c>
      <c r="F124" s="201">
        <v>6100.04</v>
      </c>
      <c r="G124" s="142" t="s">
        <v>128</v>
      </c>
      <c r="H124" s="140">
        <v>6600</v>
      </c>
      <c r="I124" s="140"/>
      <c r="J124" s="140"/>
      <c r="K124" s="140"/>
      <c r="L124" s="140"/>
      <c r="M124" s="140"/>
      <c r="N124" s="140">
        <v>8221.2000000000007</v>
      </c>
      <c r="O124" s="140">
        <f t="shared" si="3"/>
        <v>-1621.2000000000007</v>
      </c>
      <c r="Q124" s="141"/>
      <c r="R124" s="141">
        <v>8000</v>
      </c>
      <c r="S124" s="141"/>
      <c r="T124" s="141"/>
      <c r="U124" s="141"/>
      <c r="V124" s="141"/>
      <c r="W124" s="141">
        <v>9143.57</v>
      </c>
      <c r="X124" s="141">
        <f t="shared" si="4"/>
        <v>-1143.5699999999997</v>
      </c>
      <c r="Z124" s="174"/>
      <c r="AA124" s="174">
        <v>9000</v>
      </c>
      <c r="AB124" s="174"/>
      <c r="AC124" s="174"/>
      <c r="AD124" s="174"/>
      <c r="AE124" s="174"/>
      <c r="AF124" s="174">
        <v>-758.18</v>
      </c>
      <c r="AG124" s="174">
        <f t="shared" si="5"/>
        <v>9758.18</v>
      </c>
      <c r="AI124" s="180">
        <v>0</v>
      </c>
      <c r="AJ124" s="172"/>
      <c r="AK124" s="172"/>
      <c r="AL124" s="172"/>
      <c r="AM124" s="172"/>
      <c r="AN124" s="172"/>
      <c r="AO124" s="172"/>
      <c r="AP124" s="172"/>
      <c r="AQ124" s="172"/>
      <c r="AS124" s="141"/>
      <c r="AT124" s="141"/>
      <c r="AU124" s="141"/>
      <c r="AV124" s="141"/>
      <c r="AW124" s="141"/>
      <c r="AX124" s="141"/>
      <c r="AY124" s="141"/>
      <c r="AZ124" s="141"/>
    </row>
    <row r="125" spans="1:52" x14ac:dyDescent="0.2">
      <c r="A125" s="190">
        <v>4</v>
      </c>
      <c r="B125" s="142" t="s">
        <v>379</v>
      </c>
      <c r="C125" s="191">
        <v>20</v>
      </c>
      <c r="D125" s="191" t="s">
        <v>220</v>
      </c>
      <c r="E125" s="191" t="s">
        <v>237</v>
      </c>
      <c r="F125" s="201">
        <v>6100.04</v>
      </c>
      <c r="G125" s="142" t="s">
        <v>128</v>
      </c>
      <c r="H125" s="140">
        <v>7500</v>
      </c>
      <c r="I125" s="140"/>
      <c r="J125" s="140"/>
      <c r="K125" s="140"/>
      <c r="L125" s="140"/>
      <c r="M125" s="140"/>
      <c r="N125" s="140">
        <v>7143.97</v>
      </c>
      <c r="O125" s="140">
        <f t="shared" si="3"/>
        <v>356.02999999999975</v>
      </c>
      <c r="Q125" s="141"/>
      <c r="R125" s="141">
        <v>8000</v>
      </c>
      <c r="S125" s="141"/>
      <c r="T125" s="141"/>
      <c r="U125" s="141"/>
      <c r="V125" s="141"/>
      <c r="W125" s="141">
        <v>6999.62</v>
      </c>
      <c r="X125" s="141">
        <f t="shared" si="4"/>
        <v>1000.3800000000001</v>
      </c>
      <c r="Z125" s="174"/>
      <c r="AA125" s="174">
        <v>8200</v>
      </c>
      <c r="AB125" s="174"/>
      <c r="AC125" s="174"/>
      <c r="AD125" s="174"/>
      <c r="AE125" s="174"/>
      <c r="AF125" s="174">
        <v>401.77</v>
      </c>
      <c r="AG125" s="174">
        <f t="shared" si="5"/>
        <v>7798.23</v>
      </c>
      <c r="AI125" s="180">
        <v>8200</v>
      </c>
      <c r="AJ125" s="172"/>
      <c r="AK125" s="172"/>
      <c r="AL125" s="172"/>
      <c r="AM125" s="172"/>
      <c r="AN125" s="172"/>
      <c r="AO125" s="172"/>
      <c r="AP125" s="172"/>
      <c r="AQ125" s="172"/>
      <c r="AS125" s="141"/>
      <c r="AT125" s="141"/>
      <c r="AU125" s="141"/>
      <c r="AV125" s="141"/>
      <c r="AW125" s="141"/>
      <c r="AX125" s="141"/>
      <c r="AY125" s="141"/>
      <c r="AZ125" s="141"/>
    </row>
    <row r="126" spans="1:52" x14ac:dyDescent="0.2">
      <c r="A126" s="190">
        <v>4</v>
      </c>
      <c r="B126" s="142" t="s">
        <v>380</v>
      </c>
      <c r="C126" s="191">
        <v>20</v>
      </c>
      <c r="D126" s="191" t="s">
        <v>220</v>
      </c>
      <c r="E126" s="191" t="s">
        <v>238</v>
      </c>
      <c r="F126" s="201">
        <v>6100.04</v>
      </c>
      <c r="G126" s="142" t="s">
        <v>128</v>
      </c>
      <c r="H126" s="140">
        <v>4700</v>
      </c>
      <c r="I126" s="140"/>
      <c r="J126" s="140"/>
      <c r="K126" s="140"/>
      <c r="L126" s="140"/>
      <c r="M126" s="140"/>
      <c r="N126" s="140">
        <v>4823.33</v>
      </c>
      <c r="O126" s="140">
        <f t="shared" si="3"/>
        <v>-123.32999999999993</v>
      </c>
      <c r="Q126" s="141"/>
      <c r="R126" s="141">
        <v>4500</v>
      </c>
      <c r="S126" s="141"/>
      <c r="T126" s="141"/>
      <c r="U126" s="141"/>
      <c r="V126" s="141"/>
      <c r="W126" s="141">
        <v>4819.83</v>
      </c>
      <c r="X126" s="141">
        <f t="shared" si="4"/>
        <v>-319.82999999999993</v>
      </c>
      <c r="Z126" s="174"/>
      <c r="AA126" s="174">
        <v>5200</v>
      </c>
      <c r="AB126" s="174"/>
      <c r="AC126" s="174"/>
      <c r="AD126" s="174"/>
      <c r="AE126" s="174"/>
      <c r="AF126" s="174">
        <v>297.95999999999998</v>
      </c>
      <c r="AG126" s="174">
        <f t="shared" si="5"/>
        <v>4902.04</v>
      </c>
      <c r="AI126" s="180">
        <v>5200</v>
      </c>
      <c r="AJ126" s="172"/>
      <c r="AK126" s="172"/>
      <c r="AL126" s="172"/>
      <c r="AM126" s="172"/>
      <c r="AN126" s="172"/>
      <c r="AO126" s="172"/>
      <c r="AP126" s="172"/>
      <c r="AQ126" s="172"/>
      <c r="AS126" s="141"/>
      <c r="AT126" s="141"/>
      <c r="AU126" s="141"/>
      <c r="AV126" s="141"/>
      <c r="AW126" s="141"/>
      <c r="AX126" s="141"/>
      <c r="AY126" s="141"/>
      <c r="AZ126" s="141"/>
    </row>
    <row r="127" spans="1:52" x14ac:dyDescent="0.2">
      <c r="A127" s="190">
        <v>4</v>
      </c>
      <c r="B127" s="142" t="s">
        <v>381</v>
      </c>
      <c r="C127" s="191">
        <v>20</v>
      </c>
      <c r="D127" s="191" t="s">
        <v>220</v>
      </c>
      <c r="E127" s="191" t="s">
        <v>239</v>
      </c>
      <c r="F127" s="201">
        <v>6100.04</v>
      </c>
      <c r="G127" s="142" t="s">
        <v>128</v>
      </c>
      <c r="H127" s="140">
        <v>8200</v>
      </c>
      <c r="I127" s="140"/>
      <c r="J127" s="140"/>
      <c r="K127" s="140"/>
      <c r="L127" s="140"/>
      <c r="M127" s="140"/>
      <c r="N127" s="140">
        <v>10983.33</v>
      </c>
      <c r="O127" s="140">
        <f t="shared" si="3"/>
        <v>-2783.33</v>
      </c>
      <c r="Q127" s="141"/>
      <c r="R127" s="141">
        <v>10000</v>
      </c>
      <c r="S127" s="141"/>
      <c r="T127" s="141"/>
      <c r="U127" s="141"/>
      <c r="V127" s="141"/>
      <c r="W127" s="141">
        <v>6469.24</v>
      </c>
      <c r="X127" s="141">
        <f t="shared" si="4"/>
        <v>3530.76</v>
      </c>
      <c r="Z127" s="174"/>
      <c r="AA127" s="174">
        <v>10500</v>
      </c>
      <c r="AB127" s="174"/>
      <c r="AC127" s="174"/>
      <c r="AD127" s="174"/>
      <c r="AE127" s="174"/>
      <c r="AF127" s="174">
        <v>3308.23</v>
      </c>
      <c r="AG127" s="174">
        <f t="shared" si="5"/>
        <v>7191.77</v>
      </c>
      <c r="AI127" s="180">
        <v>10500</v>
      </c>
      <c r="AJ127" s="172"/>
      <c r="AK127" s="172"/>
      <c r="AL127" s="172"/>
      <c r="AM127" s="172"/>
      <c r="AN127" s="172"/>
      <c r="AO127" s="172"/>
      <c r="AP127" s="172"/>
      <c r="AQ127" s="172"/>
      <c r="AS127" s="141"/>
      <c r="AT127" s="141"/>
      <c r="AU127" s="141"/>
      <c r="AV127" s="141"/>
      <c r="AW127" s="141"/>
      <c r="AX127" s="141"/>
      <c r="AY127" s="141"/>
      <c r="AZ127" s="141"/>
    </row>
    <row r="128" spans="1:52" x14ac:dyDescent="0.2">
      <c r="A128" s="190">
        <v>4</v>
      </c>
      <c r="B128" s="142" t="s">
        <v>382</v>
      </c>
      <c r="C128" s="191">
        <v>20</v>
      </c>
      <c r="D128" s="191" t="s">
        <v>220</v>
      </c>
      <c r="E128" s="191" t="s">
        <v>240</v>
      </c>
      <c r="F128" s="201">
        <v>6100.04</v>
      </c>
      <c r="G128" s="142" t="s">
        <v>128</v>
      </c>
      <c r="H128" s="140">
        <v>5300</v>
      </c>
      <c r="I128" s="140"/>
      <c r="J128" s="140"/>
      <c r="K128" s="140"/>
      <c r="L128" s="140"/>
      <c r="M128" s="140"/>
      <c r="N128" s="140">
        <v>5570.61</v>
      </c>
      <c r="O128" s="140">
        <f t="shared" si="3"/>
        <v>-270.60999999999967</v>
      </c>
      <c r="Q128" s="141"/>
      <c r="R128" s="141">
        <v>5500</v>
      </c>
      <c r="S128" s="141"/>
      <c r="T128" s="141"/>
      <c r="U128" s="141"/>
      <c r="V128" s="141"/>
      <c r="W128" s="141">
        <v>5506.05</v>
      </c>
      <c r="X128" s="141">
        <f t="shared" si="4"/>
        <v>-6.0500000000001819</v>
      </c>
      <c r="Z128" s="174"/>
      <c r="AA128" s="174">
        <v>6000</v>
      </c>
      <c r="AB128" s="174"/>
      <c r="AC128" s="174"/>
      <c r="AD128" s="174"/>
      <c r="AE128" s="174"/>
      <c r="AF128" s="174">
        <v>376.23</v>
      </c>
      <c r="AG128" s="174">
        <f t="shared" si="5"/>
        <v>5623.77</v>
      </c>
      <c r="AI128" s="180">
        <v>6000</v>
      </c>
      <c r="AJ128" s="172"/>
      <c r="AK128" s="172"/>
      <c r="AL128" s="172"/>
      <c r="AM128" s="172"/>
      <c r="AN128" s="172"/>
      <c r="AO128" s="172"/>
      <c r="AP128" s="172"/>
      <c r="AQ128" s="172"/>
      <c r="AS128" s="141"/>
      <c r="AT128" s="141"/>
      <c r="AU128" s="141"/>
      <c r="AV128" s="141"/>
      <c r="AW128" s="141"/>
      <c r="AX128" s="141"/>
      <c r="AY128" s="141"/>
      <c r="AZ128" s="141"/>
    </row>
    <row r="129" spans="1:52" x14ac:dyDescent="0.2">
      <c r="A129" s="190">
        <v>4</v>
      </c>
      <c r="B129" s="142" t="s">
        <v>383</v>
      </c>
      <c r="C129" s="191">
        <v>20</v>
      </c>
      <c r="D129" s="191" t="s">
        <v>220</v>
      </c>
      <c r="E129" s="191" t="s">
        <v>242</v>
      </c>
      <c r="F129" s="201">
        <v>6100.04</v>
      </c>
      <c r="G129" s="142" t="s">
        <v>128</v>
      </c>
      <c r="H129" s="140">
        <v>5300</v>
      </c>
      <c r="I129" s="140"/>
      <c r="J129" s="140"/>
      <c r="K129" s="140"/>
      <c r="L129" s="140"/>
      <c r="M129" s="140"/>
      <c r="N129" s="140">
        <v>5603.21</v>
      </c>
      <c r="O129" s="140">
        <f t="shared" si="3"/>
        <v>-303.21000000000004</v>
      </c>
      <c r="Q129" s="141"/>
      <c r="R129" s="141">
        <v>5500</v>
      </c>
      <c r="S129" s="141"/>
      <c r="T129" s="141"/>
      <c r="U129" s="141"/>
      <c r="V129" s="141"/>
      <c r="W129" s="141">
        <v>5542.43</v>
      </c>
      <c r="X129" s="141">
        <f t="shared" si="4"/>
        <v>-42.430000000000291</v>
      </c>
      <c r="Z129" s="174"/>
      <c r="AA129" s="174">
        <v>5500</v>
      </c>
      <c r="AB129" s="174"/>
      <c r="AC129" s="174"/>
      <c r="AD129" s="174"/>
      <c r="AE129" s="174"/>
      <c r="AF129" s="174">
        <v>-265.04000000000002</v>
      </c>
      <c r="AG129" s="174">
        <f t="shared" si="5"/>
        <v>5765.04</v>
      </c>
      <c r="AI129" s="180">
        <v>5500</v>
      </c>
      <c r="AJ129" s="172"/>
      <c r="AK129" s="172"/>
      <c r="AL129" s="172"/>
      <c r="AM129" s="172"/>
      <c r="AN129" s="172"/>
      <c r="AO129" s="172"/>
      <c r="AP129" s="172"/>
      <c r="AQ129" s="172"/>
      <c r="AS129" s="141"/>
      <c r="AT129" s="141"/>
      <c r="AU129" s="141"/>
      <c r="AV129" s="141"/>
      <c r="AW129" s="141"/>
      <c r="AX129" s="141"/>
      <c r="AY129" s="141"/>
      <c r="AZ129" s="141"/>
    </row>
    <row r="130" spans="1:52" x14ac:dyDescent="0.2">
      <c r="A130" s="190">
        <v>4</v>
      </c>
      <c r="B130" s="142" t="s">
        <v>384</v>
      </c>
      <c r="C130" s="191">
        <v>20</v>
      </c>
      <c r="D130" s="191" t="s">
        <v>220</v>
      </c>
      <c r="E130" s="191" t="s">
        <v>243</v>
      </c>
      <c r="F130" s="201">
        <v>6100.04</v>
      </c>
      <c r="G130" s="142" t="s">
        <v>128</v>
      </c>
      <c r="H130" s="140">
        <v>23100</v>
      </c>
      <c r="I130" s="140"/>
      <c r="J130" s="140"/>
      <c r="K130" s="140"/>
      <c r="L130" s="140"/>
      <c r="M130" s="140"/>
      <c r="N130" s="140">
        <v>22384.99</v>
      </c>
      <c r="O130" s="140">
        <f t="shared" si="3"/>
        <v>715.0099999999984</v>
      </c>
      <c r="Q130" s="141"/>
      <c r="R130" s="141">
        <v>18600</v>
      </c>
      <c r="S130" s="141"/>
      <c r="T130" s="141"/>
      <c r="U130" s="141"/>
      <c r="V130" s="141"/>
      <c r="W130" s="141">
        <v>23292.97</v>
      </c>
      <c r="X130" s="141">
        <f t="shared" si="4"/>
        <v>-4692.9700000000012</v>
      </c>
      <c r="Z130" s="174"/>
      <c r="AA130" s="174">
        <v>19840</v>
      </c>
      <c r="AB130" s="174"/>
      <c r="AC130" s="174"/>
      <c r="AD130" s="174"/>
      <c r="AE130" s="174"/>
      <c r="AF130" s="174">
        <v>-10179.23</v>
      </c>
      <c r="AG130" s="174">
        <f t="shared" si="5"/>
        <v>30019.23</v>
      </c>
      <c r="AI130" s="180">
        <v>19840</v>
      </c>
      <c r="AJ130" s="172"/>
      <c r="AK130" s="172"/>
      <c r="AL130" s="172"/>
      <c r="AM130" s="172"/>
      <c r="AN130" s="172"/>
      <c r="AO130" s="172"/>
      <c r="AP130" s="172"/>
      <c r="AQ130" s="172"/>
      <c r="AS130" s="141"/>
      <c r="AT130" s="141"/>
      <c r="AU130" s="141"/>
      <c r="AV130" s="141"/>
      <c r="AW130" s="141"/>
      <c r="AX130" s="141"/>
      <c r="AY130" s="141"/>
      <c r="AZ130" s="141"/>
    </row>
    <row r="131" spans="1:52" x14ac:dyDescent="0.2">
      <c r="A131" s="190">
        <v>4</v>
      </c>
      <c r="B131" s="142" t="s">
        <v>385</v>
      </c>
      <c r="C131" s="191">
        <v>20</v>
      </c>
      <c r="D131" s="191" t="s">
        <v>220</v>
      </c>
      <c r="E131" s="191" t="s">
        <v>244</v>
      </c>
      <c r="F131" s="201">
        <v>6100.04</v>
      </c>
      <c r="G131" s="142" t="s">
        <v>128</v>
      </c>
      <c r="H131" s="140">
        <v>600</v>
      </c>
      <c r="I131" s="140"/>
      <c r="J131" s="140"/>
      <c r="K131" s="140"/>
      <c r="L131" s="140"/>
      <c r="M131" s="140"/>
      <c r="N131" s="140">
        <v>503.54</v>
      </c>
      <c r="O131" s="140">
        <f t="shared" si="3"/>
        <v>96.45999999999998</v>
      </c>
      <c r="Q131" s="141"/>
      <c r="R131" s="141">
        <v>700</v>
      </c>
      <c r="S131" s="141"/>
      <c r="T131" s="141"/>
      <c r="U131" s="141"/>
      <c r="V131" s="141"/>
      <c r="W131" s="141">
        <v>511.28</v>
      </c>
      <c r="X131" s="141">
        <f t="shared" si="4"/>
        <v>188.72000000000003</v>
      </c>
      <c r="Z131" s="174"/>
      <c r="AA131" s="174">
        <v>650</v>
      </c>
      <c r="AB131" s="174"/>
      <c r="AC131" s="174"/>
      <c r="AD131" s="174"/>
      <c r="AE131" s="174"/>
      <c r="AF131" s="174">
        <v>109.98</v>
      </c>
      <c r="AG131" s="174">
        <f t="shared" si="5"/>
        <v>540.02</v>
      </c>
      <c r="AI131" s="180">
        <v>650</v>
      </c>
      <c r="AJ131" s="172"/>
      <c r="AK131" s="172"/>
      <c r="AL131" s="172"/>
      <c r="AM131" s="172"/>
      <c r="AN131" s="172"/>
      <c r="AO131" s="172"/>
      <c r="AP131" s="172"/>
      <c r="AQ131" s="172"/>
      <c r="AS131" s="141"/>
      <c r="AT131" s="141"/>
      <c r="AU131" s="141"/>
      <c r="AV131" s="141"/>
      <c r="AW131" s="141"/>
      <c r="AX131" s="141"/>
      <c r="AY131" s="141"/>
      <c r="AZ131" s="141"/>
    </row>
    <row r="132" spans="1:52" x14ac:dyDescent="0.2">
      <c r="A132" s="190">
        <v>4</v>
      </c>
      <c r="B132" s="142" t="s">
        <v>386</v>
      </c>
      <c r="C132" s="191">
        <v>20</v>
      </c>
      <c r="D132" s="191" t="s">
        <v>220</v>
      </c>
      <c r="E132" s="191" t="s">
        <v>245</v>
      </c>
      <c r="F132" s="201">
        <v>6100.04</v>
      </c>
      <c r="G132" s="142" t="s">
        <v>128</v>
      </c>
      <c r="H132" s="140">
        <v>5200</v>
      </c>
      <c r="I132" s="140"/>
      <c r="J132" s="140"/>
      <c r="K132" s="140"/>
      <c r="L132" s="140"/>
      <c r="M132" s="140"/>
      <c r="N132" s="140">
        <v>5289.77</v>
      </c>
      <c r="O132" s="140">
        <f t="shared" ref="O132:O195" si="6">H132-N132</f>
        <v>-89.770000000000437</v>
      </c>
      <c r="Q132" s="141"/>
      <c r="R132" s="141">
        <v>5200</v>
      </c>
      <c r="S132" s="141"/>
      <c r="T132" s="141"/>
      <c r="U132" s="141"/>
      <c r="V132" s="141"/>
      <c r="W132" s="141">
        <v>5361.64</v>
      </c>
      <c r="X132" s="141">
        <f t="shared" ref="X132:X195" si="7">R132-W132</f>
        <v>-161.64000000000033</v>
      </c>
      <c r="Z132" s="174"/>
      <c r="AA132" s="174">
        <v>5500</v>
      </c>
      <c r="AB132" s="174"/>
      <c r="AC132" s="174"/>
      <c r="AD132" s="174"/>
      <c r="AE132" s="174"/>
      <c r="AF132" s="174">
        <v>-151.72</v>
      </c>
      <c r="AG132" s="174">
        <f t="shared" ref="AG132:AG195" si="8">AA132-AF132</f>
        <v>5651.72</v>
      </c>
      <c r="AI132" s="180">
        <v>5500</v>
      </c>
      <c r="AJ132" s="172"/>
      <c r="AK132" s="172"/>
      <c r="AL132" s="172"/>
      <c r="AM132" s="172"/>
      <c r="AN132" s="172"/>
      <c r="AO132" s="172"/>
      <c r="AP132" s="172"/>
      <c r="AQ132" s="172"/>
      <c r="AS132" s="141"/>
      <c r="AT132" s="141"/>
      <c r="AU132" s="141"/>
      <c r="AV132" s="141"/>
      <c r="AW132" s="141"/>
      <c r="AX132" s="141"/>
      <c r="AY132" s="141"/>
      <c r="AZ132" s="141"/>
    </row>
    <row r="133" spans="1:52" x14ac:dyDescent="0.2">
      <c r="A133" s="190">
        <v>4</v>
      </c>
      <c r="B133" s="142" t="s">
        <v>387</v>
      </c>
      <c r="C133" s="191">
        <v>20</v>
      </c>
      <c r="D133" s="191" t="s">
        <v>220</v>
      </c>
      <c r="E133" s="191" t="s">
        <v>246</v>
      </c>
      <c r="F133" s="201">
        <v>6100.04</v>
      </c>
      <c r="G133" s="142" t="s">
        <v>128</v>
      </c>
      <c r="H133" s="140">
        <v>8000</v>
      </c>
      <c r="I133" s="140"/>
      <c r="J133" s="140"/>
      <c r="K133" s="140"/>
      <c r="L133" s="140"/>
      <c r="M133" s="140"/>
      <c r="N133" s="140">
        <v>7328.04</v>
      </c>
      <c r="O133" s="140">
        <f t="shared" si="6"/>
        <v>671.96</v>
      </c>
      <c r="Q133" s="141"/>
      <c r="R133" s="141">
        <v>8000</v>
      </c>
      <c r="S133" s="141"/>
      <c r="T133" s="141"/>
      <c r="U133" s="141"/>
      <c r="V133" s="141"/>
      <c r="W133" s="141">
        <v>7461.87</v>
      </c>
      <c r="X133" s="141">
        <f t="shared" si="7"/>
        <v>538.13000000000011</v>
      </c>
      <c r="Z133" s="174"/>
      <c r="AA133" s="174">
        <v>9000</v>
      </c>
      <c r="AB133" s="174"/>
      <c r="AC133" s="174"/>
      <c r="AD133" s="174"/>
      <c r="AE133" s="174"/>
      <c r="AF133" s="174">
        <v>1151.17</v>
      </c>
      <c r="AG133" s="174">
        <f t="shared" si="8"/>
        <v>7848.83</v>
      </c>
      <c r="AI133" s="180">
        <v>9000</v>
      </c>
      <c r="AJ133" s="172"/>
      <c r="AK133" s="172"/>
      <c r="AL133" s="172"/>
      <c r="AM133" s="172"/>
      <c r="AN133" s="172"/>
      <c r="AO133" s="172"/>
      <c r="AP133" s="172"/>
      <c r="AQ133" s="172"/>
      <c r="AS133" s="141"/>
      <c r="AT133" s="141"/>
      <c r="AU133" s="141"/>
      <c r="AV133" s="141"/>
      <c r="AW133" s="141"/>
      <c r="AX133" s="141"/>
      <c r="AY133" s="141"/>
      <c r="AZ133" s="141"/>
    </row>
    <row r="134" spans="1:52" x14ac:dyDescent="0.2">
      <c r="A134" s="190">
        <v>4</v>
      </c>
      <c r="B134" s="142" t="s">
        <v>388</v>
      </c>
      <c r="C134" s="191">
        <v>20</v>
      </c>
      <c r="D134" s="191" t="s">
        <v>220</v>
      </c>
      <c r="E134" s="191" t="s">
        <v>247</v>
      </c>
      <c r="F134" s="201">
        <v>6100.04</v>
      </c>
      <c r="G134" s="142" t="s">
        <v>128</v>
      </c>
      <c r="H134" s="140">
        <v>850</v>
      </c>
      <c r="I134" s="140"/>
      <c r="J134" s="140"/>
      <c r="K134" s="140"/>
      <c r="L134" s="140"/>
      <c r="M134" s="140"/>
      <c r="N134" s="140">
        <v>717.53</v>
      </c>
      <c r="O134" s="140">
        <f t="shared" si="6"/>
        <v>132.47000000000003</v>
      </c>
      <c r="Q134" s="141"/>
      <c r="R134" s="141">
        <v>950</v>
      </c>
      <c r="S134" s="141"/>
      <c r="T134" s="141"/>
      <c r="U134" s="141"/>
      <c r="V134" s="141"/>
      <c r="W134" s="141">
        <v>740.35</v>
      </c>
      <c r="X134" s="141">
        <f t="shared" si="7"/>
        <v>209.64999999999998</v>
      </c>
      <c r="Z134" s="174"/>
      <c r="AA134" s="174">
        <v>1000</v>
      </c>
      <c r="AB134" s="174"/>
      <c r="AC134" s="174"/>
      <c r="AD134" s="174"/>
      <c r="AE134" s="174"/>
      <c r="AF134" s="174">
        <v>236.89</v>
      </c>
      <c r="AG134" s="174">
        <f t="shared" si="8"/>
        <v>763.11</v>
      </c>
      <c r="AI134" s="180">
        <v>1000</v>
      </c>
      <c r="AJ134" s="172"/>
      <c r="AK134" s="172"/>
      <c r="AL134" s="172"/>
      <c r="AM134" s="172"/>
      <c r="AN134" s="172"/>
      <c r="AO134" s="172"/>
      <c r="AP134" s="172"/>
      <c r="AQ134" s="172"/>
      <c r="AS134" s="141"/>
      <c r="AT134" s="141"/>
      <c r="AU134" s="141"/>
      <c r="AV134" s="141"/>
      <c r="AW134" s="141"/>
      <c r="AX134" s="141"/>
      <c r="AY134" s="141"/>
      <c r="AZ134" s="141"/>
    </row>
    <row r="135" spans="1:52" x14ac:dyDescent="0.2">
      <c r="A135" s="190">
        <v>4</v>
      </c>
      <c r="B135" s="142" t="s">
        <v>389</v>
      </c>
      <c r="C135" s="191">
        <v>20</v>
      </c>
      <c r="D135" s="191" t="s">
        <v>220</v>
      </c>
      <c r="E135" s="191" t="s">
        <v>248</v>
      </c>
      <c r="F135" s="201">
        <v>6100.04</v>
      </c>
      <c r="G135" s="142" t="s">
        <v>128</v>
      </c>
      <c r="H135" s="140">
        <v>350</v>
      </c>
      <c r="I135" s="140"/>
      <c r="J135" s="140"/>
      <c r="K135" s="140"/>
      <c r="L135" s="140"/>
      <c r="M135" s="140"/>
      <c r="N135" s="140">
        <v>307.52999999999997</v>
      </c>
      <c r="O135" s="140">
        <f t="shared" si="6"/>
        <v>42.470000000000027</v>
      </c>
      <c r="Q135" s="141"/>
      <c r="R135" s="141">
        <v>500</v>
      </c>
      <c r="S135" s="141"/>
      <c r="T135" s="141"/>
      <c r="U135" s="141"/>
      <c r="V135" s="141"/>
      <c r="W135" s="141">
        <v>317.27999999999997</v>
      </c>
      <c r="X135" s="141">
        <f t="shared" si="7"/>
        <v>182.72000000000003</v>
      </c>
      <c r="Z135" s="174"/>
      <c r="AA135" s="174">
        <v>510</v>
      </c>
      <c r="AB135" s="174"/>
      <c r="AC135" s="174"/>
      <c r="AD135" s="174"/>
      <c r="AE135" s="174"/>
      <c r="AF135" s="174">
        <v>182.96</v>
      </c>
      <c r="AG135" s="174">
        <f t="shared" si="8"/>
        <v>327.03999999999996</v>
      </c>
      <c r="AI135" s="180">
        <v>510</v>
      </c>
      <c r="AJ135" s="172"/>
      <c r="AK135" s="172"/>
      <c r="AL135" s="172"/>
      <c r="AM135" s="172"/>
      <c r="AN135" s="172"/>
      <c r="AO135" s="172"/>
      <c r="AP135" s="172"/>
      <c r="AQ135" s="172"/>
      <c r="AS135" s="141"/>
      <c r="AT135" s="141"/>
      <c r="AU135" s="141"/>
      <c r="AV135" s="141"/>
      <c r="AW135" s="141"/>
      <c r="AX135" s="141"/>
      <c r="AY135" s="141"/>
      <c r="AZ135" s="141"/>
    </row>
    <row r="136" spans="1:52" x14ac:dyDescent="0.2">
      <c r="A136" s="190">
        <v>4</v>
      </c>
      <c r="B136" s="142" t="s">
        <v>390</v>
      </c>
      <c r="C136" s="191">
        <v>20</v>
      </c>
      <c r="D136" s="191" t="s">
        <v>220</v>
      </c>
      <c r="E136" s="191" t="s">
        <v>249</v>
      </c>
      <c r="F136" s="201">
        <v>6100.04</v>
      </c>
      <c r="G136" s="142" t="s">
        <v>128</v>
      </c>
      <c r="H136" s="140">
        <v>1200</v>
      </c>
      <c r="I136" s="140"/>
      <c r="J136" s="140"/>
      <c r="K136" s="140"/>
      <c r="L136" s="140"/>
      <c r="M136" s="140"/>
      <c r="N136" s="140">
        <v>939.75</v>
      </c>
      <c r="O136" s="140">
        <f t="shared" si="6"/>
        <v>260.25</v>
      </c>
      <c r="Q136" s="141"/>
      <c r="R136" s="141">
        <v>1300</v>
      </c>
      <c r="S136" s="141"/>
      <c r="T136" s="141"/>
      <c r="U136" s="141"/>
      <c r="V136" s="141"/>
      <c r="W136" s="141">
        <v>847.5</v>
      </c>
      <c r="X136" s="141">
        <f t="shared" si="7"/>
        <v>452.5</v>
      </c>
      <c r="Z136" s="174"/>
      <c r="AA136" s="174">
        <v>1300</v>
      </c>
      <c r="AB136" s="174"/>
      <c r="AC136" s="174"/>
      <c r="AD136" s="174"/>
      <c r="AE136" s="174"/>
      <c r="AF136" s="174">
        <v>359.77</v>
      </c>
      <c r="AG136" s="174">
        <f t="shared" si="8"/>
        <v>940.23</v>
      </c>
      <c r="AI136" s="180">
        <v>1300</v>
      </c>
      <c r="AJ136" s="172"/>
      <c r="AK136" s="172"/>
      <c r="AL136" s="172"/>
      <c r="AM136" s="172"/>
      <c r="AN136" s="172"/>
      <c r="AO136" s="172"/>
      <c r="AP136" s="172"/>
      <c r="AQ136" s="172"/>
      <c r="AS136" s="141"/>
      <c r="AT136" s="141"/>
      <c r="AU136" s="141"/>
      <c r="AV136" s="141"/>
      <c r="AW136" s="141"/>
      <c r="AX136" s="141"/>
      <c r="AY136" s="141"/>
      <c r="AZ136" s="141"/>
    </row>
    <row r="137" spans="1:52" x14ac:dyDescent="0.2">
      <c r="A137" s="190">
        <v>4</v>
      </c>
      <c r="B137" s="142" t="s">
        <v>391</v>
      </c>
      <c r="C137" s="191">
        <v>20</v>
      </c>
      <c r="D137" s="191" t="s">
        <v>220</v>
      </c>
      <c r="E137" s="191" t="s">
        <v>250</v>
      </c>
      <c r="F137" s="201">
        <v>6100.04</v>
      </c>
      <c r="G137" s="142" t="s">
        <v>128</v>
      </c>
      <c r="H137" s="140">
        <v>1400</v>
      </c>
      <c r="I137" s="140"/>
      <c r="J137" s="140"/>
      <c r="K137" s="140"/>
      <c r="L137" s="140"/>
      <c r="M137" s="140"/>
      <c r="N137" s="140">
        <v>1387.23</v>
      </c>
      <c r="O137" s="140">
        <f t="shared" si="6"/>
        <v>12.769999999999982</v>
      </c>
      <c r="Q137" s="141"/>
      <c r="R137" s="141">
        <v>1400</v>
      </c>
      <c r="S137" s="141"/>
      <c r="T137" s="141"/>
      <c r="U137" s="141"/>
      <c r="V137" s="141"/>
      <c r="W137" s="141">
        <v>1385.31</v>
      </c>
      <c r="X137" s="141">
        <f t="shared" si="7"/>
        <v>14.690000000000055</v>
      </c>
      <c r="Z137" s="174"/>
      <c r="AA137" s="174">
        <v>1400</v>
      </c>
      <c r="AB137" s="174"/>
      <c r="AC137" s="174"/>
      <c r="AD137" s="174"/>
      <c r="AE137" s="174"/>
      <c r="AF137" s="174">
        <v>-5.63</v>
      </c>
      <c r="AG137" s="174">
        <f t="shared" si="8"/>
        <v>1405.63</v>
      </c>
      <c r="AI137" s="180">
        <v>1400</v>
      </c>
      <c r="AJ137" s="172"/>
      <c r="AK137" s="172"/>
      <c r="AL137" s="172"/>
      <c r="AM137" s="172"/>
      <c r="AN137" s="172"/>
      <c r="AO137" s="172"/>
      <c r="AP137" s="172"/>
      <c r="AQ137" s="172"/>
      <c r="AS137" s="141"/>
      <c r="AT137" s="141"/>
      <c r="AU137" s="141"/>
      <c r="AV137" s="141"/>
      <c r="AW137" s="141"/>
      <c r="AX137" s="141"/>
      <c r="AY137" s="141"/>
      <c r="AZ137" s="141"/>
    </row>
    <row r="138" spans="1:52" x14ac:dyDescent="0.2">
      <c r="A138" s="190">
        <v>4</v>
      </c>
      <c r="B138" s="142" t="s">
        <v>392</v>
      </c>
      <c r="C138" s="191">
        <v>20</v>
      </c>
      <c r="D138" s="191" t="s">
        <v>220</v>
      </c>
      <c r="E138" s="191" t="s">
        <v>251</v>
      </c>
      <c r="F138" s="201">
        <v>6100.04</v>
      </c>
      <c r="G138" s="142" t="s">
        <v>128</v>
      </c>
      <c r="H138" s="140">
        <v>10000</v>
      </c>
      <c r="I138" s="140"/>
      <c r="J138" s="140"/>
      <c r="K138" s="140"/>
      <c r="L138" s="140"/>
      <c r="M138" s="140"/>
      <c r="N138" s="140">
        <v>11951.38</v>
      </c>
      <c r="O138" s="140">
        <f t="shared" si="6"/>
        <v>-1951.3799999999992</v>
      </c>
      <c r="Q138" s="141"/>
      <c r="R138" s="141">
        <v>12000</v>
      </c>
      <c r="S138" s="141"/>
      <c r="T138" s="141"/>
      <c r="U138" s="141"/>
      <c r="V138" s="141"/>
      <c r="W138" s="141">
        <v>9822.69</v>
      </c>
      <c r="X138" s="141">
        <f t="shared" si="7"/>
        <v>2177.3099999999995</v>
      </c>
      <c r="Z138" s="174"/>
      <c r="AA138" s="174">
        <v>12000</v>
      </c>
      <c r="AB138" s="174"/>
      <c r="AC138" s="174"/>
      <c r="AD138" s="174"/>
      <c r="AE138" s="174"/>
      <c r="AF138" s="174">
        <v>1759.35</v>
      </c>
      <c r="AG138" s="174">
        <f t="shared" si="8"/>
        <v>10240.65</v>
      </c>
      <c r="AI138" s="180">
        <v>12000</v>
      </c>
      <c r="AJ138" s="172"/>
      <c r="AK138" s="172"/>
      <c r="AL138" s="172"/>
      <c r="AM138" s="172"/>
      <c r="AN138" s="172"/>
      <c r="AO138" s="172"/>
      <c r="AP138" s="172"/>
      <c r="AQ138" s="172"/>
      <c r="AS138" s="141"/>
      <c r="AT138" s="141"/>
      <c r="AU138" s="141"/>
      <c r="AV138" s="141"/>
      <c r="AW138" s="141"/>
      <c r="AX138" s="141"/>
      <c r="AY138" s="141"/>
      <c r="AZ138" s="141"/>
    </row>
    <row r="139" spans="1:52" x14ac:dyDescent="0.2">
      <c r="A139" s="190">
        <v>4</v>
      </c>
      <c r="B139" s="142" t="s">
        <v>393</v>
      </c>
      <c r="C139" s="191">
        <v>20</v>
      </c>
      <c r="D139" s="191" t="s">
        <v>220</v>
      </c>
      <c r="E139" s="191" t="s">
        <v>252</v>
      </c>
      <c r="F139" s="201">
        <v>6100.04</v>
      </c>
      <c r="G139" s="142" t="s">
        <v>128</v>
      </c>
      <c r="H139" s="140">
        <v>2200</v>
      </c>
      <c r="I139" s="140"/>
      <c r="J139" s="140"/>
      <c r="K139" s="140"/>
      <c r="L139" s="140"/>
      <c r="M139" s="140"/>
      <c r="N139" s="140">
        <v>1766.19</v>
      </c>
      <c r="O139" s="140">
        <f t="shared" si="6"/>
        <v>433.80999999999995</v>
      </c>
      <c r="Q139" s="141"/>
      <c r="R139" s="141">
        <v>2200</v>
      </c>
      <c r="S139" s="141"/>
      <c r="T139" s="141"/>
      <c r="U139" s="141"/>
      <c r="V139" s="141"/>
      <c r="W139" s="141">
        <v>1976.04</v>
      </c>
      <c r="X139" s="141">
        <f t="shared" si="7"/>
        <v>223.96000000000004</v>
      </c>
      <c r="Z139" s="174"/>
      <c r="AA139" s="174">
        <v>2300</v>
      </c>
      <c r="AB139" s="174"/>
      <c r="AC139" s="174"/>
      <c r="AD139" s="174"/>
      <c r="AE139" s="174"/>
      <c r="AF139" s="174">
        <v>-139.6</v>
      </c>
      <c r="AG139" s="174">
        <f t="shared" si="8"/>
        <v>2439.6</v>
      </c>
      <c r="AI139" s="180">
        <v>2300</v>
      </c>
      <c r="AJ139" s="172"/>
      <c r="AK139" s="172"/>
      <c r="AL139" s="172"/>
      <c r="AM139" s="172"/>
      <c r="AN139" s="172"/>
      <c r="AO139" s="172"/>
      <c r="AP139" s="172"/>
      <c r="AQ139" s="172"/>
      <c r="AS139" s="141"/>
      <c r="AT139" s="141"/>
      <c r="AU139" s="141"/>
      <c r="AV139" s="141"/>
      <c r="AW139" s="141"/>
      <c r="AX139" s="141"/>
      <c r="AY139" s="141"/>
      <c r="AZ139" s="141"/>
    </row>
    <row r="140" spans="1:52" x14ac:dyDescent="0.2">
      <c r="A140" s="190">
        <v>4</v>
      </c>
      <c r="B140" s="142" t="s">
        <v>394</v>
      </c>
      <c r="C140" s="191">
        <v>20</v>
      </c>
      <c r="D140" s="191" t="s">
        <v>220</v>
      </c>
      <c r="E140" s="191" t="s">
        <v>253</v>
      </c>
      <c r="F140" s="201">
        <v>6100.04</v>
      </c>
      <c r="G140" s="142" t="s">
        <v>128</v>
      </c>
      <c r="H140" s="140">
        <v>200</v>
      </c>
      <c r="I140" s="140"/>
      <c r="J140" s="140"/>
      <c r="K140" s="140"/>
      <c r="L140" s="140"/>
      <c r="M140" s="140"/>
      <c r="N140" s="140">
        <v>0</v>
      </c>
      <c r="O140" s="140">
        <f t="shared" si="6"/>
        <v>200</v>
      </c>
      <c r="Q140" s="141"/>
      <c r="R140" s="141">
        <v>200</v>
      </c>
      <c r="S140" s="141"/>
      <c r="T140" s="141"/>
      <c r="U140" s="141"/>
      <c r="V140" s="141"/>
      <c r="W140" s="141">
        <v>0</v>
      </c>
      <c r="X140" s="141">
        <f t="shared" si="7"/>
        <v>200</v>
      </c>
      <c r="Z140" s="174"/>
      <c r="AA140" s="174">
        <v>200</v>
      </c>
      <c r="AB140" s="174"/>
      <c r="AC140" s="174"/>
      <c r="AD140" s="174"/>
      <c r="AE140" s="174"/>
      <c r="AF140" s="174">
        <v>200</v>
      </c>
      <c r="AG140" s="174">
        <f t="shared" si="8"/>
        <v>0</v>
      </c>
      <c r="AI140" s="180">
        <v>200</v>
      </c>
      <c r="AJ140" s="172"/>
      <c r="AK140" s="172"/>
      <c r="AL140" s="172"/>
      <c r="AM140" s="172"/>
      <c r="AN140" s="172"/>
      <c r="AO140" s="172"/>
      <c r="AP140" s="172"/>
      <c r="AQ140" s="172"/>
      <c r="AS140" s="141"/>
      <c r="AT140" s="141"/>
      <c r="AU140" s="141"/>
      <c r="AV140" s="141"/>
      <c r="AW140" s="141"/>
      <c r="AX140" s="141"/>
      <c r="AY140" s="141"/>
      <c r="AZ140" s="141"/>
    </row>
    <row r="141" spans="1:52" x14ac:dyDescent="0.2">
      <c r="A141" s="190">
        <v>5</v>
      </c>
      <c r="B141" s="142" t="s">
        <v>395</v>
      </c>
      <c r="C141" s="191">
        <v>20</v>
      </c>
      <c r="D141" s="191" t="s">
        <v>220</v>
      </c>
      <c r="E141" s="191" t="s">
        <v>254</v>
      </c>
      <c r="F141" s="201">
        <v>6100.04</v>
      </c>
      <c r="G141" s="142" t="s">
        <v>128</v>
      </c>
      <c r="H141" s="140">
        <v>400</v>
      </c>
      <c r="I141" s="140"/>
      <c r="J141" s="140"/>
      <c r="K141" s="140"/>
      <c r="L141" s="140"/>
      <c r="M141" s="140"/>
      <c r="N141" s="140">
        <v>376.55</v>
      </c>
      <c r="O141" s="140">
        <f t="shared" si="6"/>
        <v>23.449999999999989</v>
      </c>
      <c r="Q141" s="141"/>
      <c r="R141" s="141">
        <v>600</v>
      </c>
      <c r="S141" s="141"/>
      <c r="T141" s="141"/>
      <c r="U141" s="141"/>
      <c r="V141" s="141"/>
      <c r="W141" s="141">
        <v>540.13</v>
      </c>
      <c r="X141" s="141">
        <f t="shared" si="7"/>
        <v>59.870000000000005</v>
      </c>
      <c r="Z141" s="174"/>
      <c r="AA141" s="174">
        <v>650</v>
      </c>
      <c r="AB141" s="174"/>
      <c r="AC141" s="174"/>
      <c r="AD141" s="174"/>
      <c r="AE141" s="174"/>
      <c r="AF141" s="174">
        <v>87.99</v>
      </c>
      <c r="AG141" s="174">
        <f t="shared" si="8"/>
        <v>562.01</v>
      </c>
      <c r="AI141" s="180">
        <v>650</v>
      </c>
      <c r="AJ141" s="172"/>
      <c r="AK141" s="172"/>
      <c r="AL141" s="172"/>
      <c r="AM141" s="172"/>
      <c r="AN141" s="172"/>
      <c r="AO141" s="172"/>
      <c r="AP141" s="172"/>
      <c r="AQ141" s="172"/>
      <c r="AS141" s="141"/>
      <c r="AT141" s="141"/>
      <c r="AU141" s="141"/>
      <c r="AV141" s="141"/>
      <c r="AW141" s="141"/>
      <c r="AX141" s="141"/>
      <c r="AY141" s="141"/>
      <c r="AZ141" s="141"/>
    </row>
    <row r="142" spans="1:52" x14ac:dyDescent="0.2">
      <c r="A142" s="190">
        <v>6</v>
      </c>
      <c r="B142" s="142" t="s">
        <v>396</v>
      </c>
      <c r="C142" s="191">
        <v>20</v>
      </c>
      <c r="D142" s="191" t="s">
        <v>82</v>
      </c>
      <c r="E142" s="191" t="s">
        <v>116</v>
      </c>
      <c r="F142" s="201">
        <v>6240.05</v>
      </c>
      <c r="G142" s="142" t="s">
        <v>129</v>
      </c>
      <c r="H142" s="140">
        <v>0</v>
      </c>
      <c r="I142" s="140"/>
      <c r="J142" s="140"/>
      <c r="K142" s="140"/>
      <c r="L142" s="140"/>
      <c r="M142" s="140"/>
      <c r="N142" s="140">
        <v>0</v>
      </c>
      <c r="O142" s="140">
        <f t="shared" si="6"/>
        <v>0</v>
      </c>
      <c r="Q142" s="141"/>
      <c r="R142" s="141">
        <v>0</v>
      </c>
      <c r="S142" s="141"/>
      <c r="T142" s="141"/>
      <c r="U142" s="141"/>
      <c r="V142" s="141"/>
      <c r="W142" s="141">
        <v>0</v>
      </c>
      <c r="X142" s="141">
        <f t="shared" si="7"/>
        <v>0</v>
      </c>
      <c r="Z142" s="174"/>
      <c r="AA142" s="174">
        <v>2165</v>
      </c>
      <c r="AB142" s="174"/>
      <c r="AC142" s="174"/>
      <c r="AD142" s="174"/>
      <c r="AE142" s="174"/>
      <c r="AF142" s="174">
        <v>634.58000000000004</v>
      </c>
      <c r="AG142" s="174">
        <f t="shared" si="8"/>
        <v>1530.42</v>
      </c>
      <c r="AI142" s="180">
        <v>0</v>
      </c>
      <c r="AJ142" s="172"/>
      <c r="AK142" s="172"/>
      <c r="AL142" s="172"/>
      <c r="AM142" s="172"/>
      <c r="AN142" s="172"/>
      <c r="AO142" s="172"/>
      <c r="AP142" s="172"/>
      <c r="AQ142" s="172"/>
      <c r="AS142" s="141"/>
      <c r="AT142" s="141"/>
      <c r="AU142" s="141"/>
      <c r="AV142" s="141"/>
      <c r="AW142" s="141"/>
      <c r="AX142" s="141"/>
      <c r="AY142" s="141"/>
      <c r="AZ142" s="141"/>
    </row>
    <row r="143" spans="1:52" x14ac:dyDescent="0.2">
      <c r="A143" s="190">
        <v>6</v>
      </c>
      <c r="B143" s="142" t="s">
        <v>397</v>
      </c>
      <c r="C143" s="191">
        <v>20</v>
      </c>
      <c r="D143" s="191" t="s">
        <v>220</v>
      </c>
      <c r="E143" s="191" t="s">
        <v>222</v>
      </c>
      <c r="F143" s="201">
        <v>6240.05</v>
      </c>
      <c r="G143" s="142" t="s">
        <v>129</v>
      </c>
      <c r="H143" s="140">
        <v>1000</v>
      </c>
      <c r="I143" s="140"/>
      <c r="J143" s="140"/>
      <c r="K143" s="140"/>
      <c r="L143" s="140"/>
      <c r="M143" s="140"/>
      <c r="N143" s="140">
        <v>791.68</v>
      </c>
      <c r="O143" s="140">
        <f t="shared" si="6"/>
        <v>208.32000000000005</v>
      </c>
      <c r="Q143" s="141"/>
      <c r="R143" s="141">
        <v>1500</v>
      </c>
      <c r="S143" s="141"/>
      <c r="T143" s="141"/>
      <c r="U143" s="141"/>
      <c r="V143" s="141"/>
      <c r="W143" s="141">
        <v>817.31</v>
      </c>
      <c r="X143" s="141">
        <f t="shared" si="7"/>
        <v>682.69</v>
      </c>
      <c r="Z143" s="174"/>
      <c r="AA143" s="174">
        <v>1800</v>
      </c>
      <c r="AB143" s="174"/>
      <c r="AC143" s="174"/>
      <c r="AD143" s="174"/>
      <c r="AE143" s="174"/>
      <c r="AF143" s="174">
        <v>1255.26</v>
      </c>
      <c r="AG143" s="174">
        <f t="shared" si="8"/>
        <v>544.74</v>
      </c>
      <c r="AI143" s="180">
        <v>1800</v>
      </c>
      <c r="AJ143" s="172"/>
      <c r="AK143" s="172"/>
      <c r="AL143" s="172"/>
      <c r="AM143" s="172"/>
      <c r="AN143" s="172"/>
      <c r="AO143" s="172"/>
      <c r="AP143" s="172"/>
      <c r="AQ143" s="172"/>
      <c r="AS143" s="141"/>
      <c r="AT143" s="141"/>
      <c r="AU143" s="141"/>
      <c r="AV143" s="141"/>
      <c r="AW143" s="141"/>
      <c r="AX143" s="141"/>
      <c r="AY143" s="141"/>
      <c r="AZ143" s="141"/>
    </row>
    <row r="144" spans="1:52" x14ac:dyDescent="0.2">
      <c r="A144" s="190">
        <v>6</v>
      </c>
      <c r="B144" s="142" t="s">
        <v>398</v>
      </c>
      <c r="C144" s="191">
        <v>20</v>
      </c>
      <c r="D144" s="191" t="s">
        <v>220</v>
      </c>
      <c r="E144" s="191" t="s">
        <v>223</v>
      </c>
      <c r="F144" s="201">
        <v>6240.05</v>
      </c>
      <c r="G144" s="142" t="s">
        <v>129</v>
      </c>
      <c r="H144" s="140">
        <v>0</v>
      </c>
      <c r="I144" s="140"/>
      <c r="J144" s="140"/>
      <c r="K144" s="140"/>
      <c r="L144" s="140"/>
      <c r="M144" s="140"/>
      <c r="N144" s="140">
        <v>953</v>
      </c>
      <c r="O144" s="140">
        <f t="shared" si="6"/>
        <v>-953</v>
      </c>
      <c r="Q144" s="141"/>
      <c r="R144" s="141">
        <v>1000</v>
      </c>
      <c r="S144" s="141"/>
      <c r="T144" s="141"/>
      <c r="U144" s="141"/>
      <c r="V144" s="141"/>
      <c r="W144" s="141">
        <v>550</v>
      </c>
      <c r="X144" s="141">
        <f t="shared" si="7"/>
        <v>450</v>
      </c>
      <c r="Z144" s="174"/>
      <c r="AA144" s="174">
        <v>2000</v>
      </c>
      <c r="AB144" s="174"/>
      <c r="AC144" s="174"/>
      <c r="AD144" s="174"/>
      <c r="AE144" s="174"/>
      <c r="AF144" s="174">
        <v>1588</v>
      </c>
      <c r="AG144" s="174">
        <f t="shared" si="8"/>
        <v>412</v>
      </c>
      <c r="AI144" s="180">
        <v>2000</v>
      </c>
      <c r="AJ144" s="172"/>
      <c r="AK144" s="172"/>
      <c r="AL144" s="172"/>
      <c r="AM144" s="172"/>
      <c r="AN144" s="172"/>
      <c r="AO144" s="172"/>
      <c r="AP144" s="172"/>
      <c r="AQ144" s="172"/>
      <c r="AS144" s="141"/>
      <c r="AT144" s="141"/>
      <c r="AU144" s="141"/>
      <c r="AV144" s="141"/>
      <c r="AW144" s="141"/>
      <c r="AX144" s="141"/>
      <c r="AY144" s="141"/>
      <c r="AZ144" s="141"/>
    </row>
    <row r="145" spans="1:52" x14ac:dyDescent="0.2">
      <c r="A145" s="190">
        <v>9</v>
      </c>
      <c r="B145" s="142" t="s">
        <v>399</v>
      </c>
      <c r="C145" s="191">
        <v>20</v>
      </c>
      <c r="D145" s="191" t="s">
        <v>220</v>
      </c>
      <c r="E145" s="191" t="s">
        <v>224</v>
      </c>
      <c r="F145" s="201">
        <v>6240.05</v>
      </c>
      <c r="G145" s="142" t="s">
        <v>129</v>
      </c>
      <c r="H145" s="140">
        <v>400</v>
      </c>
      <c r="I145" s="140"/>
      <c r="J145" s="140"/>
      <c r="K145" s="140"/>
      <c r="L145" s="140"/>
      <c r="M145" s="140"/>
      <c r="N145" s="140">
        <v>780.57</v>
      </c>
      <c r="O145" s="140">
        <f t="shared" si="6"/>
        <v>-380.57000000000005</v>
      </c>
      <c r="Q145" s="141"/>
      <c r="R145" s="141">
        <v>1000</v>
      </c>
      <c r="S145" s="141"/>
      <c r="T145" s="141"/>
      <c r="U145" s="141"/>
      <c r="V145" s="141"/>
      <c r="W145" s="141">
        <v>468.06</v>
      </c>
      <c r="X145" s="141">
        <f t="shared" si="7"/>
        <v>531.94000000000005</v>
      </c>
      <c r="Z145" s="174"/>
      <c r="AA145" s="174">
        <v>1050</v>
      </c>
      <c r="AB145" s="174"/>
      <c r="AC145" s="174"/>
      <c r="AD145" s="174"/>
      <c r="AE145" s="174"/>
      <c r="AF145" s="174">
        <v>257.12</v>
      </c>
      <c r="AG145" s="174">
        <f t="shared" si="8"/>
        <v>792.88</v>
      </c>
      <c r="AI145" s="180">
        <v>1050</v>
      </c>
      <c r="AJ145" s="172"/>
      <c r="AK145" s="172"/>
      <c r="AL145" s="172"/>
      <c r="AM145" s="172"/>
      <c r="AN145" s="172"/>
      <c r="AO145" s="172"/>
      <c r="AP145" s="172"/>
      <c r="AQ145" s="172"/>
      <c r="AS145" s="141"/>
      <c r="AT145" s="141"/>
      <c r="AU145" s="141"/>
      <c r="AV145" s="141"/>
      <c r="AW145" s="141"/>
      <c r="AX145" s="141"/>
      <c r="AY145" s="141"/>
      <c r="AZ145" s="141"/>
    </row>
    <row r="146" spans="1:52" x14ac:dyDescent="0.2">
      <c r="A146" s="190">
        <v>9</v>
      </c>
      <c r="B146" s="142" t="s">
        <v>400</v>
      </c>
      <c r="C146" s="191">
        <v>20</v>
      </c>
      <c r="D146" s="191" t="s">
        <v>220</v>
      </c>
      <c r="E146" s="191" t="s">
        <v>225</v>
      </c>
      <c r="F146" s="201">
        <v>6240.05</v>
      </c>
      <c r="G146" s="142" t="s">
        <v>129</v>
      </c>
      <c r="H146" s="140">
        <v>600</v>
      </c>
      <c r="I146" s="140"/>
      <c r="J146" s="140"/>
      <c r="K146" s="140"/>
      <c r="L146" s="140"/>
      <c r="M146" s="140"/>
      <c r="N146" s="140">
        <v>-154.38</v>
      </c>
      <c r="O146" s="140">
        <f t="shared" si="6"/>
        <v>754.38</v>
      </c>
      <c r="Q146" s="141"/>
      <c r="R146" s="141">
        <v>500</v>
      </c>
      <c r="S146" s="141"/>
      <c r="T146" s="141"/>
      <c r="U146" s="141"/>
      <c r="V146" s="141"/>
      <c r="W146" s="141">
        <v>566.38</v>
      </c>
      <c r="X146" s="141">
        <f t="shared" si="7"/>
        <v>-66.38</v>
      </c>
      <c r="Z146" s="174"/>
      <c r="AA146" s="174">
        <v>1550</v>
      </c>
      <c r="AB146" s="174"/>
      <c r="AC146" s="174"/>
      <c r="AD146" s="174"/>
      <c r="AE146" s="174"/>
      <c r="AF146" s="174">
        <v>1052.5</v>
      </c>
      <c r="AG146" s="174">
        <f t="shared" si="8"/>
        <v>497.5</v>
      </c>
      <c r="AI146" s="180">
        <v>1550</v>
      </c>
      <c r="AJ146" s="172"/>
      <c r="AK146" s="172"/>
      <c r="AL146" s="172"/>
      <c r="AM146" s="172"/>
      <c r="AN146" s="172"/>
      <c r="AO146" s="172"/>
      <c r="AP146" s="172"/>
      <c r="AQ146" s="172"/>
      <c r="AS146" s="141"/>
      <c r="AT146" s="141"/>
      <c r="AU146" s="141"/>
      <c r="AV146" s="141"/>
      <c r="AW146" s="141"/>
      <c r="AX146" s="141"/>
      <c r="AY146" s="141"/>
      <c r="AZ146" s="141"/>
    </row>
    <row r="147" spans="1:52" x14ac:dyDescent="0.2">
      <c r="A147" s="190">
        <v>7</v>
      </c>
      <c r="B147" s="142" t="s">
        <v>401</v>
      </c>
      <c r="C147" s="191">
        <v>20</v>
      </c>
      <c r="D147" s="191" t="s">
        <v>220</v>
      </c>
      <c r="E147" s="191" t="s">
        <v>226</v>
      </c>
      <c r="F147" s="201">
        <v>6240.05</v>
      </c>
      <c r="G147" s="142" t="s">
        <v>129</v>
      </c>
      <c r="H147" s="140">
        <v>350</v>
      </c>
      <c r="I147" s="140"/>
      <c r="J147" s="140"/>
      <c r="K147" s="140"/>
      <c r="L147" s="140"/>
      <c r="M147" s="140"/>
      <c r="N147" s="140">
        <v>293.72000000000003</v>
      </c>
      <c r="O147" s="140">
        <f t="shared" si="6"/>
        <v>56.279999999999973</v>
      </c>
      <c r="Q147" s="141"/>
      <c r="R147" s="141">
        <v>720</v>
      </c>
      <c r="S147" s="141"/>
      <c r="T147" s="141"/>
      <c r="U147" s="141"/>
      <c r="V147" s="141"/>
      <c r="W147" s="141">
        <v>349.88</v>
      </c>
      <c r="X147" s="141">
        <f t="shared" si="7"/>
        <v>370.12</v>
      </c>
      <c r="Z147" s="174"/>
      <c r="AA147" s="174">
        <v>750</v>
      </c>
      <c r="AB147" s="174"/>
      <c r="AC147" s="174"/>
      <c r="AD147" s="174"/>
      <c r="AE147" s="174"/>
      <c r="AF147" s="174">
        <v>495.69</v>
      </c>
      <c r="AG147" s="174">
        <f t="shared" si="8"/>
        <v>254.31</v>
      </c>
      <c r="AI147" s="180">
        <v>750</v>
      </c>
      <c r="AJ147" s="172"/>
      <c r="AK147" s="172"/>
      <c r="AL147" s="172"/>
      <c r="AM147" s="172"/>
      <c r="AN147" s="172"/>
      <c r="AO147" s="172"/>
      <c r="AP147" s="172"/>
      <c r="AQ147" s="172"/>
      <c r="AS147" s="141"/>
      <c r="AT147" s="141"/>
      <c r="AU147" s="141"/>
      <c r="AV147" s="141"/>
      <c r="AW147" s="141"/>
      <c r="AX147" s="141"/>
      <c r="AY147" s="141"/>
      <c r="AZ147" s="141"/>
    </row>
    <row r="148" spans="1:52" x14ac:dyDescent="0.2">
      <c r="A148" s="190">
        <v>7</v>
      </c>
      <c r="B148" s="142" t="s">
        <v>402</v>
      </c>
      <c r="C148" s="191">
        <v>20</v>
      </c>
      <c r="D148" s="191" t="s">
        <v>220</v>
      </c>
      <c r="E148" s="191" t="s">
        <v>227</v>
      </c>
      <c r="F148" s="201">
        <v>6240.05</v>
      </c>
      <c r="G148" s="142" t="s">
        <v>129</v>
      </c>
      <c r="H148" s="140">
        <v>200</v>
      </c>
      <c r="I148" s="140"/>
      <c r="J148" s="140"/>
      <c r="K148" s="140"/>
      <c r="L148" s="140"/>
      <c r="M148" s="140"/>
      <c r="N148" s="140">
        <v>184.77</v>
      </c>
      <c r="O148" s="140">
        <f t="shared" si="6"/>
        <v>15.22999999999999</v>
      </c>
      <c r="Q148" s="141"/>
      <c r="R148" s="141">
        <v>400</v>
      </c>
      <c r="S148" s="141"/>
      <c r="T148" s="141"/>
      <c r="U148" s="141"/>
      <c r="V148" s="141"/>
      <c r="W148" s="141">
        <v>212.74</v>
      </c>
      <c r="X148" s="141">
        <f t="shared" si="7"/>
        <v>187.26</v>
      </c>
      <c r="Z148" s="174"/>
      <c r="AA148" s="174">
        <v>415</v>
      </c>
      <c r="AB148" s="174"/>
      <c r="AC148" s="174"/>
      <c r="AD148" s="174"/>
      <c r="AE148" s="174"/>
      <c r="AF148" s="174">
        <v>196.93</v>
      </c>
      <c r="AG148" s="174">
        <f t="shared" si="8"/>
        <v>218.07</v>
      </c>
      <c r="AI148" s="180">
        <v>415</v>
      </c>
      <c r="AJ148" s="172"/>
      <c r="AK148" s="172"/>
      <c r="AL148" s="172"/>
      <c r="AM148" s="172"/>
      <c r="AN148" s="172"/>
      <c r="AO148" s="172"/>
      <c r="AP148" s="172"/>
      <c r="AQ148" s="172"/>
      <c r="AS148" s="141"/>
      <c r="AT148" s="141"/>
      <c r="AU148" s="141"/>
      <c r="AV148" s="141"/>
      <c r="AW148" s="141"/>
      <c r="AX148" s="141"/>
      <c r="AY148" s="141"/>
      <c r="AZ148" s="141"/>
    </row>
    <row r="149" spans="1:52" x14ac:dyDescent="0.2">
      <c r="A149" s="190">
        <v>4</v>
      </c>
      <c r="B149" s="142" t="s">
        <v>403</v>
      </c>
      <c r="C149" s="191">
        <v>20</v>
      </c>
      <c r="D149" s="191" t="s">
        <v>220</v>
      </c>
      <c r="E149" s="191" t="s">
        <v>228</v>
      </c>
      <c r="F149" s="201">
        <v>6240.05</v>
      </c>
      <c r="G149" s="142" t="s">
        <v>129</v>
      </c>
      <c r="H149" s="140">
        <v>2000</v>
      </c>
      <c r="I149" s="140"/>
      <c r="J149" s="140"/>
      <c r="K149" s="140"/>
      <c r="L149" s="140"/>
      <c r="M149" s="140"/>
      <c r="N149" s="140">
        <v>2519.85</v>
      </c>
      <c r="O149" s="140">
        <f t="shared" si="6"/>
        <v>-519.84999999999991</v>
      </c>
      <c r="Q149" s="141"/>
      <c r="R149" s="141">
        <v>3000</v>
      </c>
      <c r="S149" s="141"/>
      <c r="T149" s="141"/>
      <c r="U149" s="141"/>
      <c r="V149" s="141"/>
      <c r="W149" s="141">
        <v>2581.29</v>
      </c>
      <c r="X149" s="141">
        <f t="shared" si="7"/>
        <v>418.71000000000004</v>
      </c>
      <c r="Z149" s="174"/>
      <c r="AA149" s="174">
        <v>3500</v>
      </c>
      <c r="AB149" s="174"/>
      <c r="AC149" s="174"/>
      <c r="AD149" s="174"/>
      <c r="AE149" s="174"/>
      <c r="AF149" s="174">
        <v>1173.8399999999999</v>
      </c>
      <c r="AG149" s="174">
        <f t="shared" si="8"/>
        <v>2326.16</v>
      </c>
      <c r="AI149" s="180">
        <v>3500</v>
      </c>
      <c r="AJ149" s="172"/>
      <c r="AK149" s="172"/>
      <c r="AL149" s="172"/>
      <c r="AM149" s="172"/>
      <c r="AN149" s="172"/>
      <c r="AO149" s="172"/>
      <c r="AP149" s="172"/>
      <c r="AQ149" s="172"/>
      <c r="AS149" s="141"/>
      <c r="AT149" s="141"/>
      <c r="AU149" s="141"/>
      <c r="AV149" s="141"/>
      <c r="AW149" s="141"/>
      <c r="AX149" s="141"/>
      <c r="AY149" s="141"/>
      <c r="AZ149" s="141"/>
    </row>
    <row r="150" spans="1:52" x14ac:dyDescent="0.2">
      <c r="A150" s="190">
        <v>4</v>
      </c>
      <c r="B150" s="142" t="s">
        <v>404</v>
      </c>
      <c r="C150" s="191">
        <v>20</v>
      </c>
      <c r="D150" s="191" t="s">
        <v>220</v>
      </c>
      <c r="E150" s="191" t="s">
        <v>229</v>
      </c>
      <c r="F150" s="201">
        <v>6240.05</v>
      </c>
      <c r="G150" s="142" t="s">
        <v>129</v>
      </c>
      <c r="H150" s="140">
        <v>3300</v>
      </c>
      <c r="I150" s="140"/>
      <c r="J150" s="140"/>
      <c r="K150" s="140"/>
      <c r="L150" s="140"/>
      <c r="M150" s="140"/>
      <c r="N150" s="140">
        <v>3763.03</v>
      </c>
      <c r="O150" s="140">
        <f t="shared" si="6"/>
        <v>-463.0300000000002</v>
      </c>
      <c r="Q150" s="141"/>
      <c r="R150" s="141">
        <v>4200</v>
      </c>
      <c r="S150" s="141"/>
      <c r="T150" s="141"/>
      <c r="U150" s="141"/>
      <c r="V150" s="141"/>
      <c r="W150" s="141">
        <v>3482.05</v>
      </c>
      <c r="X150" s="141">
        <f t="shared" si="7"/>
        <v>717.94999999999982</v>
      </c>
      <c r="Z150" s="174"/>
      <c r="AA150" s="174">
        <v>4200</v>
      </c>
      <c r="AB150" s="174"/>
      <c r="AC150" s="174"/>
      <c r="AD150" s="174"/>
      <c r="AE150" s="174"/>
      <c r="AF150" s="174">
        <v>909.32</v>
      </c>
      <c r="AG150" s="174">
        <f t="shared" si="8"/>
        <v>3290.68</v>
      </c>
      <c r="AI150" s="180">
        <v>4200</v>
      </c>
      <c r="AJ150" s="172"/>
      <c r="AK150" s="172"/>
      <c r="AL150" s="172"/>
      <c r="AM150" s="172"/>
      <c r="AN150" s="172"/>
      <c r="AO150" s="172"/>
      <c r="AP150" s="172"/>
      <c r="AQ150" s="172"/>
      <c r="AS150" s="141"/>
      <c r="AT150" s="141"/>
      <c r="AU150" s="141"/>
      <c r="AV150" s="141"/>
      <c r="AW150" s="141"/>
      <c r="AX150" s="141"/>
      <c r="AY150" s="141"/>
      <c r="AZ150" s="141"/>
    </row>
    <row r="151" spans="1:52" x14ac:dyDescent="0.2">
      <c r="A151" s="190">
        <v>4</v>
      </c>
      <c r="B151" s="142" t="s">
        <v>405</v>
      </c>
      <c r="C151" s="191">
        <v>20</v>
      </c>
      <c r="D151" s="191" t="s">
        <v>220</v>
      </c>
      <c r="E151" s="191" t="s">
        <v>230</v>
      </c>
      <c r="F151" s="201">
        <v>6240.05</v>
      </c>
      <c r="G151" s="142" t="s">
        <v>129</v>
      </c>
      <c r="H151" s="140">
        <v>500</v>
      </c>
      <c r="I151" s="140"/>
      <c r="J151" s="140"/>
      <c r="K151" s="140"/>
      <c r="L151" s="140"/>
      <c r="M151" s="140"/>
      <c r="N151" s="140">
        <v>539.65</v>
      </c>
      <c r="O151" s="140">
        <f t="shared" si="6"/>
        <v>-39.649999999999977</v>
      </c>
      <c r="Q151" s="141"/>
      <c r="R151" s="141">
        <v>900</v>
      </c>
      <c r="S151" s="141"/>
      <c r="T151" s="141"/>
      <c r="U151" s="141"/>
      <c r="V151" s="141"/>
      <c r="W151" s="141">
        <v>498.7</v>
      </c>
      <c r="X151" s="141">
        <f t="shared" si="7"/>
        <v>401.3</v>
      </c>
      <c r="Z151" s="174"/>
      <c r="AA151" s="174">
        <v>950</v>
      </c>
      <c r="AB151" s="174"/>
      <c r="AC151" s="174"/>
      <c r="AD151" s="174"/>
      <c r="AE151" s="174"/>
      <c r="AF151" s="174">
        <v>439.61</v>
      </c>
      <c r="AG151" s="174">
        <f t="shared" si="8"/>
        <v>510.39</v>
      </c>
      <c r="AI151" s="180">
        <v>950</v>
      </c>
      <c r="AJ151" s="172"/>
      <c r="AK151" s="172"/>
      <c r="AL151" s="172"/>
      <c r="AM151" s="172"/>
      <c r="AN151" s="172"/>
      <c r="AO151" s="172"/>
      <c r="AP151" s="172"/>
      <c r="AQ151" s="172"/>
      <c r="AS151" s="141"/>
      <c r="AT151" s="141"/>
      <c r="AU151" s="141"/>
      <c r="AV151" s="141"/>
      <c r="AW151" s="141"/>
      <c r="AX151" s="141"/>
      <c r="AY151" s="141"/>
      <c r="AZ151" s="141"/>
    </row>
    <row r="152" spans="1:52" x14ac:dyDescent="0.2">
      <c r="A152" s="190">
        <v>4</v>
      </c>
      <c r="B152" s="142" t="s">
        <v>406</v>
      </c>
      <c r="C152" s="191">
        <v>20</v>
      </c>
      <c r="D152" s="191" t="s">
        <v>220</v>
      </c>
      <c r="E152" s="191" t="s">
        <v>231</v>
      </c>
      <c r="F152" s="201">
        <v>6240.05</v>
      </c>
      <c r="G152" s="142" t="s">
        <v>129</v>
      </c>
      <c r="H152" s="140">
        <v>450</v>
      </c>
      <c r="I152" s="140"/>
      <c r="J152" s="140"/>
      <c r="K152" s="140"/>
      <c r="L152" s="140"/>
      <c r="M152" s="140"/>
      <c r="N152" s="140">
        <v>683.21</v>
      </c>
      <c r="O152" s="140">
        <f t="shared" si="6"/>
        <v>-233.21000000000004</v>
      </c>
      <c r="Q152" s="141"/>
      <c r="R152" s="141">
        <v>1600</v>
      </c>
      <c r="S152" s="141"/>
      <c r="T152" s="141"/>
      <c r="U152" s="141"/>
      <c r="V152" s="141"/>
      <c r="W152" s="141">
        <v>539</v>
      </c>
      <c r="X152" s="141">
        <f t="shared" si="7"/>
        <v>1061</v>
      </c>
      <c r="Z152" s="174"/>
      <c r="AA152" s="174">
        <v>1650</v>
      </c>
      <c r="AB152" s="174"/>
      <c r="AC152" s="174"/>
      <c r="AD152" s="174"/>
      <c r="AE152" s="174"/>
      <c r="AF152" s="174">
        <v>1071.07</v>
      </c>
      <c r="AG152" s="174">
        <f t="shared" si="8"/>
        <v>578.93000000000006</v>
      </c>
      <c r="AI152" s="180">
        <v>1650</v>
      </c>
      <c r="AJ152" s="172"/>
      <c r="AK152" s="172"/>
      <c r="AL152" s="172"/>
      <c r="AM152" s="172"/>
      <c r="AN152" s="172"/>
      <c r="AO152" s="172"/>
      <c r="AP152" s="172"/>
      <c r="AQ152" s="172"/>
      <c r="AS152" s="141"/>
      <c r="AT152" s="141"/>
      <c r="AU152" s="141"/>
      <c r="AV152" s="141"/>
      <c r="AW152" s="141"/>
      <c r="AX152" s="141"/>
      <c r="AY152" s="141"/>
      <c r="AZ152" s="141"/>
    </row>
    <row r="153" spans="1:52" x14ac:dyDescent="0.2">
      <c r="A153" s="190">
        <v>4</v>
      </c>
      <c r="B153" s="142" t="s">
        <v>407</v>
      </c>
      <c r="C153" s="191">
        <v>20</v>
      </c>
      <c r="D153" s="191" t="s">
        <v>220</v>
      </c>
      <c r="E153" s="191" t="s">
        <v>232</v>
      </c>
      <c r="F153" s="201">
        <v>6240.05</v>
      </c>
      <c r="G153" s="142" t="s">
        <v>129</v>
      </c>
      <c r="H153" s="140">
        <v>1325</v>
      </c>
      <c r="I153" s="140"/>
      <c r="J153" s="140"/>
      <c r="K153" s="140"/>
      <c r="L153" s="140"/>
      <c r="M153" s="140"/>
      <c r="N153" s="140">
        <v>1263.5</v>
      </c>
      <c r="O153" s="140">
        <f t="shared" si="6"/>
        <v>61.5</v>
      </c>
      <c r="Q153" s="141"/>
      <c r="R153" s="141">
        <v>1325</v>
      </c>
      <c r="S153" s="141"/>
      <c r="T153" s="141"/>
      <c r="U153" s="141"/>
      <c r="V153" s="141"/>
      <c r="W153" s="141">
        <v>1263.5</v>
      </c>
      <c r="X153" s="141">
        <f t="shared" si="7"/>
        <v>61.5</v>
      </c>
      <c r="Z153" s="174"/>
      <c r="AA153" s="174">
        <v>1300</v>
      </c>
      <c r="AB153" s="174"/>
      <c r="AC153" s="174"/>
      <c r="AD153" s="174"/>
      <c r="AE153" s="174"/>
      <c r="AF153" s="174">
        <v>36.5</v>
      </c>
      <c r="AG153" s="174">
        <f t="shared" si="8"/>
        <v>1263.5</v>
      </c>
      <c r="AI153" s="180">
        <v>1300</v>
      </c>
      <c r="AJ153" s="172"/>
      <c r="AK153" s="172"/>
      <c r="AL153" s="172"/>
      <c r="AM153" s="172"/>
      <c r="AN153" s="172"/>
      <c r="AO153" s="172"/>
      <c r="AP153" s="172"/>
      <c r="AQ153" s="172"/>
      <c r="AS153" s="141"/>
      <c r="AT153" s="141"/>
      <c r="AU153" s="141"/>
      <c r="AV153" s="141"/>
      <c r="AW153" s="141"/>
      <c r="AX153" s="141"/>
      <c r="AY153" s="141"/>
      <c r="AZ153" s="141"/>
    </row>
    <row r="154" spans="1:52" x14ac:dyDescent="0.2">
      <c r="A154" s="190">
        <v>4</v>
      </c>
      <c r="B154" s="142" t="s">
        <v>408</v>
      </c>
      <c r="C154" s="191">
        <v>20</v>
      </c>
      <c r="D154" s="191" t="s">
        <v>220</v>
      </c>
      <c r="E154" s="191" t="s">
        <v>233</v>
      </c>
      <c r="F154" s="201">
        <v>6240.05</v>
      </c>
      <c r="G154" s="142" t="s">
        <v>129</v>
      </c>
      <c r="H154" s="140">
        <v>300</v>
      </c>
      <c r="I154" s="140"/>
      <c r="J154" s="140"/>
      <c r="K154" s="140"/>
      <c r="L154" s="140"/>
      <c r="M154" s="140"/>
      <c r="N154" s="140">
        <v>227.06</v>
      </c>
      <c r="O154" s="140">
        <f t="shared" si="6"/>
        <v>72.94</v>
      </c>
      <c r="Q154" s="141"/>
      <c r="R154" s="141">
        <v>425</v>
      </c>
      <c r="S154" s="141"/>
      <c r="T154" s="141"/>
      <c r="U154" s="141"/>
      <c r="V154" s="141"/>
      <c r="W154" s="141">
        <v>281.86</v>
      </c>
      <c r="X154" s="141">
        <f t="shared" si="7"/>
        <v>143.13999999999999</v>
      </c>
      <c r="Z154" s="174"/>
      <c r="AA154" s="174">
        <v>435</v>
      </c>
      <c r="AB154" s="174"/>
      <c r="AC154" s="174"/>
      <c r="AD154" s="174"/>
      <c r="AE154" s="174"/>
      <c r="AF154" s="174">
        <v>209.71</v>
      </c>
      <c r="AG154" s="174">
        <f t="shared" si="8"/>
        <v>225.29</v>
      </c>
      <c r="AI154" s="180">
        <v>435</v>
      </c>
      <c r="AJ154" s="172"/>
      <c r="AK154" s="172"/>
      <c r="AL154" s="172"/>
      <c r="AM154" s="172"/>
      <c r="AN154" s="172"/>
      <c r="AO154" s="172"/>
      <c r="AP154" s="172"/>
      <c r="AQ154" s="172"/>
      <c r="AS154" s="141"/>
      <c r="AT154" s="141"/>
      <c r="AU154" s="141"/>
      <c r="AV154" s="141"/>
      <c r="AW154" s="141"/>
      <c r="AX154" s="141"/>
      <c r="AY154" s="141"/>
      <c r="AZ154" s="141"/>
    </row>
    <row r="155" spans="1:52" x14ac:dyDescent="0.2">
      <c r="A155" s="190">
        <v>4</v>
      </c>
      <c r="B155" s="142" t="s">
        <v>409</v>
      </c>
      <c r="C155" s="191">
        <v>20</v>
      </c>
      <c r="D155" s="191" t="s">
        <v>220</v>
      </c>
      <c r="E155" s="191" t="s">
        <v>234</v>
      </c>
      <c r="F155" s="201">
        <v>6240.05</v>
      </c>
      <c r="G155" s="142" t="s">
        <v>129</v>
      </c>
      <c r="H155" s="140">
        <v>10000</v>
      </c>
      <c r="I155" s="140"/>
      <c r="J155" s="140"/>
      <c r="K155" s="140"/>
      <c r="L155" s="140"/>
      <c r="M155" s="140"/>
      <c r="N155" s="140">
        <v>11142.28</v>
      </c>
      <c r="O155" s="140">
        <f t="shared" si="6"/>
        <v>-1142.2800000000007</v>
      </c>
      <c r="Q155" s="141"/>
      <c r="R155" s="141">
        <v>7000</v>
      </c>
      <c r="S155" s="141"/>
      <c r="T155" s="141"/>
      <c r="U155" s="141"/>
      <c r="V155" s="141"/>
      <c r="W155" s="141">
        <v>10183.040000000001</v>
      </c>
      <c r="X155" s="141">
        <f t="shared" si="7"/>
        <v>-3183.0400000000009</v>
      </c>
      <c r="Z155" s="174"/>
      <c r="AA155" s="174">
        <v>7200</v>
      </c>
      <c r="AB155" s="174"/>
      <c r="AC155" s="174"/>
      <c r="AD155" s="174"/>
      <c r="AE155" s="174"/>
      <c r="AF155" s="174">
        <v>-2396.13</v>
      </c>
      <c r="AG155" s="174">
        <f t="shared" si="8"/>
        <v>9596.130000000001</v>
      </c>
      <c r="AI155" s="180">
        <v>7200</v>
      </c>
      <c r="AJ155" s="172"/>
      <c r="AK155" s="172"/>
      <c r="AL155" s="172"/>
      <c r="AM155" s="172"/>
      <c r="AN155" s="172"/>
      <c r="AO155" s="172"/>
      <c r="AP155" s="172"/>
      <c r="AQ155" s="172"/>
      <c r="AS155" s="141"/>
      <c r="AT155" s="141"/>
      <c r="AU155" s="141"/>
      <c r="AV155" s="141"/>
      <c r="AW155" s="141"/>
      <c r="AX155" s="141"/>
      <c r="AY155" s="141"/>
      <c r="AZ155" s="141"/>
    </row>
    <row r="156" spans="1:52" x14ac:dyDescent="0.2">
      <c r="A156" s="190">
        <v>4</v>
      </c>
      <c r="B156" s="142" t="s">
        <v>410</v>
      </c>
      <c r="C156" s="191">
        <v>20</v>
      </c>
      <c r="D156" s="191" t="s">
        <v>220</v>
      </c>
      <c r="E156" s="191" t="s">
        <v>235</v>
      </c>
      <c r="F156" s="201">
        <v>6240.05</v>
      </c>
      <c r="G156" s="142" t="s">
        <v>129</v>
      </c>
      <c r="H156" s="140">
        <v>400</v>
      </c>
      <c r="I156" s="140"/>
      <c r="J156" s="140"/>
      <c r="K156" s="140"/>
      <c r="L156" s="140"/>
      <c r="M156" s="140"/>
      <c r="N156" s="140">
        <v>285.2</v>
      </c>
      <c r="O156" s="140">
        <f t="shared" si="6"/>
        <v>114.80000000000001</v>
      </c>
      <c r="Q156" s="141"/>
      <c r="R156" s="141">
        <v>650</v>
      </c>
      <c r="S156" s="141"/>
      <c r="T156" s="141"/>
      <c r="U156" s="141"/>
      <c r="V156" s="141"/>
      <c r="W156" s="141">
        <v>286.01</v>
      </c>
      <c r="X156" s="141">
        <f t="shared" si="7"/>
        <v>363.99</v>
      </c>
      <c r="Z156" s="174"/>
      <c r="AA156" s="174">
        <v>660</v>
      </c>
      <c r="AB156" s="174"/>
      <c r="AC156" s="174"/>
      <c r="AD156" s="174"/>
      <c r="AE156" s="174"/>
      <c r="AF156" s="174">
        <v>446.46</v>
      </c>
      <c r="AG156" s="174">
        <f t="shared" si="8"/>
        <v>213.54000000000002</v>
      </c>
      <c r="AI156" s="180">
        <v>660</v>
      </c>
      <c r="AJ156" s="172"/>
      <c r="AK156" s="172"/>
      <c r="AL156" s="172"/>
      <c r="AM156" s="172"/>
      <c r="AN156" s="172"/>
      <c r="AO156" s="172"/>
      <c r="AP156" s="172"/>
      <c r="AQ156" s="172"/>
      <c r="AS156" s="141"/>
      <c r="AT156" s="141"/>
      <c r="AU156" s="141"/>
      <c r="AV156" s="141"/>
      <c r="AW156" s="141"/>
      <c r="AX156" s="141"/>
      <c r="AY156" s="141"/>
      <c r="AZ156" s="141"/>
    </row>
    <row r="157" spans="1:52" x14ac:dyDescent="0.2">
      <c r="A157" s="190">
        <v>4</v>
      </c>
      <c r="B157" s="142" t="s">
        <v>411</v>
      </c>
      <c r="C157" s="191">
        <v>20</v>
      </c>
      <c r="D157" s="191" t="s">
        <v>220</v>
      </c>
      <c r="E157" s="191" t="s">
        <v>236</v>
      </c>
      <c r="F157" s="201">
        <v>6240.05</v>
      </c>
      <c r="G157" s="142" t="s">
        <v>129</v>
      </c>
      <c r="H157" s="140">
        <v>1500</v>
      </c>
      <c r="I157" s="140"/>
      <c r="J157" s="140"/>
      <c r="K157" s="140"/>
      <c r="L157" s="140"/>
      <c r="M157" s="140"/>
      <c r="N157" s="140">
        <v>1444.84</v>
      </c>
      <c r="O157" s="140">
        <f t="shared" si="6"/>
        <v>55.160000000000082</v>
      </c>
      <c r="Q157" s="141"/>
      <c r="R157" s="141">
        <v>2000</v>
      </c>
      <c r="S157" s="141"/>
      <c r="T157" s="141"/>
      <c r="U157" s="141"/>
      <c r="V157" s="141"/>
      <c r="W157" s="141">
        <v>1516.96</v>
      </c>
      <c r="X157" s="141">
        <f t="shared" si="7"/>
        <v>483.03999999999996</v>
      </c>
      <c r="Z157" s="174"/>
      <c r="AA157" s="174">
        <v>2000</v>
      </c>
      <c r="AB157" s="174"/>
      <c r="AC157" s="174"/>
      <c r="AD157" s="174"/>
      <c r="AE157" s="174"/>
      <c r="AF157" s="174">
        <v>493.07</v>
      </c>
      <c r="AG157" s="174">
        <f t="shared" si="8"/>
        <v>1506.93</v>
      </c>
      <c r="AI157" s="180">
        <v>0</v>
      </c>
      <c r="AJ157" s="172"/>
      <c r="AK157" s="172"/>
      <c r="AL157" s="172"/>
      <c r="AM157" s="172"/>
      <c r="AN157" s="172"/>
      <c r="AO157" s="172"/>
      <c r="AP157" s="172"/>
      <c r="AQ157" s="172"/>
      <c r="AS157" s="141"/>
      <c r="AT157" s="141"/>
      <c r="AU157" s="141"/>
      <c r="AV157" s="141"/>
      <c r="AW157" s="141"/>
      <c r="AX157" s="141"/>
      <c r="AY157" s="141"/>
      <c r="AZ157" s="141"/>
    </row>
    <row r="158" spans="1:52" x14ac:dyDescent="0.2">
      <c r="A158" s="190">
        <v>4</v>
      </c>
      <c r="B158" s="142" t="s">
        <v>412</v>
      </c>
      <c r="C158" s="184">
        <v>20</v>
      </c>
      <c r="D158" s="191" t="s">
        <v>220</v>
      </c>
      <c r="E158" s="191" t="s">
        <v>237</v>
      </c>
      <c r="F158" s="201">
        <v>6240.05</v>
      </c>
      <c r="G158" s="142" t="s">
        <v>129</v>
      </c>
      <c r="H158" s="140">
        <v>3200</v>
      </c>
      <c r="I158" s="140"/>
      <c r="J158" s="140"/>
      <c r="K158" s="140"/>
      <c r="L158" s="140"/>
      <c r="M158" s="140"/>
      <c r="N158" s="140">
        <v>3754.42</v>
      </c>
      <c r="O158" s="140">
        <f t="shared" si="6"/>
        <v>-554.42000000000007</v>
      </c>
      <c r="Q158" s="141"/>
      <c r="R158" s="141">
        <v>5000</v>
      </c>
      <c r="S158" s="141"/>
      <c r="T158" s="141"/>
      <c r="U158" s="141"/>
      <c r="V158" s="141"/>
      <c r="W158" s="141">
        <v>3848.75</v>
      </c>
      <c r="X158" s="141">
        <f t="shared" si="7"/>
        <v>1151.25</v>
      </c>
      <c r="Z158" s="174"/>
      <c r="AA158" s="174">
        <v>5500</v>
      </c>
      <c r="AB158" s="174"/>
      <c r="AC158" s="174"/>
      <c r="AD158" s="174"/>
      <c r="AE158" s="174"/>
      <c r="AF158" s="174">
        <v>2101.37</v>
      </c>
      <c r="AG158" s="174">
        <f t="shared" si="8"/>
        <v>3398.63</v>
      </c>
      <c r="AI158" s="180">
        <v>5500</v>
      </c>
      <c r="AJ158" s="172"/>
      <c r="AK158" s="172"/>
      <c r="AL158" s="172"/>
      <c r="AM158" s="172"/>
      <c r="AN158" s="172"/>
      <c r="AO158" s="172"/>
      <c r="AP158" s="172"/>
      <c r="AQ158" s="172"/>
      <c r="AS158" s="141"/>
      <c r="AT158" s="141"/>
      <c r="AU158" s="141"/>
      <c r="AV158" s="141"/>
      <c r="AW158" s="141"/>
      <c r="AX158" s="141"/>
      <c r="AY158" s="141"/>
      <c r="AZ158" s="141"/>
    </row>
    <row r="159" spans="1:52" x14ac:dyDescent="0.2">
      <c r="A159" s="190">
        <v>4</v>
      </c>
      <c r="B159" s="142" t="s">
        <v>413</v>
      </c>
      <c r="C159" s="184">
        <v>20</v>
      </c>
      <c r="D159" s="191" t="s">
        <v>220</v>
      </c>
      <c r="E159" s="191" t="s">
        <v>238</v>
      </c>
      <c r="F159" s="201">
        <v>6240.05</v>
      </c>
      <c r="G159" s="142" t="s">
        <v>129</v>
      </c>
      <c r="H159" s="140">
        <v>6000</v>
      </c>
      <c r="I159" s="140"/>
      <c r="J159" s="140"/>
      <c r="K159" s="140"/>
      <c r="L159" s="140"/>
      <c r="M159" s="140"/>
      <c r="N159" s="140">
        <v>5267.7</v>
      </c>
      <c r="O159" s="140">
        <f t="shared" si="6"/>
        <v>732.30000000000018</v>
      </c>
      <c r="Q159" s="141"/>
      <c r="R159" s="141">
        <v>8000</v>
      </c>
      <c r="S159" s="141"/>
      <c r="T159" s="141"/>
      <c r="U159" s="141"/>
      <c r="V159" s="141"/>
      <c r="W159" s="141">
        <v>5051.93</v>
      </c>
      <c r="X159" s="141">
        <f t="shared" si="7"/>
        <v>2948.0699999999997</v>
      </c>
      <c r="Z159" s="174"/>
      <c r="AA159" s="174">
        <v>8500</v>
      </c>
      <c r="AB159" s="174"/>
      <c r="AC159" s="174"/>
      <c r="AD159" s="174"/>
      <c r="AE159" s="174"/>
      <c r="AF159" s="174">
        <v>3611.68</v>
      </c>
      <c r="AG159" s="174">
        <f t="shared" si="8"/>
        <v>4888.32</v>
      </c>
      <c r="AI159" s="180">
        <v>8500</v>
      </c>
      <c r="AJ159" s="172"/>
      <c r="AK159" s="172"/>
      <c r="AL159" s="172"/>
      <c r="AM159" s="172"/>
      <c r="AN159" s="172"/>
      <c r="AO159" s="172"/>
      <c r="AP159" s="172"/>
      <c r="AQ159" s="172"/>
      <c r="AS159" s="141"/>
      <c r="AT159" s="141"/>
      <c r="AU159" s="141"/>
      <c r="AV159" s="141"/>
      <c r="AW159" s="141"/>
      <c r="AX159" s="141"/>
      <c r="AY159" s="141"/>
      <c r="AZ159" s="141"/>
    </row>
    <row r="160" spans="1:52" x14ac:dyDescent="0.2">
      <c r="A160" s="190">
        <v>4</v>
      </c>
      <c r="B160" s="142" t="s">
        <v>414</v>
      </c>
      <c r="C160" s="184">
        <v>20</v>
      </c>
      <c r="D160" s="191" t="s">
        <v>220</v>
      </c>
      <c r="E160" s="191" t="s">
        <v>239</v>
      </c>
      <c r="F160" s="201">
        <v>6240.05</v>
      </c>
      <c r="G160" s="142" t="s">
        <v>129</v>
      </c>
      <c r="H160" s="140">
        <v>3600</v>
      </c>
      <c r="I160" s="140"/>
      <c r="J160" s="140"/>
      <c r="K160" s="140"/>
      <c r="L160" s="140"/>
      <c r="M160" s="140"/>
      <c r="N160" s="140">
        <v>3727.02</v>
      </c>
      <c r="O160" s="140">
        <f t="shared" si="6"/>
        <v>-127.01999999999998</v>
      </c>
      <c r="Q160" s="141"/>
      <c r="R160" s="141">
        <v>4200</v>
      </c>
      <c r="S160" s="141"/>
      <c r="T160" s="141"/>
      <c r="U160" s="141"/>
      <c r="V160" s="141"/>
      <c r="W160" s="141">
        <v>3357.84</v>
      </c>
      <c r="X160" s="141">
        <f t="shared" si="7"/>
        <v>842.15999999999985</v>
      </c>
      <c r="Z160" s="174"/>
      <c r="AA160" s="174">
        <v>5000</v>
      </c>
      <c r="AB160" s="174"/>
      <c r="AC160" s="174"/>
      <c r="AD160" s="174"/>
      <c r="AE160" s="174"/>
      <c r="AF160" s="174">
        <v>1903.6</v>
      </c>
      <c r="AG160" s="174">
        <f t="shared" si="8"/>
        <v>3096.4</v>
      </c>
      <c r="AI160" s="180">
        <v>5000</v>
      </c>
      <c r="AJ160" s="172"/>
      <c r="AK160" s="172"/>
      <c r="AL160" s="172"/>
      <c r="AM160" s="172"/>
      <c r="AN160" s="172"/>
      <c r="AO160" s="172"/>
      <c r="AP160" s="172"/>
      <c r="AQ160" s="172"/>
      <c r="AS160" s="141"/>
      <c r="AT160" s="141"/>
      <c r="AU160" s="141"/>
      <c r="AV160" s="141"/>
      <c r="AW160" s="141"/>
      <c r="AX160" s="141"/>
      <c r="AY160" s="141"/>
      <c r="AZ160" s="141"/>
    </row>
    <row r="161" spans="1:52" x14ac:dyDescent="0.2">
      <c r="A161" s="190">
        <v>4</v>
      </c>
      <c r="B161" s="142" t="s">
        <v>415</v>
      </c>
      <c r="C161" s="184">
        <v>20</v>
      </c>
      <c r="D161" s="184" t="s">
        <v>220</v>
      </c>
      <c r="E161" s="191" t="s">
        <v>240</v>
      </c>
      <c r="F161" s="201">
        <v>6240.05</v>
      </c>
      <c r="G161" s="142" t="s">
        <v>129</v>
      </c>
      <c r="H161" s="140">
        <v>4200</v>
      </c>
      <c r="I161" s="140"/>
      <c r="J161" s="140"/>
      <c r="K161" s="140"/>
      <c r="L161" s="140"/>
      <c r="M161" s="140"/>
      <c r="N161" s="140">
        <v>4319.47</v>
      </c>
      <c r="O161" s="140">
        <f t="shared" si="6"/>
        <v>-119.47000000000025</v>
      </c>
      <c r="Q161" s="141"/>
      <c r="R161" s="141">
        <v>5000</v>
      </c>
      <c r="S161" s="141"/>
      <c r="T161" s="141"/>
      <c r="U161" s="141"/>
      <c r="V161" s="141"/>
      <c r="W161" s="141">
        <v>3802.28</v>
      </c>
      <c r="X161" s="141">
        <f t="shared" si="7"/>
        <v>1197.7199999999998</v>
      </c>
      <c r="Z161" s="174"/>
      <c r="AA161" s="174">
        <v>5000</v>
      </c>
      <c r="AB161" s="174"/>
      <c r="AC161" s="174"/>
      <c r="AD161" s="174"/>
      <c r="AE161" s="174"/>
      <c r="AF161" s="174">
        <v>1233.2</v>
      </c>
      <c r="AG161" s="174">
        <f t="shared" si="8"/>
        <v>3766.8</v>
      </c>
      <c r="AI161" s="180">
        <v>5000</v>
      </c>
      <c r="AJ161" s="172"/>
      <c r="AK161" s="172"/>
      <c r="AL161" s="172"/>
      <c r="AM161" s="172"/>
      <c r="AN161" s="172"/>
      <c r="AO161" s="172"/>
      <c r="AP161" s="172"/>
      <c r="AQ161" s="172"/>
      <c r="AS161" s="141"/>
      <c r="AT161" s="141"/>
      <c r="AU161" s="141"/>
      <c r="AV161" s="141"/>
      <c r="AW161" s="141"/>
      <c r="AX161" s="141"/>
      <c r="AY161" s="141"/>
      <c r="AZ161" s="141"/>
    </row>
    <row r="162" spans="1:52" x14ac:dyDescent="0.2">
      <c r="A162" s="190">
        <v>4</v>
      </c>
      <c r="B162" s="142" t="s">
        <v>416</v>
      </c>
      <c r="C162" s="184">
        <v>20</v>
      </c>
      <c r="D162" s="184" t="s">
        <v>220</v>
      </c>
      <c r="E162" s="191" t="s">
        <v>241</v>
      </c>
      <c r="F162" s="201">
        <v>6240.05</v>
      </c>
      <c r="G162" s="142" t="s">
        <v>129</v>
      </c>
      <c r="H162" s="140">
        <v>0</v>
      </c>
      <c r="I162" s="140"/>
      <c r="J162" s="140"/>
      <c r="K162" s="140"/>
      <c r="L162" s="140"/>
      <c r="M162" s="140"/>
      <c r="N162" s="140">
        <v>0</v>
      </c>
      <c r="O162" s="140">
        <f t="shared" si="6"/>
        <v>0</v>
      </c>
      <c r="Q162" s="141"/>
      <c r="R162" s="141">
        <v>0</v>
      </c>
      <c r="S162" s="141"/>
      <c r="T162" s="141"/>
      <c r="U162" s="141"/>
      <c r="V162" s="141"/>
      <c r="W162" s="141">
        <v>0</v>
      </c>
      <c r="X162" s="141">
        <f t="shared" si="7"/>
        <v>0</v>
      </c>
      <c r="Z162" s="174"/>
      <c r="AA162" s="174">
        <v>0</v>
      </c>
      <c r="AB162" s="174"/>
      <c r="AC162" s="174"/>
      <c r="AD162" s="174"/>
      <c r="AE162" s="174"/>
      <c r="AF162" s="174">
        <v>0</v>
      </c>
      <c r="AG162" s="174">
        <f t="shared" si="8"/>
        <v>0</v>
      </c>
      <c r="AI162" s="180">
        <v>0</v>
      </c>
      <c r="AJ162" s="172"/>
      <c r="AK162" s="172"/>
      <c r="AL162" s="172"/>
      <c r="AM162" s="172"/>
      <c r="AN162" s="172"/>
      <c r="AO162" s="172"/>
      <c r="AP162" s="172"/>
      <c r="AQ162" s="172"/>
      <c r="AS162" s="141"/>
      <c r="AT162" s="141"/>
      <c r="AU162" s="141"/>
      <c r="AV162" s="141"/>
      <c r="AW162" s="141"/>
      <c r="AX162" s="141"/>
      <c r="AY162" s="141"/>
      <c r="AZ162" s="141"/>
    </row>
    <row r="163" spans="1:52" x14ac:dyDescent="0.2">
      <c r="A163" s="190">
        <v>4</v>
      </c>
      <c r="B163" s="142" t="s">
        <v>417</v>
      </c>
      <c r="C163" s="184">
        <v>20</v>
      </c>
      <c r="D163" s="184" t="s">
        <v>220</v>
      </c>
      <c r="E163" s="191" t="s">
        <v>242</v>
      </c>
      <c r="F163" s="201">
        <v>6240.05</v>
      </c>
      <c r="G163" s="142" t="s">
        <v>129</v>
      </c>
      <c r="H163" s="140">
        <v>2000</v>
      </c>
      <c r="I163" s="140"/>
      <c r="J163" s="140"/>
      <c r="K163" s="140"/>
      <c r="L163" s="140"/>
      <c r="M163" s="140"/>
      <c r="N163" s="140">
        <v>3097.51</v>
      </c>
      <c r="O163" s="140">
        <f t="shared" si="6"/>
        <v>-1097.5100000000002</v>
      </c>
      <c r="Q163" s="141"/>
      <c r="R163" s="141">
        <v>4200</v>
      </c>
      <c r="S163" s="141"/>
      <c r="T163" s="141"/>
      <c r="U163" s="141"/>
      <c r="V163" s="141"/>
      <c r="W163" s="141">
        <v>2838.77</v>
      </c>
      <c r="X163" s="141">
        <f t="shared" si="7"/>
        <v>1361.23</v>
      </c>
      <c r="Z163" s="174"/>
      <c r="AA163" s="174">
        <v>4300</v>
      </c>
      <c r="AB163" s="174"/>
      <c r="AC163" s="174"/>
      <c r="AD163" s="174"/>
      <c r="AE163" s="174"/>
      <c r="AF163" s="174">
        <v>2352.04</v>
      </c>
      <c r="AG163" s="174">
        <f t="shared" si="8"/>
        <v>1947.96</v>
      </c>
      <c r="AI163" s="180">
        <v>4300</v>
      </c>
      <c r="AJ163" s="172"/>
      <c r="AK163" s="172"/>
      <c r="AL163" s="172"/>
      <c r="AM163" s="172"/>
      <c r="AN163" s="172"/>
      <c r="AO163" s="172"/>
      <c r="AP163" s="172"/>
      <c r="AQ163" s="172"/>
      <c r="AS163" s="141"/>
      <c r="AT163" s="141"/>
      <c r="AU163" s="141"/>
      <c r="AV163" s="141"/>
      <c r="AW163" s="141"/>
      <c r="AX163" s="141"/>
      <c r="AY163" s="141"/>
      <c r="AZ163" s="141"/>
    </row>
    <row r="164" spans="1:52" x14ac:dyDescent="0.2">
      <c r="A164" s="190">
        <v>4</v>
      </c>
      <c r="B164" s="142" t="s">
        <v>418</v>
      </c>
      <c r="C164" s="184">
        <v>20</v>
      </c>
      <c r="D164" s="184" t="s">
        <v>220</v>
      </c>
      <c r="E164" s="191" t="s">
        <v>243</v>
      </c>
      <c r="F164" s="201">
        <v>6240.05</v>
      </c>
      <c r="G164" s="142" t="s">
        <v>129</v>
      </c>
      <c r="H164" s="140">
        <v>22350</v>
      </c>
      <c r="I164" s="140"/>
      <c r="J164" s="140"/>
      <c r="K164" s="140"/>
      <c r="L164" s="140"/>
      <c r="M164" s="140"/>
      <c r="N164" s="140">
        <v>14886.69</v>
      </c>
      <c r="O164" s="140">
        <f t="shared" si="6"/>
        <v>7463.3099999999995</v>
      </c>
      <c r="Q164" s="141"/>
      <c r="R164" s="141">
        <v>11250</v>
      </c>
      <c r="S164" s="141"/>
      <c r="T164" s="141"/>
      <c r="U164" s="141"/>
      <c r="V164" s="141"/>
      <c r="W164" s="141">
        <v>16243.12</v>
      </c>
      <c r="X164" s="141">
        <f t="shared" si="7"/>
        <v>-4993.1200000000008</v>
      </c>
      <c r="Z164" s="174"/>
      <c r="AA164" s="174">
        <v>9300</v>
      </c>
      <c r="AB164" s="174"/>
      <c r="AC164" s="174"/>
      <c r="AD164" s="174"/>
      <c r="AE164" s="174"/>
      <c r="AF164" s="174">
        <v>-6457.8</v>
      </c>
      <c r="AG164" s="174">
        <f t="shared" si="8"/>
        <v>15757.8</v>
      </c>
      <c r="AI164" s="180">
        <v>9300</v>
      </c>
      <c r="AJ164" s="172"/>
      <c r="AK164" s="172"/>
      <c r="AL164" s="172"/>
      <c r="AM164" s="172"/>
      <c r="AN164" s="172"/>
      <c r="AO164" s="172"/>
      <c r="AP164" s="172"/>
      <c r="AQ164" s="172"/>
      <c r="AS164" s="141"/>
      <c r="AT164" s="141"/>
      <c r="AU164" s="141"/>
      <c r="AV164" s="141"/>
      <c r="AW164" s="141"/>
      <c r="AX164" s="141"/>
      <c r="AY164" s="141"/>
      <c r="AZ164" s="141"/>
    </row>
    <row r="165" spans="1:52" x14ac:dyDescent="0.2">
      <c r="A165" s="190">
        <v>4</v>
      </c>
      <c r="B165" s="142" t="s">
        <v>419</v>
      </c>
      <c r="C165" s="184">
        <v>20</v>
      </c>
      <c r="D165" s="184" t="s">
        <v>220</v>
      </c>
      <c r="E165" s="191" t="s">
        <v>244</v>
      </c>
      <c r="F165" s="201">
        <v>6240.05</v>
      </c>
      <c r="G165" s="142" t="s">
        <v>129</v>
      </c>
      <c r="H165" s="140">
        <v>300</v>
      </c>
      <c r="I165" s="140"/>
      <c r="J165" s="140"/>
      <c r="K165" s="140"/>
      <c r="L165" s="140"/>
      <c r="M165" s="140"/>
      <c r="N165" s="140">
        <v>435.92</v>
      </c>
      <c r="O165" s="140">
        <f t="shared" si="6"/>
        <v>-135.92000000000002</v>
      </c>
      <c r="Q165" s="141"/>
      <c r="R165" s="141">
        <v>1000</v>
      </c>
      <c r="S165" s="141"/>
      <c r="T165" s="141"/>
      <c r="U165" s="141"/>
      <c r="V165" s="141"/>
      <c r="W165" s="141">
        <v>357.83</v>
      </c>
      <c r="X165" s="141">
        <f t="shared" si="7"/>
        <v>642.17000000000007</v>
      </c>
      <c r="Z165" s="174"/>
      <c r="AA165" s="174">
        <v>800</v>
      </c>
      <c r="AB165" s="174"/>
      <c r="AC165" s="174"/>
      <c r="AD165" s="174"/>
      <c r="AE165" s="174"/>
      <c r="AF165" s="174">
        <v>603.96</v>
      </c>
      <c r="AG165" s="174">
        <f t="shared" si="8"/>
        <v>196.03999999999996</v>
      </c>
      <c r="AI165" s="180">
        <v>800</v>
      </c>
      <c r="AJ165" s="172"/>
      <c r="AK165" s="172"/>
      <c r="AL165" s="172"/>
      <c r="AM165" s="172"/>
      <c r="AN165" s="172"/>
      <c r="AO165" s="172"/>
      <c r="AP165" s="172"/>
      <c r="AQ165" s="172"/>
      <c r="AS165" s="141"/>
      <c r="AT165" s="141"/>
      <c r="AU165" s="141"/>
      <c r="AV165" s="141"/>
      <c r="AW165" s="141"/>
      <c r="AX165" s="141"/>
      <c r="AY165" s="141"/>
      <c r="AZ165" s="141"/>
    </row>
    <row r="166" spans="1:52" x14ac:dyDescent="0.2">
      <c r="A166" s="190">
        <v>4</v>
      </c>
      <c r="B166" s="142" t="s">
        <v>420</v>
      </c>
      <c r="C166" s="184">
        <v>20</v>
      </c>
      <c r="D166" s="184" t="s">
        <v>220</v>
      </c>
      <c r="E166" s="191" t="s">
        <v>245</v>
      </c>
      <c r="F166" s="201">
        <v>6240.05</v>
      </c>
      <c r="G166" s="142" t="s">
        <v>129</v>
      </c>
      <c r="H166" s="140">
        <v>750</v>
      </c>
      <c r="I166" s="140"/>
      <c r="J166" s="140"/>
      <c r="K166" s="140"/>
      <c r="L166" s="140"/>
      <c r="M166" s="140"/>
      <c r="N166" s="140">
        <v>1750.54</v>
      </c>
      <c r="O166" s="140">
        <f t="shared" si="6"/>
        <v>-1000.54</v>
      </c>
      <c r="Q166" s="141"/>
      <c r="R166" s="141">
        <v>1700</v>
      </c>
      <c r="S166" s="141"/>
      <c r="T166" s="141"/>
      <c r="U166" s="141"/>
      <c r="V166" s="141"/>
      <c r="W166" s="141">
        <v>1236.1500000000001</v>
      </c>
      <c r="X166" s="141">
        <f t="shared" si="7"/>
        <v>463.84999999999991</v>
      </c>
      <c r="Z166" s="174"/>
      <c r="AA166" s="174">
        <v>1500</v>
      </c>
      <c r="AB166" s="174"/>
      <c r="AC166" s="174"/>
      <c r="AD166" s="174"/>
      <c r="AE166" s="174"/>
      <c r="AF166" s="174">
        <v>376.49</v>
      </c>
      <c r="AG166" s="174">
        <f t="shared" si="8"/>
        <v>1123.51</v>
      </c>
      <c r="AI166" s="180">
        <v>1500</v>
      </c>
      <c r="AJ166" s="172"/>
      <c r="AK166" s="172"/>
      <c r="AL166" s="172"/>
      <c r="AM166" s="172"/>
      <c r="AN166" s="172"/>
      <c r="AO166" s="172"/>
      <c r="AP166" s="172"/>
      <c r="AQ166" s="172"/>
      <c r="AS166" s="141"/>
      <c r="AT166" s="141"/>
      <c r="AU166" s="141"/>
      <c r="AV166" s="141"/>
      <c r="AW166" s="141"/>
      <c r="AX166" s="141"/>
      <c r="AY166" s="141"/>
      <c r="AZ166" s="141"/>
    </row>
    <row r="167" spans="1:52" x14ac:dyDescent="0.2">
      <c r="A167" s="190">
        <v>4</v>
      </c>
      <c r="B167" s="142" t="s">
        <v>421</v>
      </c>
      <c r="C167" s="184">
        <v>20</v>
      </c>
      <c r="D167" s="184" t="s">
        <v>220</v>
      </c>
      <c r="E167" s="191" t="s">
        <v>246</v>
      </c>
      <c r="F167" s="201">
        <v>6240.05</v>
      </c>
      <c r="G167" s="142" t="s">
        <v>129</v>
      </c>
      <c r="H167" s="140">
        <v>12000</v>
      </c>
      <c r="I167" s="140"/>
      <c r="J167" s="140"/>
      <c r="K167" s="140"/>
      <c r="L167" s="140"/>
      <c r="M167" s="140"/>
      <c r="N167" s="140">
        <v>13366.61</v>
      </c>
      <c r="O167" s="140">
        <f t="shared" si="6"/>
        <v>-1366.6100000000006</v>
      </c>
      <c r="Q167" s="141"/>
      <c r="R167" s="141">
        <v>18000</v>
      </c>
      <c r="S167" s="141"/>
      <c r="T167" s="141"/>
      <c r="U167" s="141"/>
      <c r="V167" s="141"/>
      <c r="W167" s="141">
        <v>14303.32</v>
      </c>
      <c r="X167" s="141">
        <f t="shared" si="7"/>
        <v>3696.6800000000003</v>
      </c>
      <c r="Z167" s="174"/>
      <c r="AA167" s="174">
        <v>18000</v>
      </c>
      <c r="AB167" s="174"/>
      <c r="AC167" s="174"/>
      <c r="AD167" s="174"/>
      <c r="AE167" s="174"/>
      <c r="AF167" s="174">
        <v>5169.9799999999996</v>
      </c>
      <c r="AG167" s="174">
        <f t="shared" si="8"/>
        <v>12830.02</v>
      </c>
      <c r="AI167" s="180">
        <v>18000</v>
      </c>
      <c r="AJ167" s="172"/>
      <c r="AK167" s="172"/>
      <c r="AL167" s="172"/>
      <c r="AM167" s="172"/>
      <c r="AN167" s="172"/>
      <c r="AO167" s="172"/>
      <c r="AP167" s="172"/>
      <c r="AQ167" s="172"/>
      <c r="AS167" s="141"/>
      <c r="AT167" s="141"/>
      <c r="AU167" s="141"/>
      <c r="AV167" s="141"/>
      <c r="AW167" s="141"/>
      <c r="AX167" s="141"/>
      <c r="AY167" s="141"/>
      <c r="AZ167" s="141"/>
    </row>
    <row r="168" spans="1:52" x14ac:dyDescent="0.2">
      <c r="A168" s="190">
        <v>4</v>
      </c>
      <c r="B168" s="142" t="s">
        <v>422</v>
      </c>
      <c r="C168" s="184">
        <v>20</v>
      </c>
      <c r="D168" s="184" t="s">
        <v>220</v>
      </c>
      <c r="E168" s="191" t="s">
        <v>247</v>
      </c>
      <c r="F168" s="201">
        <v>6240.05</v>
      </c>
      <c r="G168" s="142" t="s">
        <v>129</v>
      </c>
      <c r="H168" s="140">
        <v>150</v>
      </c>
      <c r="I168" s="140"/>
      <c r="J168" s="140"/>
      <c r="K168" s="140"/>
      <c r="L168" s="140"/>
      <c r="M168" s="140"/>
      <c r="N168" s="140">
        <v>243.82</v>
      </c>
      <c r="O168" s="140">
        <f t="shared" si="6"/>
        <v>-93.82</v>
      </c>
      <c r="Q168" s="141"/>
      <c r="R168" s="141">
        <v>500</v>
      </c>
      <c r="S168" s="141"/>
      <c r="T168" s="141"/>
      <c r="U168" s="141"/>
      <c r="V168" s="141"/>
      <c r="W168" s="141">
        <v>97.01</v>
      </c>
      <c r="X168" s="141">
        <f t="shared" si="7"/>
        <v>402.99</v>
      </c>
      <c r="Z168" s="174"/>
      <c r="AA168" s="174">
        <v>500</v>
      </c>
      <c r="AB168" s="174"/>
      <c r="AC168" s="174"/>
      <c r="AD168" s="174"/>
      <c r="AE168" s="174"/>
      <c r="AF168" s="174">
        <v>282.05</v>
      </c>
      <c r="AG168" s="174">
        <f t="shared" si="8"/>
        <v>217.95</v>
      </c>
      <c r="AI168" s="180">
        <v>500</v>
      </c>
      <c r="AJ168" s="172"/>
      <c r="AK168" s="172"/>
      <c r="AL168" s="172"/>
      <c r="AM168" s="172"/>
      <c r="AN168" s="172"/>
      <c r="AO168" s="172"/>
      <c r="AP168" s="172"/>
      <c r="AQ168" s="172"/>
      <c r="AS168" s="141"/>
      <c r="AT168" s="141"/>
      <c r="AU168" s="141"/>
      <c r="AV168" s="141"/>
      <c r="AW168" s="141"/>
      <c r="AX168" s="141"/>
      <c r="AY168" s="141"/>
      <c r="AZ168" s="141"/>
    </row>
    <row r="169" spans="1:52" x14ac:dyDescent="0.2">
      <c r="A169" s="190">
        <v>4</v>
      </c>
      <c r="B169" s="142" t="s">
        <v>423</v>
      </c>
      <c r="C169" s="184">
        <v>20</v>
      </c>
      <c r="D169" s="184" t="s">
        <v>220</v>
      </c>
      <c r="E169" s="191" t="s">
        <v>248</v>
      </c>
      <c r="F169" s="201">
        <v>6240.05</v>
      </c>
      <c r="G169" s="142" t="s">
        <v>129</v>
      </c>
      <c r="H169" s="140">
        <v>250</v>
      </c>
      <c r="I169" s="140"/>
      <c r="J169" s="140"/>
      <c r="K169" s="140"/>
      <c r="L169" s="140"/>
      <c r="M169" s="140"/>
      <c r="N169" s="140">
        <v>261.82</v>
      </c>
      <c r="O169" s="140">
        <f t="shared" si="6"/>
        <v>-11.819999999999993</v>
      </c>
      <c r="Q169" s="141"/>
      <c r="R169" s="141">
        <v>400</v>
      </c>
      <c r="S169" s="141"/>
      <c r="T169" s="141"/>
      <c r="U169" s="141"/>
      <c r="V169" s="141"/>
      <c r="W169" s="141">
        <v>343.4</v>
      </c>
      <c r="X169" s="141">
        <f t="shared" si="7"/>
        <v>56.600000000000023</v>
      </c>
      <c r="Z169" s="174"/>
      <c r="AA169" s="174">
        <v>410</v>
      </c>
      <c r="AB169" s="174"/>
      <c r="AC169" s="174"/>
      <c r="AD169" s="174"/>
      <c r="AE169" s="174"/>
      <c r="AF169" s="174">
        <v>207.62</v>
      </c>
      <c r="AG169" s="174">
        <f t="shared" si="8"/>
        <v>202.38</v>
      </c>
      <c r="AI169" s="180">
        <v>410</v>
      </c>
      <c r="AJ169" s="172"/>
      <c r="AK169" s="172"/>
      <c r="AL169" s="172"/>
      <c r="AM169" s="172"/>
      <c r="AN169" s="172"/>
      <c r="AO169" s="172"/>
      <c r="AP169" s="172"/>
      <c r="AQ169" s="172"/>
      <c r="AS169" s="141"/>
      <c r="AT169" s="141"/>
      <c r="AU169" s="141"/>
      <c r="AV169" s="141"/>
      <c r="AW169" s="141"/>
      <c r="AX169" s="141"/>
      <c r="AY169" s="141"/>
      <c r="AZ169" s="141"/>
    </row>
    <row r="170" spans="1:52" x14ac:dyDescent="0.2">
      <c r="A170" s="190">
        <v>4</v>
      </c>
      <c r="B170" s="142" t="s">
        <v>424</v>
      </c>
      <c r="C170" s="184">
        <v>20</v>
      </c>
      <c r="D170" s="184" t="s">
        <v>220</v>
      </c>
      <c r="E170" s="191" t="s">
        <v>249</v>
      </c>
      <c r="F170" s="201">
        <v>6240.05</v>
      </c>
      <c r="G170" s="142" t="s">
        <v>129</v>
      </c>
      <c r="H170" s="140">
        <v>400</v>
      </c>
      <c r="I170" s="140"/>
      <c r="J170" s="140"/>
      <c r="K170" s="140"/>
      <c r="L170" s="140"/>
      <c r="M170" s="140"/>
      <c r="N170" s="140">
        <v>1168.32</v>
      </c>
      <c r="O170" s="140">
        <f t="shared" si="6"/>
        <v>-768.31999999999994</v>
      </c>
      <c r="Q170" s="141"/>
      <c r="R170" s="141">
        <v>600</v>
      </c>
      <c r="S170" s="141"/>
      <c r="T170" s="141"/>
      <c r="U170" s="141"/>
      <c r="V170" s="141"/>
      <c r="W170" s="141">
        <v>207.67</v>
      </c>
      <c r="X170" s="141">
        <f t="shared" si="7"/>
        <v>392.33000000000004</v>
      </c>
      <c r="Z170" s="174"/>
      <c r="AA170" s="174">
        <v>600</v>
      </c>
      <c r="AB170" s="174"/>
      <c r="AC170" s="174"/>
      <c r="AD170" s="174"/>
      <c r="AE170" s="174"/>
      <c r="AF170" s="174">
        <v>306.10000000000002</v>
      </c>
      <c r="AG170" s="174">
        <f t="shared" si="8"/>
        <v>293.89999999999998</v>
      </c>
      <c r="AI170" s="180">
        <v>600</v>
      </c>
      <c r="AJ170" s="172"/>
      <c r="AK170" s="172"/>
      <c r="AL170" s="172"/>
      <c r="AM170" s="172"/>
      <c r="AN170" s="172"/>
      <c r="AO170" s="172"/>
      <c r="AP170" s="172"/>
      <c r="AQ170" s="172"/>
      <c r="AS170" s="141"/>
      <c r="AT170" s="141"/>
      <c r="AU170" s="141"/>
      <c r="AV170" s="141"/>
      <c r="AW170" s="141"/>
      <c r="AX170" s="141"/>
      <c r="AY170" s="141"/>
      <c r="AZ170" s="141"/>
    </row>
    <row r="171" spans="1:52" x14ac:dyDescent="0.2">
      <c r="A171" s="190">
        <v>4</v>
      </c>
      <c r="B171" s="142" t="s">
        <v>425</v>
      </c>
      <c r="C171" s="184">
        <v>20</v>
      </c>
      <c r="D171" s="184" t="s">
        <v>220</v>
      </c>
      <c r="E171" s="191" t="s">
        <v>250</v>
      </c>
      <c r="F171" s="201">
        <v>6240.05</v>
      </c>
      <c r="G171" s="142" t="s">
        <v>129</v>
      </c>
      <c r="H171" s="140">
        <v>1900</v>
      </c>
      <c r="I171" s="140"/>
      <c r="J171" s="140"/>
      <c r="K171" s="140"/>
      <c r="L171" s="140"/>
      <c r="M171" s="140"/>
      <c r="N171" s="140">
        <v>1684.78</v>
      </c>
      <c r="O171" s="140">
        <f t="shared" si="6"/>
        <v>215.22000000000003</v>
      </c>
      <c r="Q171" s="141"/>
      <c r="R171" s="141">
        <v>1600</v>
      </c>
      <c r="S171" s="141"/>
      <c r="T171" s="141"/>
      <c r="U171" s="141"/>
      <c r="V171" s="141"/>
      <c r="W171" s="141">
        <v>1675.73</v>
      </c>
      <c r="X171" s="141">
        <f t="shared" si="7"/>
        <v>-75.730000000000018</v>
      </c>
      <c r="Z171" s="174"/>
      <c r="AA171" s="174">
        <v>1500</v>
      </c>
      <c r="AB171" s="174"/>
      <c r="AC171" s="174"/>
      <c r="AD171" s="174"/>
      <c r="AE171" s="174"/>
      <c r="AF171" s="174">
        <v>-55.06</v>
      </c>
      <c r="AG171" s="174">
        <f t="shared" si="8"/>
        <v>1555.06</v>
      </c>
      <c r="AI171" s="180">
        <v>1500</v>
      </c>
      <c r="AJ171" s="172"/>
      <c r="AK171" s="172"/>
      <c r="AL171" s="172"/>
      <c r="AM171" s="172"/>
      <c r="AN171" s="172"/>
      <c r="AO171" s="172"/>
      <c r="AP171" s="172"/>
      <c r="AQ171" s="172"/>
      <c r="AS171" s="141"/>
      <c r="AT171" s="141"/>
      <c r="AU171" s="141"/>
      <c r="AV171" s="141"/>
      <c r="AW171" s="141"/>
      <c r="AX171" s="141"/>
      <c r="AY171" s="141"/>
      <c r="AZ171" s="141"/>
    </row>
    <row r="172" spans="1:52" x14ac:dyDescent="0.2">
      <c r="A172" s="190">
        <v>4</v>
      </c>
      <c r="B172" s="142" t="s">
        <v>426</v>
      </c>
      <c r="C172" s="184">
        <v>20</v>
      </c>
      <c r="D172" s="184" t="s">
        <v>220</v>
      </c>
      <c r="E172" s="191" t="s">
        <v>251</v>
      </c>
      <c r="F172" s="201">
        <v>6240.05</v>
      </c>
      <c r="G172" s="142" t="s">
        <v>129</v>
      </c>
      <c r="H172" s="140">
        <v>800</v>
      </c>
      <c r="I172" s="140"/>
      <c r="J172" s="140"/>
      <c r="K172" s="140"/>
      <c r="L172" s="140"/>
      <c r="M172" s="140"/>
      <c r="N172" s="140">
        <v>1049.51</v>
      </c>
      <c r="O172" s="140">
        <f t="shared" si="6"/>
        <v>-249.51</v>
      </c>
      <c r="Q172" s="141"/>
      <c r="R172" s="141">
        <v>1300</v>
      </c>
      <c r="S172" s="141"/>
      <c r="T172" s="141"/>
      <c r="U172" s="141"/>
      <c r="V172" s="141"/>
      <c r="W172" s="141">
        <v>1064.1199999999999</v>
      </c>
      <c r="X172" s="141">
        <f t="shared" si="7"/>
        <v>235.88000000000011</v>
      </c>
      <c r="Z172" s="174"/>
      <c r="AA172" s="174">
        <v>1300</v>
      </c>
      <c r="AB172" s="174"/>
      <c r="AC172" s="174"/>
      <c r="AD172" s="174"/>
      <c r="AE172" s="174"/>
      <c r="AF172" s="174">
        <v>255.41</v>
      </c>
      <c r="AG172" s="174">
        <f t="shared" si="8"/>
        <v>1044.5899999999999</v>
      </c>
      <c r="AI172" s="180">
        <v>1300</v>
      </c>
      <c r="AJ172" s="172"/>
      <c r="AK172" s="172"/>
      <c r="AL172" s="172"/>
      <c r="AM172" s="172"/>
      <c r="AN172" s="172"/>
      <c r="AO172" s="172"/>
      <c r="AP172" s="172"/>
      <c r="AQ172" s="172"/>
      <c r="AS172" s="141"/>
      <c r="AT172" s="141"/>
      <c r="AU172" s="141"/>
      <c r="AV172" s="141"/>
      <c r="AW172" s="141"/>
      <c r="AX172" s="141"/>
      <c r="AY172" s="141"/>
      <c r="AZ172" s="141"/>
    </row>
    <row r="173" spans="1:52" x14ac:dyDescent="0.2">
      <c r="A173" s="190">
        <v>4</v>
      </c>
      <c r="B173" s="142" t="s">
        <v>427</v>
      </c>
      <c r="C173" s="184">
        <v>20</v>
      </c>
      <c r="D173" s="184" t="s">
        <v>220</v>
      </c>
      <c r="E173" s="191" t="s">
        <v>252</v>
      </c>
      <c r="F173" s="201">
        <v>6240.05</v>
      </c>
      <c r="G173" s="142" t="s">
        <v>129</v>
      </c>
      <c r="H173" s="140">
        <v>500</v>
      </c>
      <c r="I173" s="140"/>
      <c r="J173" s="140"/>
      <c r="K173" s="140"/>
      <c r="L173" s="140"/>
      <c r="M173" s="140"/>
      <c r="N173" s="140">
        <v>468.81</v>
      </c>
      <c r="O173" s="140">
        <f t="shared" si="6"/>
        <v>31.189999999999998</v>
      </c>
      <c r="Q173" s="141"/>
      <c r="R173" s="141">
        <v>800</v>
      </c>
      <c r="S173" s="141"/>
      <c r="T173" s="141"/>
      <c r="U173" s="141"/>
      <c r="V173" s="141"/>
      <c r="W173" s="141">
        <v>596.24</v>
      </c>
      <c r="X173" s="141">
        <f t="shared" si="7"/>
        <v>203.76</v>
      </c>
      <c r="Z173" s="174"/>
      <c r="AA173" s="174">
        <v>800</v>
      </c>
      <c r="AB173" s="174"/>
      <c r="AC173" s="174"/>
      <c r="AD173" s="174"/>
      <c r="AE173" s="174"/>
      <c r="AF173" s="174">
        <v>355.95</v>
      </c>
      <c r="AG173" s="174">
        <f t="shared" si="8"/>
        <v>444.05</v>
      </c>
      <c r="AI173" s="180">
        <v>800</v>
      </c>
      <c r="AJ173" s="172"/>
      <c r="AK173" s="172"/>
      <c r="AL173" s="172"/>
      <c r="AM173" s="172"/>
      <c r="AN173" s="172"/>
      <c r="AO173" s="172"/>
      <c r="AP173" s="172"/>
      <c r="AQ173" s="172"/>
      <c r="AS173" s="141"/>
      <c r="AT173" s="141"/>
      <c r="AU173" s="141"/>
      <c r="AV173" s="141"/>
      <c r="AW173" s="141"/>
      <c r="AX173" s="141"/>
      <c r="AY173" s="141"/>
      <c r="AZ173" s="141"/>
    </row>
    <row r="174" spans="1:52" x14ac:dyDescent="0.2">
      <c r="A174" s="190">
        <v>4</v>
      </c>
      <c r="B174" s="142" t="s">
        <v>428</v>
      </c>
      <c r="C174" s="184">
        <v>20</v>
      </c>
      <c r="D174" s="184" t="s">
        <v>220</v>
      </c>
      <c r="E174" s="191" t="s">
        <v>253</v>
      </c>
      <c r="F174" s="201">
        <v>6240.05</v>
      </c>
      <c r="G174" s="142" t="s">
        <v>129</v>
      </c>
      <c r="H174" s="140">
        <v>75</v>
      </c>
      <c r="I174" s="140"/>
      <c r="J174" s="140"/>
      <c r="K174" s="140"/>
      <c r="L174" s="140"/>
      <c r="M174" s="140"/>
      <c r="N174" s="140">
        <v>26.91</v>
      </c>
      <c r="O174" s="140">
        <f t="shared" si="6"/>
        <v>48.09</v>
      </c>
      <c r="Q174" s="141"/>
      <c r="R174" s="141">
        <v>100</v>
      </c>
      <c r="S174" s="141"/>
      <c r="T174" s="141"/>
      <c r="U174" s="141"/>
      <c r="V174" s="141"/>
      <c r="W174" s="141">
        <v>40.619999999999997</v>
      </c>
      <c r="X174" s="141">
        <f t="shared" si="7"/>
        <v>59.38</v>
      </c>
      <c r="Z174" s="174"/>
      <c r="AA174" s="174">
        <v>100</v>
      </c>
      <c r="AB174" s="174"/>
      <c r="AC174" s="174"/>
      <c r="AD174" s="174"/>
      <c r="AE174" s="174"/>
      <c r="AF174" s="174">
        <v>73.52</v>
      </c>
      <c r="AG174" s="174">
        <f t="shared" si="8"/>
        <v>26.480000000000004</v>
      </c>
      <c r="AI174" s="180">
        <v>100</v>
      </c>
      <c r="AJ174" s="172"/>
      <c r="AK174" s="172"/>
      <c r="AL174" s="172"/>
      <c r="AM174" s="172"/>
      <c r="AN174" s="172"/>
      <c r="AO174" s="172"/>
      <c r="AP174" s="172"/>
      <c r="AQ174" s="172"/>
      <c r="AS174" s="141"/>
      <c r="AT174" s="141"/>
      <c r="AU174" s="141"/>
      <c r="AV174" s="141"/>
      <c r="AW174" s="141"/>
      <c r="AX174" s="141"/>
      <c r="AY174" s="141"/>
      <c r="AZ174" s="141"/>
    </row>
    <row r="175" spans="1:52" x14ac:dyDescent="0.2">
      <c r="A175" s="190">
        <v>4</v>
      </c>
      <c r="B175" s="142" t="s">
        <v>429</v>
      </c>
      <c r="C175" s="184">
        <v>20</v>
      </c>
      <c r="D175" s="184" t="s">
        <v>220</v>
      </c>
      <c r="E175" s="191" t="s">
        <v>254</v>
      </c>
      <c r="F175" s="201">
        <v>6240.05</v>
      </c>
      <c r="G175" s="142" t="s">
        <v>129</v>
      </c>
      <c r="H175" s="140">
        <v>400</v>
      </c>
      <c r="I175" s="140"/>
      <c r="J175" s="140"/>
      <c r="K175" s="140"/>
      <c r="L175" s="140"/>
      <c r="M175" s="140"/>
      <c r="N175" s="140">
        <v>178.17</v>
      </c>
      <c r="O175" s="140">
        <f t="shared" si="6"/>
        <v>221.83</v>
      </c>
      <c r="Q175" s="141"/>
      <c r="R175" s="141">
        <v>1000</v>
      </c>
      <c r="S175" s="141"/>
      <c r="T175" s="141"/>
      <c r="U175" s="141"/>
      <c r="V175" s="141"/>
      <c r="W175" s="141">
        <v>197.66</v>
      </c>
      <c r="X175" s="141">
        <f t="shared" si="7"/>
        <v>802.34</v>
      </c>
      <c r="Z175" s="174"/>
      <c r="AA175" s="174">
        <v>1050</v>
      </c>
      <c r="AB175" s="174"/>
      <c r="AC175" s="174"/>
      <c r="AD175" s="174"/>
      <c r="AE175" s="174"/>
      <c r="AF175" s="174">
        <v>879.52</v>
      </c>
      <c r="AG175" s="174">
        <f t="shared" si="8"/>
        <v>170.48000000000002</v>
      </c>
      <c r="AI175" s="180">
        <v>1050</v>
      </c>
      <c r="AJ175" s="172"/>
      <c r="AK175" s="172"/>
      <c r="AL175" s="172"/>
      <c r="AM175" s="172"/>
      <c r="AN175" s="172"/>
      <c r="AO175" s="172"/>
      <c r="AP175" s="172"/>
      <c r="AQ175" s="172"/>
      <c r="AS175" s="141"/>
      <c r="AT175" s="141"/>
      <c r="AU175" s="141"/>
      <c r="AV175" s="141"/>
      <c r="AW175" s="141"/>
      <c r="AX175" s="141"/>
      <c r="AY175" s="141"/>
      <c r="AZ175" s="141"/>
    </row>
    <row r="176" spans="1:52" x14ac:dyDescent="0.2">
      <c r="A176" s="190">
        <v>6</v>
      </c>
      <c r="B176" s="142" t="s">
        <v>430</v>
      </c>
      <c r="C176" s="184">
        <v>20</v>
      </c>
      <c r="D176" s="184" t="s">
        <v>220</v>
      </c>
      <c r="E176" s="191" t="s">
        <v>255</v>
      </c>
      <c r="F176" s="201">
        <v>6240.05</v>
      </c>
      <c r="G176" s="142" t="s">
        <v>129</v>
      </c>
      <c r="H176" s="140">
        <v>1325</v>
      </c>
      <c r="I176" s="140"/>
      <c r="J176" s="140"/>
      <c r="K176" s="140"/>
      <c r="L176" s="140"/>
      <c r="M176" s="140"/>
      <c r="N176" s="140">
        <v>1263.5</v>
      </c>
      <c r="O176" s="140">
        <f t="shared" si="6"/>
        <v>61.5</v>
      </c>
      <c r="Q176" s="141"/>
      <c r="R176" s="141">
        <v>1325</v>
      </c>
      <c r="S176" s="141"/>
      <c r="T176" s="141"/>
      <c r="U176" s="141"/>
      <c r="V176" s="141"/>
      <c r="W176" s="141">
        <v>1263.5</v>
      </c>
      <c r="X176" s="141">
        <f t="shared" si="7"/>
        <v>61.5</v>
      </c>
      <c r="Z176" s="174"/>
      <c r="AA176" s="174">
        <v>1325</v>
      </c>
      <c r="AB176" s="174"/>
      <c r="AC176" s="174"/>
      <c r="AD176" s="174"/>
      <c r="AE176" s="174"/>
      <c r="AF176" s="174">
        <v>61.5</v>
      </c>
      <c r="AG176" s="174">
        <f t="shared" si="8"/>
        <v>1263.5</v>
      </c>
      <c r="AI176" s="180">
        <v>1325</v>
      </c>
      <c r="AJ176" s="172"/>
      <c r="AK176" s="172"/>
      <c r="AL176" s="172"/>
      <c r="AM176" s="172"/>
      <c r="AN176" s="172"/>
      <c r="AO176" s="172"/>
      <c r="AP176" s="172"/>
      <c r="AQ176" s="172"/>
      <c r="AS176" s="141"/>
      <c r="AT176" s="141"/>
      <c r="AU176" s="141"/>
      <c r="AV176" s="141"/>
      <c r="AW176" s="141"/>
      <c r="AX176" s="141"/>
      <c r="AY176" s="141"/>
      <c r="AZ176" s="141"/>
    </row>
    <row r="177" spans="1:52" x14ac:dyDescent="0.2">
      <c r="A177" s="190">
        <v>6</v>
      </c>
      <c r="B177" s="142" t="s">
        <v>431</v>
      </c>
      <c r="C177" s="184">
        <v>20</v>
      </c>
      <c r="D177" s="184" t="s">
        <v>220</v>
      </c>
      <c r="E177" s="191" t="s">
        <v>256</v>
      </c>
      <c r="F177" s="201">
        <v>6240.05</v>
      </c>
      <c r="G177" s="142" t="s">
        <v>129</v>
      </c>
      <c r="H177" s="140">
        <v>1325</v>
      </c>
      <c r="I177" s="140"/>
      <c r="J177" s="140"/>
      <c r="K177" s="140"/>
      <c r="L177" s="140"/>
      <c r="M177" s="140"/>
      <c r="N177" s="140">
        <v>1263.5</v>
      </c>
      <c r="O177" s="140">
        <f t="shared" si="6"/>
        <v>61.5</v>
      </c>
      <c r="Q177" s="141"/>
      <c r="R177" s="141">
        <v>1325</v>
      </c>
      <c r="S177" s="141"/>
      <c r="T177" s="141"/>
      <c r="U177" s="141"/>
      <c r="V177" s="141"/>
      <c r="W177" s="141">
        <v>1263.5</v>
      </c>
      <c r="X177" s="141">
        <f t="shared" si="7"/>
        <v>61.5</v>
      </c>
      <c r="Z177" s="174"/>
      <c r="AA177" s="174">
        <v>1325</v>
      </c>
      <c r="AB177" s="174"/>
      <c r="AC177" s="174"/>
      <c r="AD177" s="174"/>
      <c r="AE177" s="174"/>
      <c r="AF177" s="174">
        <v>61.5</v>
      </c>
      <c r="AG177" s="174">
        <f t="shared" si="8"/>
        <v>1263.5</v>
      </c>
      <c r="AI177" s="180">
        <v>1325</v>
      </c>
      <c r="AJ177" s="172"/>
      <c r="AK177" s="172"/>
      <c r="AL177" s="172"/>
      <c r="AM177" s="172"/>
      <c r="AN177" s="172"/>
      <c r="AO177" s="172"/>
      <c r="AP177" s="172"/>
      <c r="AQ177" s="172"/>
      <c r="AS177" s="141"/>
      <c r="AT177" s="141"/>
      <c r="AU177" s="141"/>
      <c r="AV177" s="141"/>
      <c r="AW177" s="141"/>
      <c r="AX177" s="141"/>
      <c r="AY177" s="141"/>
      <c r="AZ177" s="141"/>
    </row>
    <row r="178" spans="1:52" x14ac:dyDescent="0.2">
      <c r="A178" s="190">
        <v>9</v>
      </c>
      <c r="B178" s="142" t="s">
        <v>432</v>
      </c>
      <c r="C178" s="184">
        <v>20</v>
      </c>
      <c r="D178" s="184" t="s">
        <v>220</v>
      </c>
      <c r="E178" s="191" t="s">
        <v>222</v>
      </c>
      <c r="F178" s="201">
        <v>6300.02</v>
      </c>
      <c r="G178" s="142" t="s">
        <v>130</v>
      </c>
      <c r="H178" s="140">
        <v>0</v>
      </c>
      <c r="I178" s="140"/>
      <c r="J178" s="140"/>
      <c r="K178" s="140"/>
      <c r="L178" s="140"/>
      <c r="M178" s="140"/>
      <c r="N178" s="140">
        <v>0</v>
      </c>
      <c r="O178" s="140">
        <f t="shared" si="6"/>
        <v>0</v>
      </c>
      <c r="Q178" s="141"/>
      <c r="R178" s="141">
        <v>0</v>
      </c>
      <c r="S178" s="141"/>
      <c r="T178" s="141"/>
      <c r="U178" s="141"/>
      <c r="V178" s="141"/>
      <c r="W178" s="141">
        <v>0</v>
      </c>
      <c r="X178" s="141">
        <f t="shared" si="7"/>
        <v>0</v>
      </c>
      <c r="Z178" s="174"/>
      <c r="AA178" s="174">
        <v>0</v>
      </c>
      <c r="AB178" s="174"/>
      <c r="AC178" s="174"/>
      <c r="AD178" s="174"/>
      <c r="AE178" s="174"/>
      <c r="AF178" s="174">
        <v>0</v>
      </c>
      <c r="AG178" s="174">
        <f t="shared" si="8"/>
        <v>0</v>
      </c>
      <c r="AI178" s="180">
        <v>0</v>
      </c>
      <c r="AJ178" s="172"/>
      <c r="AK178" s="172"/>
      <c r="AL178" s="172"/>
      <c r="AM178" s="172"/>
      <c r="AN178" s="172"/>
      <c r="AO178" s="172"/>
      <c r="AP178" s="172"/>
      <c r="AQ178" s="172"/>
      <c r="AS178" s="141"/>
      <c r="AT178" s="141"/>
      <c r="AU178" s="141"/>
      <c r="AV178" s="141"/>
      <c r="AW178" s="141"/>
      <c r="AX178" s="141"/>
      <c r="AY178" s="141"/>
      <c r="AZ178" s="141"/>
    </row>
    <row r="179" spans="1:52" x14ac:dyDescent="0.2">
      <c r="A179" s="190">
        <v>4</v>
      </c>
      <c r="B179" s="142" t="s">
        <v>433</v>
      </c>
      <c r="C179" s="184">
        <v>20</v>
      </c>
      <c r="D179" s="184" t="s">
        <v>220</v>
      </c>
      <c r="E179" s="184" t="s">
        <v>223</v>
      </c>
      <c r="F179" s="201">
        <v>6300.02</v>
      </c>
      <c r="G179" s="142" t="s">
        <v>130</v>
      </c>
      <c r="H179" s="140">
        <v>0</v>
      </c>
      <c r="I179" s="140"/>
      <c r="J179" s="140"/>
      <c r="K179" s="140"/>
      <c r="L179" s="140"/>
      <c r="M179" s="140"/>
      <c r="N179" s="140">
        <v>0</v>
      </c>
      <c r="O179" s="140">
        <f t="shared" si="6"/>
        <v>0</v>
      </c>
      <c r="Q179" s="141"/>
      <c r="R179" s="141">
        <v>0</v>
      </c>
      <c r="S179" s="141"/>
      <c r="T179" s="141"/>
      <c r="U179" s="141"/>
      <c r="V179" s="141"/>
      <c r="W179" s="141">
        <v>0</v>
      </c>
      <c r="X179" s="141">
        <f t="shared" si="7"/>
        <v>0</v>
      </c>
      <c r="Z179" s="174"/>
      <c r="AA179" s="174">
        <v>0</v>
      </c>
      <c r="AB179" s="174"/>
      <c r="AC179" s="174"/>
      <c r="AD179" s="174"/>
      <c r="AE179" s="174"/>
      <c r="AF179" s="174">
        <v>0</v>
      </c>
      <c r="AG179" s="174">
        <f t="shared" si="8"/>
        <v>0</v>
      </c>
      <c r="AI179" s="180">
        <v>0</v>
      </c>
      <c r="AJ179" s="172"/>
      <c r="AK179" s="172"/>
      <c r="AL179" s="172"/>
      <c r="AM179" s="172"/>
      <c r="AN179" s="172"/>
      <c r="AO179" s="172"/>
      <c r="AP179" s="172"/>
      <c r="AQ179" s="172"/>
      <c r="AS179" s="141"/>
      <c r="AT179" s="141"/>
      <c r="AU179" s="141"/>
      <c r="AV179" s="141"/>
      <c r="AW179" s="141"/>
      <c r="AX179" s="141"/>
      <c r="AY179" s="141"/>
      <c r="AZ179" s="141"/>
    </row>
    <row r="180" spans="1:52" x14ac:dyDescent="0.2">
      <c r="A180" s="190">
        <v>4</v>
      </c>
      <c r="B180" s="142" t="s">
        <v>434</v>
      </c>
      <c r="C180" s="184">
        <v>20</v>
      </c>
      <c r="D180" s="184" t="s">
        <v>220</v>
      </c>
      <c r="E180" s="184" t="s">
        <v>224</v>
      </c>
      <c r="F180" s="201">
        <v>6300.02</v>
      </c>
      <c r="G180" s="142" t="s">
        <v>130</v>
      </c>
      <c r="H180" s="140">
        <v>0</v>
      </c>
      <c r="I180" s="140"/>
      <c r="J180" s="140"/>
      <c r="K180" s="140"/>
      <c r="L180" s="140"/>
      <c r="M180" s="140"/>
      <c r="N180" s="140">
        <v>0</v>
      </c>
      <c r="O180" s="140">
        <f t="shared" si="6"/>
        <v>0</v>
      </c>
      <c r="Q180" s="141"/>
      <c r="R180" s="141">
        <v>0</v>
      </c>
      <c r="S180" s="141"/>
      <c r="T180" s="141"/>
      <c r="U180" s="141"/>
      <c r="V180" s="141"/>
      <c r="W180" s="141">
        <v>0</v>
      </c>
      <c r="X180" s="141">
        <f t="shared" si="7"/>
        <v>0</v>
      </c>
      <c r="Z180" s="174"/>
      <c r="AA180" s="174">
        <v>0</v>
      </c>
      <c r="AB180" s="174"/>
      <c r="AC180" s="174"/>
      <c r="AD180" s="174"/>
      <c r="AE180" s="174"/>
      <c r="AF180" s="174">
        <v>0</v>
      </c>
      <c r="AG180" s="174">
        <f t="shared" si="8"/>
        <v>0</v>
      </c>
      <c r="AI180" s="180">
        <v>0</v>
      </c>
      <c r="AJ180" s="172"/>
      <c r="AK180" s="172"/>
      <c r="AL180" s="172"/>
      <c r="AM180" s="172"/>
      <c r="AN180" s="172"/>
      <c r="AO180" s="172"/>
      <c r="AP180" s="172"/>
      <c r="AQ180" s="172"/>
      <c r="AS180" s="141"/>
      <c r="AT180" s="141"/>
      <c r="AU180" s="141"/>
      <c r="AV180" s="141"/>
      <c r="AW180" s="141"/>
      <c r="AX180" s="141"/>
      <c r="AY180" s="141"/>
      <c r="AZ180" s="141"/>
    </row>
    <row r="181" spans="1:52" x14ac:dyDescent="0.2">
      <c r="A181" s="190">
        <v>4</v>
      </c>
      <c r="B181" s="142" t="s">
        <v>435</v>
      </c>
      <c r="C181" s="184">
        <v>20</v>
      </c>
      <c r="D181" s="184" t="s">
        <v>220</v>
      </c>
      <c r="E181" s="184" t="s">
        <v>225</v>
      </c>
      <c r="F181" s="201">
        <v>6300.02</v>
      </c>
      <c r="G181" s="142" t="s">
        <v>130</v>
      </c>
      <c r="H181" s="140">
        <v>0</v>
      </c>
      <c r="I181" s="140"/>
      <c r="J181" s="140"/>
      <c r="K181" s="140"/>
      <c r="L181" s="140"/>
      <c r="M181" s="140"/>
      <c r="N181" s="140">
        <v>0</v>
      </c>
      <c r="O181" s="140">
        <f t="shared" si="6"/>
        <v>0</v>
      </c>
      <c r="Q181" s="141"/>
      <c r="R181" s="141">
        <v>0</v>
      </c>
      <c r="S181" s="141"/>
      <c r="T181" s="141"/>
      <c r="U181" s="141"/>
      <c r="V181" s="141"/>
      <c r="W181" s="141">
        <v>0</v>
      </c>
      <c r="X181" s="141">
        <f t="shared" si="7"/>
        <v>0</v>
      </c>
      <c r="Z181" s="174"/>
      <c r="AA181" s="174">
        <v>0</v>
      </c>
      <c r="AB181" s="174"/>
      <c r="AC181" s="174"/>
      <c r="AD181" s="174"/>
      <c r="AE181" s="174"/>
      <c r="AF181" s="174">
        <v>0</v>
      </c>
      <c r="AG181" s="174">
        <f t="shared" si="8"/>
        <v>0</v>
      </c>
      <c r="AI181" s="180">
        <v>0</v>
      </c>
      <c r="AJ181" s="172"/>
      <c r="AK181" s="172"/>
      <c r="AL181" s="172"/>
      <c r="AM181" s="172"/>
      <c r="AN181" s="172"/>
      <c r="AO181" s="172"/>
      <c r="AP181" s="172"/>
      <c r="AQ181" s="172"/>
      <c r="AS181" s="141"/>
      <c r="AT181" s="141"/>
      <c r="AU181" s="141"/>
      <c r="AV181" s="141"/>
      <c r="AW181" s="141"/>
      <c r="AX181" s="141"/>
      <c r="AY181" s="141"/>
      <c r="AZ181" s="141"/>
    </row>
    <row r="182" spans="1:52" x14ac:dyDescent="0.2">
      <c r="A182" s="190">
        <v>4</v>
      </c>
      <c r="B182" s="142" t="s">
        <v>436</v>
      </c>
      <c r="C182" s="184">
        <v>20</v>
      </c>
      <c r="D182" s="184" t="s">
        <v>220</v>
      </c>
      <c r="E182" s="184" t="s">
        <v>226</v>
      </c>
      <c r="F182" s="201">
        <v>6300.02</v>
      </c>
      <c r="G182" s="142" t="s">
        <v>130</v>
      </c>
      <c r="H182" s="140">
        <v>0</v>
      </c>
      <c r="I182" s="140"/>
      <c r="J182" s="140"/>
      <c r="K182" s="140"/>
      <c r="L182" s="140"/>
      <c r="M182" s="140"/>
      <c r="N182" s="140">
        <v>0</v>
      </c>
      <c r="O182" s="140">
        <f t="shared" si="6"/>
        <v>0</v>
      </c>
      <c r="Q182" s="141"/>
      <c r="R182" s="141">
        <v>0</v>
      </c>
      <c r="S182" s="141"/>
      <c r="T182" s="141"/>
      <c r="U182" s="141"/>
      <c r="V182" s="141"/>
      <c r="W182" s="141">
        <v>0</v>
      </c>
      <c r="X182" s="141">
        <f t="shared" si="7"/>
        <v>0</v>
      </c>
      <c r="Z182" s="174"/>
      <c r="AA182" s="174">
        <v>0</v>
      </c>
      <c r="AB182" s="174"/>
      <c r="AC182" s="174"/>
      <c r="AD182" s="174"/>
      <c r="AE182" s="174"/>
      <c r="AF182" s="174">
        <v>0</v>
      </c>
      <c r="AG182" s="174">
        <f t="shared" si="8"/>
        <v>0</v>
      </c>
      <c r="AI182" s="180">
        <v>0</v>
      </c>
      <c r="AJ182" s="172"/>
      <c r="AK182" s="172"/>
      <c r="AL182" s="172"/>
      <c r="AM182" s="172"/>
      <c r="AN182" s="172"/>
      <c r="AO182" s="172"/>
      <c r="AP182" s="172"/>
      <c r="AQ182" s="172"/>
      <c r="AS182" s="141"/>
      <c r="AT182" s="141"/>
      <c r="AU182" s="141"/>
      <c r="AV182" s="141"/>
      <c r="AW182" s="141"/>
      <c r="AX182" s="141"/>
      <c r="AY182" s="141"/>
      <c r="AZ182" s="141"/>
    </row>
    <row r="183" spans="1:52" x14ac:dyDescent="0.2">
      <c r="A183" s="190">
        <v>4</v>
      </c>
      <c r="B183" s="142" t="s">
        <v>437</v>
      </c>
      <c r="C183" s="184">
        <v>20</v>
      </c>
      <c r="D183" s="184" t="s">
        <v>220</v>
      </c>
      <c r="E183" s="184" t="s">
        <v>227</v>
      </c>
      <c r="F183" s="201">
        <v>6300.02</v>
      </c>
      <c r="G183" s="142" t="s">
        <v>130</v>
      </c>
      <c r="H183" s="140">
        <v>0</v>
      </c>
      <c r="I183" s="140"/>
      <c r="J183" s="140"/>
      <c r="K183" s="140"/>
      <c r="L183" s="140"/>
      <c r="M183" s="140"/>
      <c r="N183" s="140">
        <v>0</v>
      </c>
      <c r="O183" s="140">
        <f t="shared" si="6"/>
        <v>0</v>
      </c>
      <c r="Q183" s="141"/>
      <c r="R183" s="141">
        <v>0</v>
      </c>
      <c r="S183" s="141"/>
      <c r="T183" s="141"/>
      <c r="U183" s="141"/>
      <c r="V183" s="141"/>
      <c r="W183" s="141">
        <v>0</v>
      </c>
      <c r="X183" s="141">
        <f t="shared" si="7"/>
        <v>0</v>
      </c>
      <c r="Z183" s="174"/>
      <c r="AA183" s="174">
        <v>0</v>
      </c>
      <c r="AB183" s="174"/>
      <c r="AC183" s="174"/>
      <c r="AD183" s="174"/>
      <c r="AE183" s="174"/>
      <c r="AF183" s="174">
        <v>0</v>
      </c>
      <c r="AG183" s="174">
        <f t="shared" si="8"/>
        <v>0</v>
      </c>
      <c r="AI183" s="180">
        <v>0</v>
      </c>
      <c r="AJ183" s="172"/>
      <c r="AK183" s="172"/>
      <c r="AL183" s="172"/>
      <c r="AM183" s="172"/>
      <c r="AN183" s="172"/>
      <c r="AO183" s="172"/>
      <c r="AP183" s="172"/>
      <c r="AQ183" s="172"/>
      <c r="AS183" s="141"/>
      <c r="AT183" s="141"/>
      <c r="AU183" s="141"/>
      <c r="AV183" s="141"/>
      <c r="AW183" s="141"/>
      <c r="AX183" s="141"/>
      <c r="AY183" s="141"/>
      <c r="AZ183" s="141"/>
    </row>
    <row r="184" spans="1:52" x14ac:dyDescent="0.2">
      <c r="A184" s="190">
        <v>4</v>
      </c>
      <c r="B184" s="142" t="s">
        <v>438</v>
      </c>
      <c r="C184" s="184">
        <v>20</v>
      </c>
      <c r="D184" s="184" t="s">
        <v>220</v>
      </c>
      <c r="E184" s="184" t="s">
        <v>228</v>
      </c>
      <c r="F184" s="201">
        <v>6300.02</v>
      </c>
      <c r="G184" s="142" t="s">
        <v>130</v>
      </c>
      <c r="H184" s="140">
        <v>0</v>
      </c>
      <c r="I184" s="140"/>
      <c r="J184" s="140"/>
      <c r="K184" s="140"/>
      <c r="L184" s="140"/>
      <c r="M184" s="140"/>
      <c r="N184" s="140">
        <v>0</v>
      </c>
      <c r="O184" s="140">
        <f t="shared" si="6"/>
        <v>0</v>
      </c>
      <c r="Q184" s="141"/>
      <c r="R184" s="141">
        <v>0</v>
      </c>
      <c r="S184" s="141"/>
      <c r="T184" s="141"/>
      <c r="U184" s="141"/>
      <c r="V184" s="141"/>
      <c r="W184" s="141">
        <v>0</v>
      </c>
      <c r="X184" s="141">
        <f t="shared" si="7"/>
        <v>0</v>
      </c>
      <c r="Z184" s="174"/>
      <c r="AA184" s="174">
        <v>0</v>
      </c>
      <c r="AB184" s="174"/>
      <c r="AC184" s="174"/>
      <c r="AD184" s="174"/>
      <c r="AE184" s="174"/>
      <c r="AF184" s="174">
        <v>0</v>
      </c>
      <c r="AG184" s="174">
        <f t="shared" si="8"/>
        <v>0</v>
      </c>
      <c r="AI184" s="180">
        <v>0</v>
      </c>
      <c r="AJ184" s="172"/>
      <c r="AK184" s="172"/>
      <c r="AL184" s="172"/>
      <c r="AM184" s="172"/>
      <c r="AN184" s="172"/>
      <c r="AO184" s="172"/>
      <c r="AP184" s="172"/>
      <c r="AQ184" s="172"/>
      <c r="AS184" s="141"/>
      <c r="AT184" s="141"/>
      <c r="AU184" s="141"/>
      <c r="AV184" s="141"/>
      <c r="AW184" s="141"/>
      <c r="AX184" s="141"/>
      <c r="AY184" s="141"/>
      <c r="AZ184" s="141"/>
    </row>
    <row r="185" spans="1:52" x14ac:dyDescent="0.2">
      <c r="A185" s="190">
        <v>4</v>
      </c>
      <c r="B185" s="142" t="s">
        <v>439</v>
      </c>
      <c r="C185" s="184">
        <v>20</v>
      </c>
      <c r="D185" s="184" t="s">
        <v>220</v>
      </c>
      <c r="E185" s="184" t="s">
        <v>229</v>
      </c>
      <c r="F185" s="201">
        <v>6300.02</v>
      </c>
      <c r="G185" s="142" t="s">
        <v>130</v>
      </c>
      <c r="H185" s="140">
        <v>0</v>
      </c>
      <c r="I185" s="140"/>
      <c r="J185" s="140"/>
      <c r="K185" s="140"/>
      <c r="L185" s="140"/>
      <c r="M185" s="140"/>
      <c r="N185" s="140">
        <v>0</v>
      </c>
      <c r="O185" s="140">
        <f t="shared" si="6"/>
        <v>0</v>
      </c>
      <c r="Q185" s="141"/>
      <c r="R185" s="141">
        <v>0</v>
      </c>
      <c r="S185" s="141"/>
      <c r="T185" s="141"/>
      <c r="U185" s="141"/>
      <c r="V185" s="141"/>
      <c r="W185" s="141">
        <v>0</v>
      </c>
      <c r="X185" s="141">
        <f t="shared" si="7"/>
        <v>0</v>
      </c>
      <c r="Z185" s="174"/>
      <c r="AA185" s="174">
        <v>0</v>
      </c>
      <c r="AB185" s="174"/>
      <c r="AC185" s="174"/>
      <c r="AD185" s="174"/>
      <c r="AE185" s="174"/>
      <c r="AF185" s="174">
        <v>0</v>
      </c>
      <c r="AG185" s="174">
        <f t="shared" si="8"/>
        <v>0</v>
      </c>
      <c r="AI185" s="180">
        <v>0</v>
      </c>
      <c r="AJ185" s="172"/>
      <c r="AK185" s="172"/>
      <c r="AL185" s="172"/>
      <c r="AM185" s="172"/>
      <c r="AN185" s="172"/>
      <c r="AO185" s="172"/>
      <c r="AP185" s="172"/>
      <c r="AQ185" s="172"/>
      <c r="AS185" s="141"/>
      <c r="AT185" s="141"/>
      <c r="AU185" s="141"/>
      <c r="AV185" s="141"/>
      <c r="AW185" s="141"/>
      <c r="AX185" s="141"/>
      <c r="AY185" s="141"/>
      <c r="AZ185" s="141"/>
    </row>
    <row r="186" spans="1:52" x14ac:dyDescent="0.2">
      <c r="A186" s="190">
        <v>4</v>
      </c>
      <c r="B186" s="142" t="s">
        <v>440</v>
      </c>
      <c r="C186" s="184">
        <v>20</v>
      </c>
      <c r="D186" s="184" t="s">
        <v>220</v>
      </c>
      <c r="E186" s="184" t="s">
        <v>230</v>
      </c>
      <c r="F186" s="201">
        <v>6300.02</v>
      </c>
      <c r="G186" s="142" t="s">
        <v>130</v>
      </c>
      <c r="H186" s="140">
        <v>0</v>
      </c>
      <c r="I186" s="140"/>
      <c r="J186" s="140"/>
      <c r="K186" s="140"/>
      <c r="L186" s="140"/>
      <c r="M186" s="140"/>
      <c r="N186" s="140">
        <v>0</v>
      </c>
      <c r="O186" s="140">
        <f t="shared" si="6"/>
        <v>0</v>
      </c>
      <c r="Q186" s="141"/>
      <c r="R186" s="141">
        <v>0</v>
      </c>
      <c r="S186" s="141"/>
      <c r="T186" s="141"/>
      <c r="U186" s="141"/>
      <c r="V186" s="141"/>
      <c r="W186" s="141">
        <v>0</v>
      </c>
      <c r="X186" s="141">
        <f t="shared" si="7"/>
        <v>0</v>
      </c>
      <c r="Z186" s="174"/>
      <c r="AA186" s="174">
        <v>0</v>
      </c>
      <c r="AB186" s="174"/>
      <c r="AC186" s="174"/>
      <c r="AD186" s="174"/>
      <c r="AE186" s="174"/>
      <c r="AF186" s="174">
        <v>0</v>
      </c>
      <c r="AG186" s="174">
        <f t="shared" si="8"/>
        <v>0</v>
      </c>
      <c r="AI186" s="180">
        <v>0</v>
      </c>
      <c r="AJ186" s="172"/>
      <c r="AK186" s="172"/>
      <c r="AL186" s="172"/>
      <c r="AM186" s="172"/>
      <c r="AN186" s="172"/>
      <c r="AO186" s="172"/>
      <c r="AP186" s="172"/>
      <c r="AQ186" s="172"/>
      <c r="AS186" s="141"/>
      <c r="AT186" s="141"/>
      <c r="AU186" s="141"/>
      <c r="AV186" s="141"/>
      <c r="AW186" s="141"/>
      <c r="AX186" s="141"/>
      <c r="AY186" s="141"/>
      <c r="AZ186" s="141"/>
    </row>
    <row r="187" spans="1:52" x14ac:dyDescent="0.2">
      <c r="A187" s="190">
        <v>4</v>
      </c>
      <c r="B187" s="142" t="s">
        <v>441</v>
      </c>
      <c r="C187" s="184">
        <v>20</v>
      </c>
      <c r="D187" s="184" t="s">
        <v>220</v>
      </c>
      <c r="E187" s="184" t="s">
        <v>231</v>
      </c>
      <c r="F187" s="201">
        <v>6300.02</v>
      </c>
      <c r="G187" s="142" t="s">
        <v>130</v>
      </c>
      <c r="H187" s="140">
        <v>0</v>
      </c>
      <c r="I187" s="140"/>
      <c r="J187" s="140"/>
      <c r="K187" s="140"/>
      <c r="L187" s="140"/>
      <c r="M187" s="140"/>
      <c r="N187" s="140">
        <v>0</v>
      </c>
      <c r="O187" s="140">
        <f t="shared" si="6"/>
        <v>0</v>
      </c>
      <c r="Q187" s="141"/>
      <c r="R187" s="141">
        <v>0</v>
      </c>
      <c r="S187" s="141"/>
      <c r="T187" s="141"/>
      <c r="U187" s="141"/>
      <c r="V187" s="141"/>
      <c r="W187" s="141">
        <v>0</v>
      </c>
      <c r="X187" s="141">
        <f t="shared" si="7"/>
        <v>0</v>
      </c>
      <c r="Z187" s="174"/>
      <c r="AA187" s="174">
        <v>0</v>
      </c>
      <c r="AB187" s="174"/>
      <c r="AC187" s="174"/>
      <c r="AD187" s="174"/>
      <c r="AE187" s="174"/>
      <c r="AF187" s="174">
        <v>0</v>
      </c>
      <c r="AG187" s="174">
        <f t="shared" si="8"/>
        <v>0</v>
      </c>
      <c r="AI187" s="180">
        <v>0</v>
      </c>
      <c r="AJ187" s="172"/>
      <c r="AK187" s="172"/>
      <c r="AL187" s="172"/>
      <c r="AM187" s="172"/>
      <c r="AN187" s="172"/>
      <c r="AO187" s="172"/>
      <c r="AP187" s="172"/>
      <c r="AQ187" s="172"/>
      <c r="AS187" s="141"/>
      <c r="AT187" s="141"/>
      <c r="AU187" s="141"/>
      <c r="AV187" s="141"/>
      <c r="AW187" s="141"/>
      <c r="AX187" s="141"/>
      <c r="AY187" s="141"/>
      <c r="AZ187" s="141"/>
    </row>
    <row r="188" spans="1:52" x14ac:dyDescent="0.2">
      <c r="A188" s="190">
        <v>4</v>
      </c>
      <c r="B188" s="142" t="s">
        <v>442</v>
      </c>
      <c r="C188" s="184">
        <v>20</v>
      </c>
      <c r="D188" s="184" t="s">
        <v>220</v>
      </c>
      <c r="E188" s="184" t="s">
        <v>232</v>
      </c>
      <c r="F188" s="201">
        <v>6300.02</v>
      </c>
      <c r="G188" s="142" t="s">
        <v>130</v>
      </c>
      <c r="H188" s="140">
        <v>0</v>
      </c>
      <c r="I188" s="140"/>
      <c r="J188" s="140"/>
      <c r="K188" s="140"/>
      <c r="L188" s="140"/>
      <c r="M188" s="140"/>
      <c r="N188" s="140">
        <v>0</v>
      </c>
      <c r="O188" s="140">
        <f t="shared" si="6"/>
        <v>0</v>
      </c>
      <c r="Q188" s="141"/>
      <c r="R188" s="141">
        <v>0</v>
      </c>
      <c r="S188" s="141"/>
      <c r="T188" s="141"/>
      <c r="U188" s="141"/>
      <c r="V188" s="141"/>
      <c r="W188" s="141">
        <v>0</v>
      </c>
      <c r="X188" s="141">
        <f t="shared" si="7"/>
        <v>0</v>
      </c>
      <c r="Z188" s="174"/>
      <c r="AA188" s="174">
        <v>0</v>
      </c>
      <c r="AB188" s="174"/>
      <c r="AC188" s="174"/>
      <c r="AD188" s="174"/>
      <c r="AE188" s="174"/>
      <c r="AF188" s="174">
        <v>0</v>
      </c>
      <c r="AG188" s="174">
        <f t="shared" si="8"/>
        <v>0</v>
      </c>
      <c r="AI188" s="180">
        <v>0</v>
      </c>
      <c r="AJ188" s="172"/>
      <c r="AK188" s="172"/>
      <c r="AL188" s="172"/>
      <c r="AM188" s="172"/>
      <c r="AN188" s="172"/>
      <c r="AO188" s="172"/>
      <c r="AP188" s="172"/>
      <c r="AQ188" s="172"/>
      <c r="AS188" s="141"/>
      <c r="AT188" s="141"/>
      <c r="AU188" s="141"/>
      <c r="AV188" s="141"/>
      <c r="AW188" s="141"/>
      <c r="AX188" s="141"/>
      <c r="AY188" s="141"/>
      <c r="AZ188" s="141"/>
    </row>
    <row r="189" spans="1:52" x14ac:dyDescent="0.2">
      <c r="A189" s="190">
        <v>4</v>
      </c>
      <c r="B189" s="142" t="s">
        <v>443</v>
      </c>
      <c r="C189" s="184">
        <v>20</v>
      </c>
      <c r="D189" s="184" t="s">
        <v>220</v>
      </c>
      <c r="E189" s="184" t="s">
        <v>233</v>
      </c>
      <c r="F189" s="201">
        <v>6300.02</v>
      </c>
      <c r="G189" s="142" t="s">
        <v>130</v>
      </c>
      <c r="H189" s="140">
        <v>0</v>
      </c>
      <c r="I189" s="140"/>
      <c r="J189" s="140"/>
      <c r="K189" s="140"/>
      <c r="L189" s="140"/>
      <c r="M189" s="140"/>
      <c r="N189" s="140">
        <v>0</v>
      </c>
      <c r="O189" s="140">
        <f t="shared" si="6"/>
        <v>0</v>
      </c>
      <c r="Q189" s="141"/>
      <c r="R189" s="141">
        <v>0</v>
      </c>
      <c r="S189" s="141"/>
      <c r="T189" s="141"/>
      <c r="U189" s="141"/>
      <c r="V189" s="141"/>
      <c r="W189" s="141">
        <v>0</v>
      </c>
      <c r="X189" s="141">
        <f t="shared" si="7"/>
        <v>0</v>
      </c>
      <c r="Z189" s="174"/>
      <c r="AA189" s="174">
        <v>0</v>
      </c>
      <c r="AB189" s="174"/>
      <c r="AC189" s="174"/>
      <c r="AD189" s="174"/>
      <c r="AE189" s="174"/>
      <c r="AF189" s="174">
        <v>0</v>
      </c>
      <c r="AG189" s="174">
        <f t="shared" si="8"/>
        <v>0</v>
      </c>
      <c r="AI189" s="180">
        <v>0</v>
      </c>
      <c r="AJ189" s="172"/>
      <c r="AK189" s="172"/>
      <c r="AL189" s="172"/>
      <c r="AM189" s="172"/>
      <c r="AN189" s="172"/>
      <c r="AO189" s="172"/>
      <c r="AP189" s="172"/>
      <c r="AQ189" s="172"/>
      <c r="AS189" s="141"/>
      <c r="AT189" s="141"/>
      <c r="AU189" s="141"/>
      <c r="AV189" s="141"/>
      <c r="AW189" s="141"/>
      <c r="AX189" s="141"/>
      <c r="AY189" s="141"/>
      <c r="AZ189" s="141"/>
    </row>
    <row r="190" spans="1:52" x14ac:dyDescent="0.2">
      <c r="A190" s="190">
        <v>4</v>
      </c>
      <c r="B190" s="142" t="s">
        <v>444</v>
      </c>
      <c r="C190" s="184">
        <v>20</v>
      </c>
      <c r="D190" s="184" t="s">
        <v>220</v>
      </c>
      <c r="E190" s="184" t="s">
        <v>234</v>
      </c>
      <c r="F190" s="201">
        <v>6300.02</v>
      </c>
      <c r="G190" s="142" t="s">
        <v>130</v>
      </c>
      <c r="H190" s="140">
        <v>0</v>
      </c>
      <c r="I190" s="140"/>
      <c r="J190" s="140"/>
      <c r="K190" s="140"/>
      <c r="L190" s="140"/>
      <c r="M190" s="140"/>
      <c r="N190" s="140">
        <v>0</v>
      </c>
      <c r="O190" s="140">
        <f t="shared" si="6"/>
        <v>0</v>
      </c>
      <c r="Q190" s="141"/>
      <c r="R190" s="141">
        <v>0</v>
      </c>
      <c r="S190" s="141"/>
      <c r="T190" s="141"/>
      <c r="U190" s="141"/>
      <c r="V190" s="141"/>
      <c r="W190" s="141">
        <v>0</v>
      </c>
      <c r="X190" s="141">
        <f t="shared" si="7"/>
        <v>0</v>
      </c>
      <c r="Z190" s="174"/>
      <c r="AA190" s="174">
        <v>0</v>
      </c>
      <c r="AB190" s="174"/>
      <c r="AC190" s="174"/>
      <c r="AD190" s="174"/>
      <c r="AE190" s="174"/>
      <c r="AF190" s="174">
        <v>0</v>
      </c>
      <c r="AG190" s="174">
        <f t="shared" si="8"/>
        <v>0</v>
      </c>
      <c r="AI190" s="180">
        <v>0</v>
      </c>
      <c r="AJ190" s="172"/>
      <c r="AK190" s="172"/>
      <c r="AL190" s="172"/>
      <c r="AM190" s="172"/>
      <c r="AN190" s="172"/>
      <c r="AO190" s="172"/>
      <c r="AP190" s="172"/>
      <c r="AQ190" s="172"/>
      <c r="AS190" s="141"/>
      <c r="AT190" s="141"/>
      <c r="AU190" s="141"/>
      <c r="AV190" s="141"/>
      <c r="AW190" s="141"/>
      <c r="AX190" s="141"/>
      <c r="AY190" s="141"/>
      <c r="AZ190" s="141"/>
    </row>
    <row r="191" spans="1:52" x14ac:dyDescent="0.2">
      <c r="A191" s="190">
        <v>4</v>
      </c>
      <c r="B191" s="142" t="s">
        <v>445</v>
      </c>
      <c r="C191" s="184">
        <v>20</v>
      </c>
      <c r="D191" s="184" t="s">
        <v>220</v>
      </c>
      <c r="E191" s="184" t="s">
        <v>235</v>
      </c>
      <c r="F191" s="201">
        <v>6300.02</v>
      </c>
      <c r="G191" s="142" t="s">
        <v>130</v>
      </c>
      <c r="H191" s="140">
        <v>0</v>
      </c>
      <c r="I191" s="140"/>
      <c r="J191" s="140"/>
      <c r="K191" s="140"/>
      <c r="L191" s="140"/>
      <c r="M191" s="140"/>
      <c r="N191" s="140">
        <v>0</v>
      </c>
      <c r="O191" s="140">
        <f t="shared" si="6"/>
        <v>0</v>
      </c>
      <c r="Q191" s="141"/>
      <c r="R191" s="141">
        <v>0</v>
      </c>
      <c r="S191" s="141"/>
      <c r="T191" s="141"/>
      <c r="U191" s="141"/>
      <c r="V191" s="141"/>
      <c r="W191" s="141">
        <v>0</v>
      </c>
      <c r="X191" s="141">
        <f t="shared" si="7"/>
        <v>0</v>
      </c>
      <c r="Z191" s="174"/>
      <c r="AA191" s="174">
        <v>0</v>
      </c>
      <c r="AB191" s="174"/>
      <c r="AC191" s="174"/>
      <c r="AD191" s="174"/>
      <c r="AE191" s="174"/>
      <c r="AF191" s="174">
        <v>0</v>
      </c>
      <c r="AG191" s="174">
        <f t="shared" si="8"/>
        <v>0</v>
      </c>
      <c r="AI191" s="180">
        <v>0</v>
      </c>
      <c r="AJ191" s="172"/>
      <c r="AK191" s="172"/>
      <c r="AL191" s="172"/>
      <c r="AM191" s="172"/>
      <c r="AN191" s="172"/>
      <c r="AO191" s="172"/>
      <c r="AP191" s="172"/>
      <c r="AQ191" s="172"/>
      <c r="AS191" s="141"/>
      <c r="AT191" s="141"/>
      <c r="AU191" s="141"/>
      <c r="AV191" s="141"/>
      <c r="AW191" s="141"/>
      <c r="AX191" s="141"/>
      <c r="AY191" s="141"/>
      <c r="AZ191" s="141"/>
    </row>
    <row r="192" spans="1:52" x14ac:dyDescent="0.2">
      <c r="A192" s="190">
        <v>4</v>
      </c>
      <c r="B192" s="142" t="s">
        <v>446</v>
      </c>
      <c r="C192" s="184">
        <v>20</v>
      </c>
      <c r="D192" s="184" t="s">
        <v>220</v>
      </c>
      <c r="E192" s="184" t="s">
        <v>236</v>
      </c>
      <c r="F192" s="201">
        <v>6300.02</v>
      </c>
      <c r="G192" s="142" t="s">
        <v>130</v>
      </c>
      <c r="H192" s="140">
        <v>0</v>
      </c>
      <c r="I192" s="140"/>
      <c r="J192" s="140"/>
      <c r="K192" s="140"/>
      <c r="L192" s="140"/>
      <c r="M192" s="140"/>
      <c r="N192" s="140">
        <v>0</v>
      </c>
      <c r="O192" s="140">
        <f t="shared" si="6"/>
        <v>0</v>
      </c>
      <c r="Q192" s="141"/>
      <c r="R192" s="141">
        <v>0</v>
      </c>
      <c r="S192" s="141"/>
      <c r="T192" s="141"/>
      <c r="U192" s="141"/>
      <c r="V192" s="141"/>
      <c r="W192" s="141">
        <v>0</v>
      </c>
      <c r="X192" s="141">
        <f t="shared" si="7"/>
        <v>0</v>
      </c>
      <c r="Z192" s="174"/>
      <c r="AA192" s="174">
        <v>0</v>
      </c>
      <c r="AB192" s="174"/>
      <c r="AC192" s="174"/>
      <c r="AD192" s="174"/>
      <c r="AE192" s="174"/>
      <c r="AF192" s="174">
        <v>0</v>
      </c>
      <c r="AG192" s="174">
        <f t="shared" si="8"/>
        <v>0</v>
      </c>
      <c r="AI192" s="180">
        <v>0</v>
      </c>
      <c r="AJ192" s="172"/>
      <c r="AK192" s="172"/>
      <c r="AL192" s="172"/>
      <c r="AM192" s="172"/>
      <c r="AN192" s="172"/>
      <c r="AO192" s="172"/>
      <c r="AP192" s="172"/>
      <c r="AQ192" s="172"/>
      <c r="AS192" s="141"/>
      <c r="AT192" s="141"/>
      <c r="AU192" s="141"/>
      <c r="AV192" s="141"/>
      <c r="AW192" s="141"/>
      <c r="AX192" s="141"/>
      <c r="AY192" s="141"/>
      <c r="AZ192" s="141"/>
    </row>
    <row r="193" spans="1:52" x14ac:dyDescent="0.2">
      <c r="A193" s="190">
        <v>4</v>
      </c>
      <c r="B193" s="142" t="s">
        <v>447</v>
      </c>
      <c r="C193" s="184">
        <v>20</v>
      </c>
      <c r="D193" s="184" t="s">
        <v>220</v>
      </c>
      <c r="E193" s="184" t="s">
        <v>237</v>
      </c>
      <c r="F193" s="201">
        <v>6300.02</v>
      </c>
      <c r="G193" s="142" t="s">
        <v>130</v>
      </c>
      <c r="H193" s="140">
        <v>0</v>
      </c>
      <c r="I193" s="140"/>
      <c r="J193" s="140"/>
      <c r="K193" s="140"/>
      <c r="L193" s="140"/>
      <c r="M193" s="140"/>
      <c r="N193" s="140">
        <v>0</v>
      </c>
      <c r="O193" s="140">
        <f t="shared" si="6"/>
        <v>0</v>
      </c>
      <c r="Q193" s="141"/>
      <c r="R193" s="141">
        <v>0</v>
      </c>
      <c r="S193" s="141"/>
      <c r="T193" s="141"/>
      <c r="U193" s="141"/>
      <c r="V193" s="141"/>
      <c r="W193" s="141">
        <v>0</v>
      </c>
      <c r="X193" s="141">
        <f t="shared" si="7"/>
        <v>0</v>
      </c>
      <c r="Z193" s="174"/>
      <c r="AA193" s="174">
        <v>0</v>
      </c>
      <c r="AB193" s="174"/>
      <c r="AC193" s="174"/>
      <c r="AD193" s="174"/>
      <c r="AE193" s="174"/>
      <c r="AF193" s="174">
        <v>0</v>
      </c>
      <c r="AG193" s="174">
        <f t="shared" si="8"/>
        <v>0</v>
      </c>
      <c r="AI193" s="180">
        <v>0</v>
      </c>
      <c r="AJ193" s="172"/>
      <c r="AK193" s="172"/>
      <c r="AL193" s="172"/>
      <c r="AM193" s="172"/>
      <c r="AN193" s="172"/>
      <c r="AO193" s="172"/>
      <c r="AP193" s="172"/>
      <c r="AQ193" s="172"/>
      <c r="AS193" s="141"/>
      <c r="AT193" s="141"/>
      <c r="AU193" s="141"/>
      <c r="AV193" s="141"/>
      <c r="AW193" s="141"/>
      <c r="AX193" s="141"/>
      <c r="AY193" s="141"/>
      <c r="AZ193" s="141"/>
    </row>
    <row r="194" spans="1:52" x14ac:dyDescent="0.2">
      <c r="A194" s="190">
        <v>4</v>
      </c>
      <c r="B194" s="142" t="s">
        <v>448</v>
      </c>
      <c r="C194" s="184">
        <v>20</v>
      </c>
      <c r="D194" s="184" t="s">
        <v>220</v>
      </c>
      <c r="E194" s="184" t="s">
        <v>238</v>
      </c>
      <c r="F194" s="201">
        <v>6300.02</v>
      </c>
      <c r="G194" s="142" t="s">
        <v>130</v>
      </c>
      <c r="H194" s="140">
        <v>0</v>
      </c>
      <c r="I194" s="140"/>
      <c r="J194" s="140"/>
      <c r="K194" s="140"/>
      <c r="L194" s="140"/>
      <c r="M194" s="140"/>
      <c r="N194" s="140">
        <v>0</v>
      </c>
      <c r="O194" s="140">
        <f t="shared" si="6"/>
        <v>0</v>
      </c>
      <c r="Q194" s="141"/>
      <c r="R194" s="141">
        <v>0</v>
      </c>
      <c r="S194" s="141"/>
      <c r="T194" s="141"/>
      <c r="U194" s="141"/>
      <c r="V194" s="141"/>
      <c r="W194" s="141">
        <v>0</v>
      </c>
      <c r="X194" s="141">
        <f t="shared" si="7"/>
        <v>0</v>
      </c>
      <c r="Z194" s="174"/>
      <c r="AA194" s="174">
        <v>0</v>
      </c>
      <c r="AB194" s="174"/>
      <c r="AC194" s="174"/>
      <c r="AD194" s="174"/>
      <c r="AE194" s="174"/>
      <c r="AF194" s="174">
        <v>0</v>
      </c>
      <c r="AG194" s="174">
        <f t="shared" si="8"/>
        <v>0</v>
      </c>
      <c r="AI194" s="180">
        <v>0</v>
      </c>
      <c r="AJ194" s="172"/>
      <c r="AK194" s="172"/>
      <c r="AL194" s="172"/>
      <c r="AM194" s="172"/>
      <c r="AN194" s="172"/>
      <c r="AO194" s="172"/>
      <c r="AP194" s="172"/>
      <c r="AQ194" s="172"/>
      <c r="AS194" s="141"/>
      <c r="AT194" s="141"/>
      <c r="AU194" s="141"/>
      <c r="AV194" s="141"/>
      <c r="AW194" s="141"/>
      <c r="AX194" s="141"/>
      <c r="AY194" s="141"/>
      <c r="AZ194" s="141"/>
    </row>
    <row r="195" spans="1:52" x14ac:dyDescent="0.2">
      <c r="A195" s="190">
        <v>4</v>
      </c>
      <c r="B195" s="142" t="s">
        <v>449</v>
      </c>
      <c r="C195" s="184">
        <v>20</v>
      </c>
      <c r="D195" s="184" t="s">
        <v>220</v>
      </c>
      <c r="E195" s="184" t="s">
        <v>239</v>
      </c>
      <c r="F195" s="201">
        <v>6300.02</v>
      </c>
      <c r="G195" s="142" t="s">
        <v>130</v>
      </c>
      <c r="H195" s="140">
        <v>0</v>
      </c>
      <c r="I195" s="140"/>
      <c r="J195" s="140"/>
      <c r="K195" s="140"/>
      <c r="L195" s="140"/>
      <c r="M195" s="140"/>
      <c r="N195" s="140">
        <v>0</v>
      </c>
      <c r="O195" s="140">
        <f t="shared" si="6"/>
        <v>0</v>
      </c>
      <c r="Q195" s="141"/>
      <c r="R195" s="141">
        <v>0</v>
      </c>
      <c r="S195" s="141"/>
      <c r="T195" s="141"/>
      <c r="U195" s="141"/>
      <c r="V195" s="141"/>
      <c r="W195" s="141">
        <v>0</v>
      </c>
      <c r="X195" s="141">
        <f t="shared" si="7"/>
        <v>0</v>
      </c>
      <c r="Z195" s="174"/>
      <c r="AA195" s="174">
        <v>0</v>
      </c>
      <c r="AB195" s="174"/>
      <c r="AC195" s="174"/>
      <c r="AD195" s="174"/>
      <c r="AE195" s="174"/>
      <c r="AF195" s="174">
        <v>0</v>
      </c>
      <c r="AG195" s="174">
        <f t="shared" si="8"/>
        <v>0</v>
      </c>
      <c r="AI195" s="180">
        <v>0</v>
      </c>
      <c r="AJ195" s="172"/>
      <c r="AK195" s="172"/>
      <c r="AL195" s="172"/>
      <c r="AM195" s="172"/>
      <c r="AN195" s="172"/>
      <c r="AO195" s="172"/>
      <c r="AP195" s="172"/>
      <c r="AQ195" s="172"/>
      <c r="AS195" s="141"/>
      <c r="AT195" s="141"/>
      <c r="AU195" s="141"/>
      <c r="AV195" s="141"/>
      <c r="AW195" s="141"/>
      <c r="AX195" s="141"/>
      <c r="AY195" s="141"/>
      <c r="AZ195" s="141"/>
    </row>
    <row r="196" spans="1:52" x14ac:dyDescent="0.2">
      <c r="A196" s="190">
        <v>4</v>
      </c>
      <c r="B196" s="142" t="s">
        <v>450</v>
      </c>
      <c r="C196" s="184">
        <v>20</v>
      </c>
      <c r="D196" s="184" t="s">
        <v>220</v>
      </c>
      <c r="E196" s="184" t="s">
        <v>240</v>
      </c>
      <c r="F196" s="201">
        <v>6300.02</v>
      </c>
      <c r="G196" s="142" t="s">
        <v>130</v>
      </c>
      <c r="H196" s="140">
        <v>0</v>
      </c>
      <c r="I196" s="140"/>
      <c r="J196" s="140"/>
      <c r="K196" s="140"/>
      <c r="L196" s="140"/>
      <c r="M196" s="140"/>
      <c r="N196" s="140">
        <v>0</v>
      </c>
      <c r="O196" s="140">
        <f t="shared" ref="O196:O259" si="9">H196-N196</f>
        <v>0</v>
      </c>
      <c r="Q196" s="141"/>
      <c r="R196" s="141">
        <v>0</v>
      </c>
      <c r="S196" s="141"/>
      <c r="T196" s="141"/>
      <c r="U196" s="141"/>
      <c r="V196" s="141"/>
      <c r="W196" s="141">
        <v>0</v>
      </c>
      <c r="X196" s="141">
        <f t="shared" ref="X196:X259" si="10">R196-W196</f>
        <v>0</v>
      </c>
      <c r="Z196" s="174"/>
      <c r="AA196" s="174">
        <v>0</v>
      </c>
      <c r="AB196" s="174"/>
      <c r="AC196" s="174"/>
      <c r="AD196" s="174"/>
      <c r="AE196" s="174"/>
      <c r="AF196" s="174">
        <v>0</v>
      </c>
      <c r="AG196" s="174">
        <f t="shared" ref="AG196:AG259" si="11">AA196-AF196</f>
        <v>0</v>
      </c>
      <c r="AI196" s="180">
        <v>0</v>
      </c>
      <c r="AJ196" s="172"/>
      <c r="AK196" s="172"/>
      <c r="AL196" s="172"/>
      <c r="AM196" s="172"/>
      <c r="AN196" s="172"/>
      <c r="AO196" s="172"/>
      <c r="AP196" s="172"/>
      <c r="AQ196" s="172"/>
      <c r="AS196" s="141"/>
      <c r="AT196" s="141"/>
      <c r="AU196" s="141"/>
      <c r="AV196" s="141"/>
      <c r="AW196" s="141"/>
      <c r="AX196" s="141"/>
      <c r="AY196" s="141"/>
      <c r="AZ196" s="141"/>
    </row>
    <row r="197" spans="1:52" x14ac:dyDescent="0.2">
      <c r="A197" s="190">
        <v>4</v>
      </c>
      <c r="B197" s="142" t="s">
        <v>451</v>
      </c>
      <c r="C197" s="184">
        <v>20</v>
      </c>
      <c r="D197" s="184" t="s">
        <v>220</v>
      </c>
      <c r="E197" s="184" t="s">
        <v>241</v>
      </c>
      <c r="F197" s="201">
        <v>6300.02</v>
      </c>
      <c r="G197" s="142" t="s">
        <v>130</v>
      </c>
      <c r="H197" s="140">
        <v>0</v>
      </c>
      <c r="I197" s="140"/>
      <c r="J197" s="140"/>
      <c r="K197" s="140"/>
      <c r="L197" s="140"/>
      <c r="M197" s="140"/>
      <c r="N197" s="140">
        <v>0</v>
      </c>
      <c r="O197" s="140">
        <f t="shared" si="9"/>
        <v>0</v>
      </c>
      <c r="Q197" s="141"/>
      <c r="R197" s="141">
        <v>0</v>
      </c>
      <c r="S197" s="141"/>
      <c r="T197" s="141"/>
      <c r="U197" s="141"/>
      <c r="V197" s="141"/>
      <c r="W197" s="141">
        <v>0</v>
      </c>
      <c r="X197" s="141">
        <f t="shared" si="10"/>
        <v>0</v>
      </c>
      <c r="Z197" s="174"/>
      <c r="AA197" s="174">
        <v>0</v>
      </c>
      <c r="AB197" s="174"/>
      <c r="AC197" s="174"/>
      <c r="AD197" s="174"/>
      <c r="AE197" s="174"/>
      <c r="AF197" s="174">
        <v>0</v>
      </c>
      <c r="AG197" s="174">
        <f t="shared" si="11"/>
        <v>0</v>
      </c>
      <c r="AI197" s="180">
        <v>0</v>
      </c>
      <c r="AJ197" s="172"/>
      <c r="AK197" s="172"/>
      <c r="AL197" s="172"/>
      <c r="AM197" s="172"/>
      <c r="AN197" s="172"/>
      <c r="AO197" s="172"/>
      <c r="AP197" s="172"/>
      <c r="AQ197" s="172"/>
      <c r="AS197" s="141"/>
      <c r="AT197" s="141"/>
      <c r="AU197" s="141"/>
      <c r="AV197" s="141"/>
      <c r="AW197" s="141"/>
      <c r="AX197" s="141"/>
      <c r="AY197" s="141"/>
      <c r="AZ197" s="141"/>
    </row>
    <row r="198" spans="1:52" x14ac:dyDescent="0.2">
      <c r="A198" s="190"/>
      <c r="B198" s="142" t="s">
        <v>452</v>
      </c>
      <c r="C198" s="184">
        <v>20</v>
      </c>
      <c r="D198" s="184" t="s">
        <v>220</v>
      </c>
      <c r="E198" s="184" t="s">
        <v>242</v>
      </c>
      <c r="F198" s="201">
        <v>6300.02</v>
      </c>
      <c r="G198" s="142" t="s">
        <v>130</v>
      </c>
      <c r="H198" s="140">
        <v>0</v>
      </c>
      <c r="I198" s="140"/>
      <c r="J198" s="140"/>
      <c r="K198" s="140"/>
      <c r="L198" s="140"/>
      <c r="M198" s="140"/>
      <c r="N198" s="140">
        <v>0</v>
      </c>
      <c r="O198" s="140">
        <f t="shared" si="9"/>
        <v>0</v>
      </c>
      <c r="Q198" s="141"/>
      <c r="R198" s="141">
        <v>0</v>
      </c>
      <c r="S198" s="141"/>
      <c r="T198" s="141"/>
      <c r="U198" s="141"/>
      <c r="V198" s="141"/>
      <c r="W198" s="141">
        <v>0</v>
      </c>
      <c r="X198" s="141">
        <f t="shared" si="10"/>
        <v>0</v>
      </c>
      <c r="Z198" s="174"/>
      <c r="AA198" s="174">
        <v>0</v>
      </c>
      <c r="AB198" s="174"/>
      <c r="AC198" s="174"/>
      <c r="AD198" s="174"/>
      <c r="AE198" s="174"/>
      <c r="AF198" s="174">
        <v>0</v>
      </c>
      <c r="AG198" s="174">
        <f t="shared" si="11"/>
        <v>0</v>
      </c>
      <c r="AI198" s="180">
        <v>0</v>
      </c>
      <c r="AJ198" s="172"/>
      <c r="AK198" s="172"/>
      <c r="AL198" s="172"/>
      <c r="AM198" s="172"/>
      <c r="AN198" s="172"/>
      <c r="AO198" s="172"/>
      <c r="AP198" s="172"/>
      <c r="AQ198" s="172"/>
      <c r="AS198" s="141"/>
      <c r="AT198" s="141"/>
      <c r="AU198" s="141"/>
      <c r="AV198" s="141"/>
      <c r="AW198" s="141"/>
      <c r="AX198" s="141"/>
      <c r="AY198" s="141"/>
      <c r="AZ198" s="141"/>
    </row>
    <row r="199" spans="1:52" ht="13.5" customHeight="1" x14ac:dyDescent="0.2">
      <c r="A199" s="190"/>
      <c r="B199" s="193" t="s">
        <v>453</v>
      </c>
      <c r="C199" s="184">
        <v>20</v>
      </c>
      <c r="D199" s="184" t="s">
        <v>220</v>
      </c>
      <c r="E199" s="184" t="s">
        <v>243</v>
      </c>
      <c r="F199" s="201">
        <v>6300.02</v>
      </c>
      <c r="G199" s="193" t="s">
        <v>130</v>
      </c>
      <c r="H199" s="140">
        <v>0</v>
      </c>
      <c r="I199" s="140"/>
      <c r="J199" s="140"/>
      <c r="K199" s="140"/>
      <c r="L199" s="140"/>
      <c r="M199" s="140"/>
      <c r="N199" s="140">
        <v>0</v>
      </c>
      <c r="O199" s="140">
        <f t="shared" si="9"/>
        <v>0</v>
      </c>
      <c r="Q199" s="141"/>
      <c r="R199" s="141">
        <v>0</v>
      </c>
      <c r="S199" s="141"/>
      <c r="T199" s="141"/>
      <c r="U199" s="141"/>
      <c r="V199" s="141"/>
      <c r="W199" s="141">
        <v>0</v>
      </c>
      <c r="X199" s="141">
        <f t="shared" si="10"/>
        <v>0</v>
      </c>
      <c r="Z199" s="174"/>
      <c r="AA199" s="174">
        <v>0</v>
      </c>
      <c r="AB199" s="174"/>
      <c r="AC199" s="174"/>
      <c r="AD199" s="174"/>
      <c r="AE199" s="174"/>
      <c r="AF199" s="174">
        <v>0</v>
      </c>
      <c r="AG199" s="174">
        <f t="shared" si="11"/>
        <v>0</v>
      </c>
      <c r="AI199" s="180">
        <v>0</v>
      </c>
      <c r="AJ199" s="172"/>
      <c r="AK199" s="172"/>
      <c r="AL199" s="172"/>
      <c r="AM199" s="172"/>
      <c r="AN199" s="172"/>
      <c r="AO199" s="172"/>
      <c r="AP199" s="172"/>
      <c r="AQ199" s="172"/>
      <c r="AS199" s="141"/>
      <c r="AT199" s="141"/>
      <c r="AU199" s="141"/>
      <c r="AV199" s="141"/>
      <c r="AW199" s="141"/>
      <c r="AX199" s="141"/>
      <c r="AY199" s="141"/>
      <c r="AZ199" s="141"/>
    </row>
    <row r="200" spans="1:52" ht="13.5" customHeight="1" x14ac:dyDescent="0.2">
      <c r="A200" s="190"/>
      <c r="B200" s="193" t="s">
        <v>454</v>
      </c>
      <c r="C200" s="184">
        <v>20</v>
      </c>
      <c r="D200" s="184" t="s">
        <v>220</v>
      </c>
      <c r="E200" s="184" t="s">
        <v>244</v>
      </c>
      <c r="F200" s="201">
        <v>6300.02</v>
      </c>
      <c r="G200" s="193" t="s">
        <v>130</v>
      </c>
      <c r="H200" s="140">
        <v>0</v>
      </c>
      <c r="I200" s="140"/>
      <c r="J200" s="140"/>
      <c r="K200" s="140"/>
      <c r="L200" s="140"/>
      <c r="M200" s="140"/>
      <c r="N200" s="140">
        <v>0</v>
      </c>
      <c r="O200" s="140">
        <f t="shared" si="9"/>
        <v>0</v>
      </c>
      <c r="Q200" s="141"/>
      <c r="R200" s="141">
        <v>0</v>
      </c>
      <c r="S200" s="141"/>
      <c r="T200" s="141"/>
      <c r="U200" s="141"/>
      <c r="V200" s="141"/>
      <c r="W200" s="141">
        <v>0</v>
      </c>
      <c r="X200" s="141">
        <f t="shared" si="10"/>
        <v>0</v>
      </c>
      <c r="Z200" s="174"/>
      <c r="AA200" s="174">
        <v>0</v>
      </c>
      <c r="AB200" s="174"/>
      <c r="AC200" s="174"/>
      <c r="AD200" s="174"/>
      <c r="AE200" s="174"/>
      <c r="AF200" s="174">
        <v>0</v>
      </c>
      <c r="AG200" s="174">
        <f t="shared" si="11"/>
        <v>0</v>
      </c>
      <c r="AI200" s="180">
        <v>0</v>
      </c>
      <c r="AJ200" s="172"/>
      <c r="AK200" s="172"/>
      <c r="AL200" s="172"/>
      <c r="AM200" s="172"/>
      <c r="AN200" s="172"/>
      <c r="AO200" s="172"/>
      <c r="AP200" s="172"/>
      <c r="AQ200" s="172"/>
      <c r="AS200" s="141"/>
      <c r="AT200" s="141"/>
      <c r="AU200" s="141"/>
      <c r="AV200" s="141"/>
      <c r="AW200" s="141"/>
      <c r="AX200" s="141"/>
      <c r="AY200" s="141"/>
      <c r="AZ200" s="141"/>
    </row>
    <row r="201" spans="1:52" ht="13.5" customHeight="1" x14ac:dyDescent="0.2">
      <c r="A201" s="190"/>
      <c r="B201" s="193" t="s">
        <v>455</v>
      </c>
      <c r="C201" s="184">
        <v>20</v>
      </c>
      <c r="D201" s="184" t="s">
        <v>220</v>
      </c>
      <c r="E201" s="184" t="s">
        <v>245</v>
      </c>
      <c r="F201" s="201">
        <v>6300.02</v>
      </c>
      <c r="G201" s="193" t="s">
        <v>130</v>
      </c>
      <c r="H201" s="140">
        <v>0</v>
      </c>
      <c r="I201" s="140"/>
      <c r="J201" s="140"/>
      <c r="K201" s="140"/>
      <c r="L201" s="140"/>
      <c r="M201" s="140"/>
      <c r="N201" s="140">
        <v>0</v>
      </c>
      <c r="O201" s="140">
        <f t="shared" si="9"/>
        <v>0</v>
      </c>
      <c r="Q201" s="141"/>
      <c r="R201" s="141">
        <v>0</v>
      </c>
      <c r="S201" s="141"/>
      <c r="T201" s="141"/>
      <c r="U201" s="141"/>
      <c r="V201" s="141"/>
      <c r="W201" s="141">
        <v>0</v>
      </c>
      <c r="X201" s="141">
        <f t="shared" si="10"/>
        <v>0</v>
      </c>
      <c r="Z201" s="174"/>
      <c r="AA201" s="174">
        <v>0</v>
      </c>
      <c r="AB201" s="174"/>
      <c r="AC201" s="174"/>
      <c r="AD201" s="174"/>
      <c r="AE201" s="174"/>
      <c r="AF201" s="174">
        <v>0</v>
      </c>
      <c r="AG201" s="174">
        <f t="shared" si="11"/>
        <v>0</v>
      </c>
      <c r="AI201" s="180">
        <v>0</v>
      </c>
      <c r="AJ201" s="172"/>
      <c r="AK201" s="172"/>
      <c r="AL201" s="172"/>
      <c r="AM201" s="172"/>
      <c r="AN201" s="172"/>
      <c r="AO201" s="172"/>
      <c r="AP201" s="172"/>
      <c r="AQ201" s="172"/>
      <c r="AS201" s="141"/>
      <c r="AT201" s="141"/>
      <c r="AU201" s="141"/>
      <c r="AV201" s="141"/>
      <c r="AW201" s="141"/>
      <c r="AX201" s="141"/>
      <c r="AY201" s="141"/>
      <c r="AZ201" s="141"/>
    </row>
    <row r="202" spans="1:52" ht="13.5" customHeight="1" x14ac:dyDescent="0.2">
      <c r="A202" s="190"/>
      <c r="B202" s="193" t="s">
        <v>456</v>
      </c>
      <c r="C202" s="184">
        <v>20</v>
      </c>
      <c r="D202" s="184" t="s">
        <v>220</v>
      </c>
      <c r="E202" s="184" t="s">
        <v>246</v>
      </c>
      <c r="F202" s="201">
        <v>6300.02</v>
      </c>
      <c r="G202" s="193" t="s">
        <v>130</v>
      </c>
      <c r="H202" s="140">
        <v>0</v>
      </c>
      <c r="I202" s="140"/>
      <c r="J202" s="140"/>
      <c r="K202" s="140"/>
      <c r="L202" s="140"/>
      <c r="M202" s="140"/>
      <c r="N202" s="140">
        <v>0</v>
      </c>
      <c r="O202" s="140">
        <f t="shared" si="9"/>
        <v>0</v>
      </c>
      <c r="Q202" s="141"/>
      <c r="R202" s="141">
        <v>0</v>
      </c>
      <c r="S202" s="141"/>
      <c r="T202" s="141"/>
      <c r="U202" s="141"/>
      <c r="V202" s="141"/>
      <c r="W202" s="141">
        <v>0</v>
      </c>
      <c r="X202" s="141">
        <f t="shared" si="10"/>
        <v>0</v>
      </c>
      <c r="Z202" s="174"/>
      <c r="AA202" s="174">
        <v>0</v>
      </c>
      <c r="AB202" s="174"/>
      <c r="AC202" s="174"/>
      <c r="AD202" s="174"/>
      <c r="AE202" s="174"/>
      <c r="AF202" s="174">
        <v>0</v>
      </c>
      <c r="AG202" s="174">
        <f t="shared" si="11"/>
        <v>0</v>
      </c>
      <c r="AI202" s="180">
        <v>0</v>
      </c>
      <c r="AJ202" s="172"/>
      <c r="AK202" s="172"/>
      <c r="AL202" s="172"/>
      <c r="AM202" s="172"/>
      <c r="AN202" s="172"/>
      <c r="AO202" s="172"/>
      <c r="AP202" s="172"/>
      <c r="AQ202" s="172"/>
      <c r="AS202" s="141"/>
      <c r="AT202" s="141"/>
      <c r="AU202" s="141"/>
      <c r="AV202" s="141"/>
      <c r="AW202" s="141"/>
      <c r="AX202" s="141"/>
      <c r="AY202" s="141"/>
      <c r="AZ202" s="141"/>
    </row>
    <row r="203" spans="1:52" ht="13.5" customHeight="1" x14ac:dyDescent="0.2">
      <c r="A203" s="190"/>
      <c r="B203" s="193" t="s">
        <v>457</v>
      </c>
      <c r="C203" s="184">
        <v>20</v>
      </c>
      <c r="D203" s="184" t="s">
        <v>220</v>
      </c>
      <c r="E203" s="184" t="s">
        <v>247</v>
      </c>
      <c r="F203" s="201">
        <v>6300.02</v>
      </c>
      <c r="G203" s="193" t="s">
        <v>130</v>
      </c>
      <c r="H203" s="140">
        <v>0</v>
      </c>
      <c r="I203" s="140"/>
      <c r="J203" s="140"/>
      <c r="K203" s="140"/>
      <c r="L203" s="140"/>
      <c r="M203" s="140"/>
      <c r="N203" s="140">
        <v>0</v>
      </c>
      <c r="O203" s="140">
        <f t="shared" si="9"/>
        <v>0</v>
      </c>
      <c r="Q203" s="141"/>
      <c r="R203" s="141">
        <v>0</v>
      </c>
      <c r="S203" s="141"/>
      <c r="T203" s="141"/>
      <c r="U203" s="141"/>
      <c r="V203" s="141"/>
      <c r="W203" s="141">
        <v>0</v>
      </c>
      <c r="X203" s="141">
        <f t="shared" si="10"/>
        <v>0</v>
      </c>
      <c r="Z203" s="174"/>
      <c r="AA203" s="174">
        <v>0</v>
      </c>
      <c r="AB203" s="174"/>
      <c r="AC203" s="174"/>
      <c r="AD203" s="174"/>
      <c r="AE203" s="174"/>
      <c r="AF203" s="174">
        <v>0</v>
      </c>
      <c r="AG203" s="174">
        <f t="shared" si="11"/>
        <v>0</v>
      </c>
      <c r="AI203" s="180">
        <v>0</v>
      </c>
      <c r="AJ203" s="172"/>
      <c r="AK203" s="172"/>
      <c r="AL203" s="172"/>
      <c r="AM203" s="172"/>
      <c r="AN203" s="172"/>
      <c r="AO203" s="172"/>
      <c r="AP203" s="172"/>
      <c r="AQ203" s="172"/>
      <c r="AS203" s="141"/>
      <c r="AT203" s="141"/>
      <c r="AU203" s="141"/>
      <c r="AV203" s="141"/>
      <c r="AW203" s="141"/>
      <c r="AX203" s="141"/>
      <c r="AY203" s="141"/>
      <c r="AZ203" s="141"/>
    </row>
    <row r="204" spans="1:52" ht="13.5" customHeight="1" x14ac:dyDescent="0.2">
      <c r="A204" s="190"/>
      <c r="B204" s="193" t="s">
        <v>458</v>
      </c>
      <c r="C204" s="184">
        <v>20</v>
      </c>
      <c r="D204" s="184" t="s">
        <v>220</v>
      </c>
      <c r="E204" s="184" t="s">
        <v>241</v>
      </c>
      <c r="F204" s="201">
        <v>6375.03</v>
      </c>
      <c r="G204" s="193" t="s">
        <v>131</v>
      </c>
      <c r="H204" s="140">
        <v>19825</v>
      </c>
      <c r="I204" s="140"/>
      <c r="J204" s="140"/>
      <c r="K204" s="140"/>
      <c r="L204" s="140"/>
      <c r="M204" s="140"/>
      <c r="N204" s="140">
        <v>16543.39</v>
      </c>
      <c r="O204" s="140">
        <f t="shared" si="9"/>
        <v>3281.6100000000006</v>
      </c>
      <c r="Q204" s="141"/>
      <c r="R204" s="141">
        <v>17800</v>
      </c>
      <c r="S204" s="141"/>
      <c r="T204" s="141"/>
      <c r="U204" s="141"/>
      <c r="V204" s="141"/>
      <c r="W204" s="141">
        <v>17680.57</v>
      </c>
      <c r="X204" s="141">
        <f t="shared" si="10"/>
        <v>119.43000000000029</v>
      </c>
      <c r="Z204" s="174"/>
      <c r="AA204" s="174">
        <v>17800</v>
      </c>
      <c r="AB204" s="174"/>
      <c r="AC204" s="174"/>
      <c r="AD204" s="174"/>
      <c r="AE204" s="174"/>
      <c r="AF204" s="174">
        <v>-1261.47</v>
      </c>
      <c r="AG204" s="174">
        <f t="shared" si="11"/>
        <v>19061.47</v>
      </c>
      <c r="AI204" s="180">
        <v>17800</v>
      </c>
      <c r="AJ204" s="172"/>
      <c r="AK204" s="172"/>
      <c r="AL204" s="172"/>
      <c r="AM204" s="172"/>
      <c r="AN204" s="172"/>
      <c r="AO204" s="172"/>
      <c r="AP204" s="172"/>
      <c r="AQ204" s="172"/>
      <c r="AS204" s="141"/>
      <c r="AT204" s="141"/>
      <c r="AU204" s="141"/>
      <c r="AV204" s="141"/>
      <c r="AW204" s="141"/>
      <c r="AX204" s="141"/>
      <c r="AY204" s="141"/>
      <c r="AZ204" s="141"/>
    </row>
    <row r="205" spans="1:52" ht="13.5" customHeight="1" x14ac:dyDescent="0.2">
      <c r="A205" s="190"/>
      <c r="B205" s="193" t="s">
        <v>459</v>
      </c>
      <c r="C205" s="184">
        <v>20</v>
      </c>
      <c r="D205" s="184" t="s">
        <v>220</v>
      </c>
      <c r="E205" s="184" t="s">
        <v>222</v>
      </c>
      <c r="F205" s="201">
        <v>6400.03</v>
      </c>
      <c r="G205" s="193" t="s">
        <v>132</v>
      </c>
      <c r="H205" s="140">
        <v>1500</v>
      </c>
      <c r="I205" s="140"/>
      <c r="J205" s="140"/>
      <c r="K205" s="140"/>
      <c r="L205" s="140"/>
      <c r="M205" s="140"/>
      <c r="N205" s="140">
        <v>478.03</v>
      </c>
      <c r="O205" s="140">
        <f t="shared" si="9"/>
        <v>1021.97</v>
      </c>
      <c r="Q205" s="141"/>
      <c r="R205" s="141">
        <v>1500</v>
      </c>
      <c r="S205" s="141"/>
      <c r="T205" s="141"/>
      <c r="U205" s="141"/>
      <c r="V205" s="141"/>
      <c r="W205" s="141">
        <v>417.47</v>
      </c>
      <c r="X205" s="141">
        <f t="shared" si="10"/>
        <v>1082.53</v>
      </c>
      <c r="Z205" s="174"/>
      <c r="AA205" s="174">
        <v>1500</v>
      </c>
      <c r="AB205" s="174"/>
      <c r="AC205" s="174"/>
      <c r="AD205" s="174"/>
      <c r="AE205" s="174"/>
      <c r="AF205" s="174">
        <v>1500</v>
      </c>
      <c r="AG205" s="174">
        <f t="shared" si="11"/>
        <v>0</v>
      </c>
      <c r="AI205" s="180">
        <v>1500</v>
      </c>
      <c r="AJ205" s="172"/>
      <c r="AK205" s="172"/>
      <c r="AL205" s="172"/>
      <c r="AM205" s="172"/>
      <c r="AN205" s="172"/>
      <c r="AO205" s="172"/>
      <c r="AP205" s="172"/>
      <c r="AQ205" s="172"/>
      <c r="AS205" s="141"/>
      <c r="AT205" s="141"/>
      <c r="AU205" s="141"/>
      <c r="AV205" s="141"/>
      <c r="AW205" s="141"/>
      <c r="AX205" s="141"/>
      <c r="AY205" s="141"/>
      <c r="AZ205" s="141"/>
    </row>
    <row r="206" spans="1:52" ht="13.5" customHeight="1" x14ac:dyDescent="0.2">
      <c r="A206" s="190"/>
      <c r="B206" s="193" t="s">
        <v>460</v>
      </c>
      <c r="C206" s="184">
        <v>20</v>
      </c>
      <c r="D206" s="184" t="s">
        <v>220</v>
      </c>
      <c r="E206" s="184" t="s">
        <v>223</v>
      </c>
      <c r="F206" s="201">
        <v>6400.03</v>
      </c>
      <c r="G206" s="193" t="s">
        <v>132</v>
      </c>
      <c r="H206" s="140">
        <v>0</v>
      </c>
      <c r="I206" s="140"/>
      <c r="J206" s="140"/>
      <c r="K206" s="140"/>
      <c r="L206" s="140"/>
      <c r="M206" s="140"/>
      <c r="N206" s="140">
        <v>0</v>
      </c>
      <c r="O206" s="140">
        <f t="shared" si="9"/>
        <v>0</v>
      </c>
      <c r="Q206" s="141"/>
      <c r="R206" s="141">
        <v>0</v>
      </c>
      <c r="S206" s="141"/>
      <c r="T206" s="141"/>
      <c r="U206" s="141"/>
      <c r="V206" s="141"/>
      <c r="W206" s="141">
        <v>0</v>
      </c>
      <c r="X206" s="141">
        <f t="shared" si="10"/>
        <v>0</v>
      </c>
      <c r="Z206" s="174"/>
      <c r="AA206" s="174">
        <v>0</v>
      </c>
      <c r="AB206" s="174"/>
      <c r="AC206" s="174"/>
      <c r="AD206" s="174"/>
      <c r="AE206" s="174"/>
      <c r="AF206" s="174">
        <v>0</v>
      </c>
      <c r="AG206" s="174">
        <f t="shared" si="11"/>
        <v>0</v>
      </c>
      <c r="AI206" s="180">
        <v>0</v>
      </c>
      <c r="AJ206" s="172"/>
      <c r="AK206" s="172"/>
      <c r="AL206" s="172"/>
      <c r="AM206" s="172"/>
      <c r="AN206" s="172"/>
      <c r="AO206" s="172"/>
      <c r="AP206" s="172"/>
      <c r="AQ206" s="172"/>
      <c r="AS206" s="141"/>
      <c r="AT206" s="141"/>
      <c r="AU206" s="141"/>
      <c r="AV206" s="141"/>
      <c r="AW206" s="141"/>
      <c r="AX206" s="141"/>
      <c r="AY206" s="141"/>
      <c r="AZ206" s="141"/>
    </row>
    <row r="207" spans="1:52" ht="13.5" customHeight="1" x14ac:dyDescent="0.2">
      <c r="A207" s="190"/>
      <c r="B207" s="193" t="s">
        <v>461</v>
      </c>
      <c r="C207" s="184">
        <v>20</v>
      </c>
      <c r="D207" s="184" t="s">
        <v>220</v>
      </c>
      <c r="E207" s="184" t="s">
        <v>224</v>
      </c>
      <c r="F207" s="201">
        <v>6400.03</v>
      </c>
      <c r="G207" s="193" t="s">
        <v>132</v>
      </c>
      <c r="H207" s="140">
        <v>1000</v>
      </c>
      <c r="I207" s="140"/>
      <c r="J207" s="140"/>
      <c r="K207" s="140"/>
      <c r="L207" s="140"/>
      <c r="M207" s="140"/>
      <c r="N207" s="140">
        <v>507.7</v>
      </c>
      <c r="O207" s="140">
        <f t="shared" si="9"/>
        <v>492.3</v>
      </c>
      <c r="Q207" s="141"/>
      <c r="R207" s="141">
        <v>1000</v>
      </c>
      <c r="S207" s="141"/>
      <c r="T207" s="141"/>
      <c r="U207" s="141"/>
      <c r="V207" s="141"/>
      <c r="W207" s="141">
        <v>174.44</v>
      </c>
      <c r="X207" s="141">
        <f t="shared" si="10"/>
        <v>825.56</v>
      </c>
      <c r="Z207" s="174"/>
      <c r="AA207" s="174">
        <v>2000</v>
      </c>
      <c r="AB207" s="174"/>
      <c r="AC207" s="174"/>
      <c r="AD207" s="174"/>
      <c r="AE207" s="174"/>
      <c r="AF207" s="174">
        <v>750.76</v>
      </c>
      <c r="AG207" s="174">
        <f t="shared" si="11"/>
        <v>1249.24</v>
      </c>
      <c r="AI207" s="180">
        <v>2000</v>
      </c>
      <c r="AJ207" s="172"/>
      <c r="AK207" s="172"/>
      <c r="AL207" s="172"/>
      <c r="AM207" s="172"/>
      <c r="AN207" s="172"/>
      <c r="AO207" s="172"/>
      <c r="AP207" s="172"/>
      <c r="AQ207" s="172"/>
      <c r="AS207" s="141"/>
      <c r="AT207" s="141"/>
      <c r="AU207" s="141"/>
      <c r="AV207" s="141"/>
      <c r="AW207" s="141"/>
      <c r="AX207" s="141"/>
      <c r="AY207" s="141"/>
      <c r="AZ207" s="141"/>
    </row>
    <row r="208" spans="1:52" x14ac:dyDescent="0.2">
      <c r="B208" s="142" t="s">
        <v>462</v>
      </c>
      <c r="C208" s="184">
        <v>20</v>
      </c>
      <c r="D208" s="184" t="s">
        <v>220</v>
      </c>
      <c r="E208" s="184" t="s">
        <v>225</v>
      </c>
      <c r="F208" s="201">
        <v>6400.03</v>
      </c>
      <c r="G208" s="142" t="s">
        <v>132</v>
      </c>
      <c r="H208" s="140">
        <v>7000</v>
      </c>
      <c r="I208" s="140">
        <f>SUBTOTAL(9,I3:I207)</f>
        <v>0</v>
      </c>
      <c r="J208" s="140">
        <f>SUM(J3:J207)</f>
        <v>0</v>
      </c>
      <c r="K208" s="140">
        <f>SUM(K3:K207)</f>
        <v>0</v>
      </c>
      <c r="L208" s="140">
        <f>SUM(L3:L207)</f>
        <v>0</v>
      </c>
      <c r="M208" s="140">
        <f>SUM(M3:M207)</f>
        <v>0</v>
      </c>
      <c r="N208" s="140">
        <v>3136.26</v>
      </c>
      <c r="O208" s="140">
        <f t="shared" si="9"/>
        <v>3863.74</v>
      </c>
      <c r="Q208" s="142">
        <f t="shared" ref="Q208:V208" si="12">SUBTOTAL(9,Q3:Q207)</f>
        <v>0</v>
      </c>
      <c r="R208" s="141">
        <v>1000</v>
      </c>
      <c r="S208" s="141">
        <f t="shared" si="12"/>
        <v>0</v>
      </c>
      <c r="T208" s="141">
        <f t="shared" si="12"/>
        <v>0</v>
      </c>
      <c r="U208" s="141">
        <f t="shared" si="12"/>
        <v>0</v>
      </c>
      <c r="V208" s="141">
        <f t="shared" si="12"/>
        <v>0</v>
      </c>
      <c r="W208" s="141">
        <v>230.7</v>
      </c>
      <c r="X208" s="141">
        <f t="shared" si="10"/>
        <v>769.3</v>
      </c>
      <c r="Z208" s="142">
        <f t="shared" ref="Z208:AE208" si="13">SUBTOTAL(9,Z3:Z207)</f>
        <v>0</v>
      </c>
      <c r="AA208" s="174">
        <v>1000</v>
      </c>
      <c r="AB208" s="174">
        <f t="shared" si="13"/>
        <v>0</v>
      </c>
      <c r="AC208" s="174">
        <f t="shared" si="13"/>
        <v>0</v>
      </c>
      <c r="AD208" s="174">
        <f t="shared" si="13"/>
        <v>0</v>
      </c>
      <c r="AE208" s="174">
        <f t="shared" si="13"/>
        <v>0</v>
      </c>
      <c r="AF208" s="174">
        <v>1000</v>
      </c>
      <c r="AG208" s="174">
        <f t="shared" si="11"/>
        <v>0</v>
      </c>
      <c r="AI208" s="172">
        <v>1000</v>
      </c>
      <c r="AJ208" s="172"/>
      <c r="AK208" s="172"/>
      <c r="AL208" s="172"/>
      <c r="AM208" s="172"/>
      <c r="AN208" s="172"/>
      <c r="AO208" s="172"/>
      <c r="AP208" s="172"/>
      <c r="AQ208" s="172"/>
      <c r="AS208" s="141">
        <f t="shared" ref="AS208:AY208" si="14">SUM(AS3:AS207)</f>
        <v>0</v>
      </c>
      <c r="AT208" s="141">
        <f t="shared" si="14"/>
        <v>0</v>
      </c>
      <c r="AU208" s="141">
        <f t="shared" si="14"/>
        <v>0</v>
      </c>
      <c r="AV208" s="141">
        <f t="shared" si="14"/>
        <v>0</v>
      </c>
      <c r="AW208" s="141">
        <f t="shared" si="14"/>
        <v>0</v>
      </c>
      <c r="AX208" s="141">
        <f t="shared" si="14"/>
        <v>0</v>
      </c>
      <c r="AY208" s="141">
        <f t="shared" si="14"/>
        <v>0</v>
      </c>
      <c r="AZ208" s="141"/>
    </row>
    <row r="209" spans="2:52" x14ac:dyDescent="0.2">
      <c r="B209" s="142" t="s">
        <v>463</v>
      </c>
      <c r="C209" s="184">
        <v>20</v>
      </c>
      <c r="D209" s="184" t="s">
        <v>220</v>
      </c>
      <c r="E209" s="184" t="s">
        <v>226</v>
      </c>
      <c r="F209" s="201">
        <v>6400.03</v>
      </c>
      <c r="G209" s="142" t="s">
        <v>132</v>
      </c>
      <c r="H209" s="140">
        <v>1000</v>
      </c>
      <c r="I209" s="140"/>
      <c r="J209" s="140"/>
      <c r="K209" s="140"/>
      <c r="L209" s="140"/>
      <c r="M209" s="140"/>
      <c r="N209" s="140">
        <v>86.6</v>
      </c>
      <c r="O209" s="140">
        <f t="shared" si="9"/>
        <v>913.4</v>
      </c>
      <c r="R209" s="141">
        <v>1000</v>
      </c>
      <c r="S209" s="141"/>
      <c r="T209" s="141"/>
      <c r="U209" s="141"/>
      <c r="V209" s="141"/>
      <c r="W209" s="141">
        <v>0</v>
      </c>
      <c r="X209" s="141">
        <f t="shared" si="10"/>
        <v>1000</v>
      </c>
      <c r="AA209" s="174">
        <v>1000</v>
      </c>
      <c r="AB209" s="174"/>
      <c r="AC209" s="174"/>
      <c r="AD209" s="174"/>
      <c r="AE209" s="174"/>
      <c r="AF209" s="174">
        <v>1000</v>
      </c>
      <c r="AG209" s="174">
        <f t="shared" si="11"/>
        <v>0</v>
      </c>
      <c r="AI209" s="172">
        <v>1000</v>
      </c>
      <c r="AJ209" s="172"/>
      <c r="AK209" s="172"/>
      <c r="AL209" s="172"/>
      <c r="AM209" s="172"/>
      <c r="AN209" s="172"/>
      <c r="AO209" s="172"/>
      <c r="AP209" s="172"/>
      <c r="AQ209" s="172"/>
      <c r="AS209" s="141"/>
      <c r="AT209" s="141"/>
      <c r="AU209" s="141"/>
      <c r="AV209" s="141"/>
      <c r="AW209" s="141"/>
      <c r="AX209" s="141"/>
      <c r="AY209" s="141"/>
      <c r="AZ209" s="141"/>
    </row>
    <row r="210" spans="2:52" x14ac:dyDescent="0.2">
      <c r="B210" s="142" t="s">
        <v>464</v>
      </c>
      <c r="C210" s="184">
        <v>20</v>
      </c>
      <c r="D210" s="184" t="s">
        <v>220</v>
      </c>
      <c r="E210" s="184" t="s">
        <v>227</v>
      </c>
      <c r="F210" s="201">
        <v>6400.03</v>
      </c>
      <c r="G210" s="142" t="s">
        <v>132</v>
      </c>
      <c r="H210" s="140">
        <v>500</v>
      </c>
      <c r="I210" s="140">
        <f>H208-I208</f>
        <v>7000</v>
      </c>
      <c r="J210" s="140"/>
      <c r="K210" s="140"/>
      <c r="L210" s="140"/>
      <c r="M210" s="140"/>
      <c r="N210" s="140">
        <v>0</v>
      </c>
      <c r="O210" s="140">
        <f t="shared" si="9"/>
        <v>500</v>
      </c>
      <c r="R210" s="141">
        <v>500</v>
      </c>
      <c r="S210" s="141"/>
      <c r="T210" s="141"/>
      <c r="U210" s="141"/>
      <c r="V210" s="141"/>
      <c r="W210" s="141">
        <v>0</v>
      </c>
      <c r="X210" s="141">
        <f t="shared" si="10"/>
        <v>500</v>
      </c>
      <c r="AA210" s="174">
        <v>500</v>
      </c>
      <c r="AB210" s="174"/>
      <c r="AC210" s="174"/>
      <c r="AD210" s="174"/>
      <c r="AE210" s="174"/>
      <c r="AF210" s="174">
        <v>500</v>
      </c>
      <c r="AG210" s="174">
        <f t="shared" si="11"/>
        <v>0</v>
      </c>
      <c r="AI210" s="172">
        <v>500</v>
      </c>
      <c r="AJ210" s="172"/>
      <c r="AK210" s="172"/>
      <c r="AL210" s="172"/>
      <c r="AM210" s="172"/>
      <c r="AN210" s="172"/>
      <c r="AO210" s="172"/>
      <c r="AP210" s="172"/>
      <c r="AQ210" s="172"/>
      <c r="AS210" s="141"/>
      <c r="AT210" s="141"/>
      <c r="AU210" s="141"/>
      <c r="AV210" s="141"/>
      <c r="AW210" s="141"/>
      <c r="AX210" s="141"/>
      <c r="AY210" s="141"/>
      <c r="AZ210" s="141"/>
    </row>
    <row r="211" spans="2:52" x14ac:dyDescent="0.2">
      <c r="B211" s="142" t="s">
        <v>465</v>
      </c>
      <c r="C211" s="184">
        <v>20</v>
      </c>
      <c r="D211" s="184" t="s">
        <v>220</v>
      </c>
      <c r="E211" s="184" t="s">
        <v>228</v>
      </c>
      <c r="F211" s="201">
        <v>6400.03</v>
      </c>
      <c r="G211" s="142" t="s">
        <v>132</v>
      </c>
      <c r="H211" s="140">
        <v>4000</v>
      </c>
      <c r="I211" s="140"/>
      <c r="J211" s="140"/>
      <c r="K211" s="140"/>
      <c r="L211" s="140"/>
      <c r="M211" s="140"/>
      <c r="N211" s="140">
        <v>3278.11</v>
      </c>
      <c r="O211" s="140">
        <f t="shared" si="9"/>
        <v>721.88999999999987</v>
      </c>
      <c r="R211" s="141">
        <v>3000</v>
      </c>
      <c r="S211" s="141"/>
      <c r="T211" s="141"/>
      <c r="U211" s="141"/>
      <c r="V211" s="141"/>
      <c r="W211" s="141">
        <v>376.19</v>
      </c>
      <c r="X211" s="141">
        <f t="shared" si="10"/>
        <v>2623.81</v>
      </c>
      <c r="AA211" s="174">
        <v>2000</v>
      </c>
      <c r="AB211" s="174"/>
      <c r="AC211" s="174"/>
      <c r="AD211" s="174"/>
      <c r="AE211" s="174"/>
      <c r="AF211" s="174">
        <v>1112.6500000000001</v>
      </c>
      <c r="AG211" s="174">
        <f t="shared" si="11"/>
        <v>887.34999999999991</v>
      </c>
      <c r="AI211" s="172">
        <v>2000</v>
      </c>
      <c r="AJ211" s="172"/>
      <c r="AK211" s="172"/>
      <c r="AL211" s="172"/>
      <c r="AM211" s="172"/>
      <c r="AN211" s="172"/>
      <c r="AO211" s="172"/>
      <c r="AP211" s="172"/>
      <c r="AQ211" s="172"/>
      <c r="AS211" s="141"/>
      <c r="AT211" s="141"/>
      <c r="AU211" s="141"/>
      <c r="AV211" s="141"/>
      <c r="AW211" s="141"/>
      <c r="AX211" s="141"/>
      <c r="AY211" s="141"/>
      <c r="AZ211" s="141"/>
    </row>
    <row r="212" spans="2:52" x14ac:dyDescent="0.2">
      <c r="B212" s="142" t="s">
        <v>466</v>
      </c>
      <c r="C212" s="184">
        <v>20</v>
      </c>
      <c r="D212" s="184" t="s">
        <v>220</v>
      </c>
      <c r="E212" s="184" t="s">
        <v>229</v>
      </c>
      <c r="F212" s="201">
        <v>6400.03</v>
      </c>
      <c r="G212" s="142" t="s">
        <v>132</v>
      </c>
      <c r="H212" s="140">
        <v>3500</v>
      </c>
      <c r="I212" s="140"/>
      <c r="J212" s="140"/>
      <c r="K212" s="140"/>
      <c r="L212" s="140"/>
      <c r="M212" s="140"/>
      <c r="N212" s="140">
        <v>1708.12</v>
      </c>
      <c r="O212" s="140">
        <f t="shared" si="9"/>
        <v>1791.88</v>
      </c>
      <c r="R212" s="141">
        <v>3500</v>
      </c>
      <c r="S212" s="141"/>
      <c r="T212" s="141"/>
      <c r="U212" s="141"/>
      <c r="V212" s="141"/>
      <c r="W212" s="141">
        <v>443.54</v>
      </c>
      <c r="X212" s="141">
        <f t="shared" si="10"/>
        <v>3056.46</v>
      </c>
      <c r="AA212" s="174">
        <v>3500</v>
      </c>
      <c r="AB212" s="174"/>
      <c r="AC212" s="174"/>
      <c r="AD212" s="174"/>
      <c r="AE212" s="174"/>
      <c r="AF212" s="174">
        <v>3110.7</v>
      </c>
      <c r="AG212" s="174">
        <f t="shared" si="11"/>
        <v>389.30000000000018</v>
      </c>
      <c r="AI212" s="172">
        <v>3500</v>
      </c>
      <c r="AJ212" s="172"/>
      <c r="AK212" s="172"/>
      <c r="AL212" s="172"/>
      <c r="AM212" s="172"/>
      <c r="AN212" s="172"/>
      <c r="AO212" s="172"/>
      <c r="AP212" s="172"/>
      <c r="AQ212" s="172"/>
      <c r="AS212" s="141"/>
      <c r="AT212" s="141"/>
      <c r="AU212" s="141"/>
      <c r="AV212" s="141"/>
      <c r="AW212" s="141"/>
      <c r="AX212" s="141"/>
      <c r="AY212" s="141"/>
      <c r="AZ212" s="141"/>
    </row>
    <row r="213" spans="2:52" x14ac:dyDescent="0.2">
      <c r="B213" s="142" t="s">
        <v>467</v>
      </c>
      <c r="C213" s="184">
        <v>20</v>
      </c>
      <c r="D213" s="184" t="s">
        <v>220</v>
      </c>
      <c r="E213" s="184" t="s">
        <v>230</v>
      </c>
      <c r="F213" s="201">
        <v>6400.03</v>
      </c>
      <c r="G213" s="142" t="s">
        <v>132</v>
      </c>
      <c r="H213" s="140">
        <v>1000</v>
      </c>
      <c r="I213" s="140"/>
      <c r="J213" s="140"/>
      <c r="K213" s="140"/>
      <c r="L213" s="140"/>
      <c r="M213" s="140"/>
      <c r="N213" s="140">
        <v>38.97</v>
      </c>
      <c r="O213" s="140">
        <f t="shared" si="9"/>
        <v>961.03</v>
      </c>
      <c r="R213" s="141">
        <v>1000</v>
      </c>
      <c r="S213" s="141"/>
      <c r="T213" s="141"/>
      <c r="U213" s="141"/>
      <c r="V213" s="141"/>
      <c r="W213" s="141">
        <v>271.12</v>
      </c>
      <c r="X213" s="141">
        <f t="shared" si="10"/>
        <v>728.88</v>
      </c>
      <c r="AA213" s="174">
        <v>1000</v>
      </c>
      <c r="AB213" s="174"/>
      <c r="AC213" s="174"/>
      <c r="AD213" s="174"/>
      <c r="AE213" s="174"/>
      <c r="AF213" s="174">
        <v>1000</v>
      </c>
      <c r="AG213" s="174">
        <f t="shared" si="11"/>
        <v>0</v>
      </c>
      <c r="AI213" s="172">
        <v>1000</v>
      </c>
      <c r="AJ213" s="172"/>
      <c r="AK213" s="172"/>
      <c r="AL213" s="172"/>
      <c r="AM213" s="172"/>
      <c r="AN213" s="172"/>
      <c r="AO213" s="172"/>
      <c r="AP213" s="172"/>
      <c r="AQ213" s="172"/>
      <c r="AS213" s="141"/>
      <c r="AT213" s="141"/>
      <c r="AU213" s="141"/>
      <c r="AV213" s="141"/>
      <c r="AW213" s="141"/>
      <c r="AX213" s="141"/>
      <c r="AY213" s="141"/>
      <c r="AZ213" s="141"/>
    </row>
    <row r="214" spans="2:52" x14ac:dyDescent="0.2">
      <c r="B214" s="142" t="s">
        <v>468</v>
      </c>
      <c r="C214" s="184">
        <v>20</v>
      </c>
      <c r="D214" s="184" t="s">
        <v>220</v>
      </c>
      <c r="E214" s="184" t="s">
        <v>231</v>
      </c>
      <c r="F214" s="201">
        <v>6400.03</v>
      </c>
      <c r="G214" s="142" t="s">
        <v>132</v>
      </c>
      <c r="H214" s="140">
        <v>1500</v>
      </c>
      <c r="I214" s="140"/>
      <c r="J214" s="140"/>
      <c r="K214" s="140"/>
      <c r="L214" s="140"/>
      <c r="M214" s="140"/>
      <c r="N214" s="140">
        <v>220.03</v>
      </c>
      <c r="O214" s="140">
        <f t="shared" si="9"/>
        <v>1279.97</v>
      </c>
      <c r="R214" s="141">
        <v>1500</v>
      </c>
      <c r="S214" s="141"/>
      <c r="T214" s="141"/>
      <c r="U214" s="141"/>
      <c r="V214" s="141"/>
      <c r="W214" s="141">
        <v>91.51</v>
      </c>
      <c r="X214" s="141">
        <f t="shared" si="10"/>
        <v>1408.49</v>
      </c>
      <c r="AA214" s="174">
        <v>1500</v>
      </c>
      <c r="AB214" s="174"/>
      <c r="AC214" s="174"/>
      <c r="AD214" s="174"/>
      <c r="AE214" s="174"/>
      <c r="AF214" s="174">
        <v>1281.94</v>
      </c>
      <c r="AG214" s="174">
        <f t="shared" si="11"/>
        <v>218.05999999999995</v>
      </c>
      <c r="AI214" s="172">
        <v>1500</v>
      </c>
      <c r="AJ214" s="172"/>
      <c r="AK214" s="172"/>
      <c r="AL214" s="172"/>
      <c r="AM214" s="172"/>
      <c r="AN214" s="172"/>
      <c r="AO214" s="172"/>
      <c r="AP214" s="172"/>
      <c r="AQ214" s="172"/>
      <c r="AS214" s="141"/>
      <c r="AT214" s="141"/>
      <c r="AU214" s="141"/>
      <c r="AV214" s="141"/>
      <c r="AW214" s="141"/>
      <c r="AX214" s="141"/>
      <c r="AY214" s="141"/>
      <c r="AZ214" s="141"/>
    </row>
    <row r="215" spans="2:52" x14ac:dyDescent="0.2">
      <c r="B215" s="142" t="s">
        <v>469</v>
      </c>
      <c r="C215" s="184">
        <v>20</v>
      </c>
      <c r="D215" s="184" t="s">
        <v>220</v>
      </c>
      <c r="E215" s="184" t="s">
        <v>232</v>
      </c>
      <c r="F215" s="201">
        <v>6400.03</v>
      </c>
      <c r="G215" s="142" t="s">
        <v>132</v>
      </c>
      <c r="H215" s="140">
        <v>0</v>
      </c>
      <c r="I215" s="140"/>
      <c r="J215" s="140"/>
      <c r="K215" s="140"/>
      <c r="L215" s="140"/>
      <c r="M215" s="140"/>
      <c r="N215" s="140">
        <v>142.51</v>
      </c>
      <c r="O215" s="140">
        <f t="shared" si="9"/>
        <v>-142.51</v>
      </c>
      <c r="R215" s="141">
        <v>200</v>
      </c>
      <c r="S215" s="141"/>
      <c r="T215" s="141"/>
      <c r="U215" s="141"/>
      <c r="V215" s="141"/>
      <c r="W215" s="141">
        <v>0</v>
      </c>
      <c r="X215" s="141">
        <f t="shared" si="10"/>
        <v>200</v>
      </c>
      <c r="AA215" s="174">
        <v>150</v>
      </c>
      <c r="AB215" s="174"/>
      <c r="AC215" s="174"/>
      <c r="AD215" s="174"/>
      <c r="AE215" s="174"/>
      <c r="AF215" s="174">
        <v>150</v>
      </c>
      <c r="AG215" s="174">
        <f t="shared" si="11"/>
        <v>0</v>
      </c>
      <c r="AI215" s="172">
        <v>150</v>
      </c>
      <c r="AJ215" s="172"/>
      <c r="AK215" s="172"/>
      <c r="AL215" s="172"/>
      <c r="AM215" s="172"/>
      <c r="AN215" s="172"/>
      <c r="AO215" s="172"/>
      <c r="AP215" s="172"/>
      <c r="AQ215" s="172"/>
      <c r="AS215" s="141"/>
      <c r="AT215" s="141"/>
      <c r="AU215" s="141"/>
      <c r="AV215" s="141"/>
      <c r="AW215" s="141"/>
      <c r="AX215" s="141"/>
      <c r="AY215" s="141"/>
      <c r="AZ215" s="141"/>
    </row>
    <row r="216" spans="2:52" x14ac:dyDescent="0.2">
      <c r="B216" s="142" t="s">
        <v>470</v>
      </c>
      <c r="C216" s="184">
        <v>20</v>
      </c>
      <c r="D216" s="184" t="s">
        <v>220</v>
      </c>
      <c r="E216" s="184" t="s">
        <v>233</v>
      </c>
      <c r="F216" s="201">
        <v>6400.03</v>
      </c>
      <c r="G216" s="142" t="s">
        <v>132</v>
      </c>
      <c r="H216" s="140">
        <v>500</v>
      </c>
      <c r="I216" s="140"/>
      <c r="J216" s="140"/>
      <c r="K216" s="140"/>
      <c r="L216" s="140"/>
      <c r="M216" s="140"/>
      <c r="N216" s="140">
        <v>0</v>
      </c>
      <c r="O216" s="140">
        <f t="shared" si="9"/>
        <v>500</v>
      </c>
      <c r="R216" s="141">
        <v>500</v>
      </c>
      <c r="S216" s="141"/>
      <c r="T216" s="141"/>
      <c r="U216" s="141"/>
      <c r="V216" s="141"/>
      <c r="W216" s="141">
        <v>172.29</v>
      </c>
      <c r="X216" s="141">
        <f t="shared" si="10"/>
        <v>327.71000000000004</v>
      </c>
      <c r="AA216" s="174">
        <v>500</v>
      </c>
      <c r="AB216" s="174"/>
      <c r="AC216" s="174"/>
      <c r="AD216" s="174"/>
      <c r="AE216" s="174"/>
      <c r="AF216" s="174">
        <v>500</v>
      </c>
      <c r="AG216" s="174">
        <f t="shared" si="11"/>
        <v>0</v>
      </c>
      <c r="AI216" s="172">
        <v>500</v>
      </c>
      <c r="AJ216" s="172"/>
      <c r="AK216" s="172"/>
      <c r="AL216" s="172"/>
      <c r="AM216" s="172"/>
      <c r="AN216" s="172"/>
      <c r="AO216" s="172"/>
      <c r="AP216" s="172"/>
      <c r="AQ216" s="172"/>
      <c r="AS216" s="141"/>
      <c r="AT216" s="141"/>
      <c r="AU216" s="141"/>
      <c r="AV216" s="141"/>
      <c r="AW216" s="141"/>
      <c r="AX216" s="141"/>
      <c r="AY216" s="141"/>
      <c r="AZ216" s="141"/>
    </row>
    <row r="217" spans="2:52" x14ac:dyDescent="0.2">
      <c r="B217" s="142" t="s">
        <v>471</v>
      </c>
      <c r="C217" s="184">
        <v>20</v>
      </c>
      <c r="D217" s="184" t="s">
        <v>220</v>
      </c>
      <c r="E217" s="184" t="s">
        <v>234</v>
      </c>
      <c r="F217" s="201">
        <v>6400.03</v>
      </c>
      <c r="G217" s="142" t="s">
        <v>132</v>
      </c>
      <c r="H217" s="140">
        <v>0</v>
      </c>
      <c r="I217" s="140"/>
      <c r="J217" s="140"/>
      <c r="K217" s="140"/>
      <c r="L217" s="140"/>
      <c r="M217" s="140"/>
      <c r="N217" s="140">
        <v>0</v>
      </c>
      <c r="O217" s="140">
        <f t="shared" si="9"/>
        <v>0</v>
      </c>
      <c r="R217" s="141">
        <v>1500</v>
      </c>
      <c r="S217" s="141"/>
      <c r="T217" s="141"/>
      <c r="U217" s="141"/>
      <c r="V217" s="141"/>
      <c r="W217" s="141">
        <v>1281.75</v>
      </c>
      <c r="X217" s="141">
        <f t="shared" si="10"/>
        <v>218.25</v>
      </c>
      <c r="AA217" s="174">
        <v>10000</v>
      </c>
      <c r="AB217" s="174"/>
      <c r="AC217" s="174"/>
      <c r="AD217" s="174"/>
      <c r="AE217" s="174"/>
      <c r="AF217" s="174">
        <v>138.76</v>
      </c>
      <c r="AG217" s="174">
        <f t="shared" si="11"/>
        <v>9861.24</v>
      </c>
      <c r="AI217" s="172">
        <v>10000</v>
      </c>
      <c r="AJ217" s="172"/>
      <c r="AK217" s="172"/>
      <c r="AL217" s="172"/>
      <c r="AM217" s="172"/>
      <c r="AN217" s="172"/>
      <c r="AO217" s="172"/>
      <c r="AP217" s="172"/>
      <c r="AQ217" s="172"/>
      <c r="AS217" s="141"/>
      <c r="AT217" s="141"/>
      <c r="AU217" s="141"/>
      <c r="AV217" s="141"/>
      <c r="AW217" s="141"/>
      <c r="AX217" s="141"/>
      <c r="AY217" s="141"/>
      <c r="AZ217" s="141"/>
    </row>
    <row r="218" spans="2:52" x14ac:dyDescent="0.2">
      <c r="B218" s="142" t="s">
        <v>472</v>
      </c>
      <c r="C218" s="184">
        <v>20</v>
      </c>
      <c r="D218" s="184" t="s">
        <v>220</v>
      </c>
      <c r="E218" s="184" t="s">
        <v>235</v>
      </c>
      <c r="F218" s="201">
        <v>6400.03</v>
      </c>
      <c r="G218" s="142" t="s">
        <v>132</v>
      </c>
      <c r="H218" s="140">
        <v>0</v>
      </c>
      <c r="I218" s="140"/>
      <c r="J218" s="140"/>
      <c r="K218" s="140"/>
      <c r="L218" s="140"/>
      <c r="M218" s="140"/>
      <c r="N218" s="140">
        <v>0</v>
      </c>
      <c r="O218" s="140">
        <f t="shared" si="9"/>
        <v>0</v>
      </c>
      <c r="R218" s="141">
        <v>2000</v>
      </c>
      <c r="S218" s="141"/>
      <c r="T218" s="141"/>
      <c r="U218" s="141"/>
      <c r="V218" s="141"/>
      <c r="W218" s="141">
        <v>0</v>
      </c>
      <c r="X218" s="141">
        <f t="shared" si="10"/>
        <v>2000</v>
      </c>
      <c r="AA218" s="174">
        <v>2500</v>
      </c>
      <c r="AB218" s="174"/>
      <c r="AC218" s="174"/>
      <c r="AD218" s="174"/>
      <c r="AE218" s="174"/>
      <c r="AF218" s="174">
        <v>-93.89</v>
      </c>
      <c r="AG218" s="174">
        <f t="shared" si="11"/>
        <v>2593.89</v>
      </c>
      <c r="AI218" s="172">
        <v>2500</v>
      </c>
      <c r="AJ218" s="172"/>
      <c r="AK218" s="172"/>
      <c r="AL218" s="172"/>
      <c r="AM218" s="172"/>
      <c r="AN218" s="172"/>
      <c r="AO218" s="172"/>
      <c r="AP218" s="172"/>
      <c r="AQ218" s="172"/>
      <c r="AS218" s="141"/>
      <c r="AT218" s="141"/>
      <c r="AU218" s="141"/>
      <c r="AV218" s="141"/>
      <c r="AW218" s="141"/>
      <c r="AX218" s="141"/>
      <c r="AY218" s="141"/>
      <c r="AZ218" s="141"/>
    </row>
    <row r="219" spans="2:52" x14ac:dyDescent="0.2">
      <c r="B219" s="142" t="s">
        <v>473</v>
      </c>
      <c r="C219" s="184">
        <v>20</v>
      </c>
      <c r="D219" s="184" t="s">
        <v>220</v>
      </c>
      <c r="E219" s="184" t="s">
        <v>236</v>
      </c>
      <c r="F219" s="201">
        <v>6400.03</v>
      </c>
      <c r="G219" s="142" t="s">
        <v>132</v>
      </c>
      <c r="H219" s="140">
        <v>3500</v>
      </c>
      <c r="I219" s="140"/>
      <c r="J219" s="140"/>
      <c r="K219" s="140"/>
      <c r="L219" s="140"/>
      <c r="M219" s="140"/>
      <c r="N219" s="140">
        <v>468.69</v>
      </c>
      <c r="O219" s="140">
        <f t="shared" si="9"/>
        <v>3031.31</v>
      </c>
      <c r="R219" s="141">
        <v>500</v>
      </c>
      <c r="S219" s="141"/>
      <c r="T219" s="141"/>
      <c r="U219" s="141"/>
      <c r="V219" s="141"/>
      <c r="W219" s="141">
        <v>173.15</v>
      </c>
      <c r="X219" s="141">
        <f t="shared" si="10"/>
        <v>326.85000000000002</v>
      </c>
      <c r="AA219" s="174">
        <v>3000</v>
      </c>
      <c r="AB219" s="174"/>
      <c r="AC219" s="174"/>
      <c r="AD219" s="174"/>
      <c r="AE219" s="174"/>
      <c r="AF219" s="174">
        <v>2658.58</v>
      </c>
      <c r="AG219" s="174">
        <f t="shared" si="11"/>
        <v>341.42000000000007</v>
      </c>
      <c r="AI219" s="172">
        <v>0</v>
      </c>
      <c r="AJ219" s="172"/>
      <c r="AK219" s="172"/>
      <c r="AL219" s="172"/>
      <c r="AM219" s="172"/>
      <c r="AN219" s="172"/>
      <c r="AO219" s="172"/>
      <c r="AP219" s="172"/>
      <c r="AQ219" s="172"/>
      <c r="AS219" s="141"/>
      <c r="AT219" s="141"/>
      <c r="AU219" s="141"/>
      <c r="AV219" s="141"/>
      <c r="AW219" s="141"/>
      <c r="AX219" s="141"/>
      <c r="AY219" s="141"/>
      <c r="AZ219" s="141"/>
    </row>
    <row r="220" spans="2:52" x14ac:dyDescent="0.2">
      <c r="B220" s="142" t="s">
        <v>474</v>
      </c>
      <c r="C220" s="184">
        <v>20</v>
      </c>
      <c r="D220" s="184" t="s">
        <v>220</v>
      </c>
      <c r="E220" s="184" t="s">
        <v>237</v>
      </c>
      <c r="F220" s="201">
        <v>6400.03</v>
      </c>
      <c r="G220" s="142" t="s">
        <v>132</v>
      </c>
      <c r="H220" s="140">
        <v>5000</v>
      </c>
      <c r="I220" s="140"/>
      <c r="J220" s="140"/>
      <c r="K220" s="140"/>
      <c r="L220" s="140"/>
      <c r="M220" s="140"/>
      <c r="N220" s="140">
        <v>4930.83</v>
      </c>
      <c r="O220" s="140">
        <f t="shared" si="9"/>
        <v>69.170000000000073</v>
      </c>
      <c r="R220" s="141">
        <v>5000</v>
      </c>
      <c r="S220" s="141"/>
      <c r="T220" s="141"/>
      <c r="U220" s="141"/>
      <c r="V220" s="141"/>
      <c r="W220" s="141">
        <v>3572.2</v>
      </c>
      <c r="X220" s="141">
        <f t="shared" si="10"/>
        <v>1427.8000000000002</v>
      </c>
      <c r="AA220" s="174">
        <v>3000</v>
      </c>
      <c r="AB220" s="174"/>
      <c r="AC220" s="174"/>
      <c r="AD220" s="174"/>
      <c r="AE220" s="174"/>
      <c r="AF220" s="174">
        <v>1877.12</v>
      </c>
      <c r="AG220" s="174">
        <f t="shared" si="11"/>
        <v>1122.8800000000001</v>
      </c>
      <c r="AI220" s="172">
        <v>3000</v>
      </c>
      <c r="AJ220" s="172"/>
      <c r="AK220" s="172"/>
      <c r="AL220" s="172"/>
      <c r="AM220" s="172"/>
      <c r="AN220" s="172"/>
      <c r="AO220" s="172"/>
      <c r="AP220" s="172"/>
      <c r="AQ220" s="172"/>
      <c r="AS220" s="141"/>
      <c r="AT220" s="141"/>
      <c r="AU220" s="141"/>
      <c r="AV220" s="141"/>
      <c r="AW220" s="141"/>
      <c r="AX220" s="141"/>
      <c r="AY220" s="141"/>
      <c r="AZ220" s="141"/>
    </row>
    <row r="221" spans="2:52" x14ac:dyDescent="0.2">
      <c r="B221" s="142" t="s">
        <v>475</v>
      </c>
      <c r="C221" s="184">
        <v>20</v>
      </c>
      <c r="D221" s="184" t="s">
        <v>220</v>
      </c>
      <c r="E221" s="184" t="s">
        <v>238</v>
      </c>
      <c r="F221" s="201">
        <v>6400.03</v>
      </c>
      <c r="G221" s="142" t="s">
        <v>132</v>
      </c>
      <c r="H221" s="140">
        <v>15000</v>
      </c>
      <c r="I221" s="140"/>
      <c r="J221" s="140"/>
      <c r="K221" s="140"/>
      <c r="L221" s="140"/>
      <c r="M221" s="140"/>
      <c r="N221" s="140">
        <v>14941.37</v>
      </c>
      <c r="O221" s="140">
        <f t="shared" si="9"/>
        <v>58.6299999999992</v>
      </c>
      <c r="R221" s="141">
        <v>6000</v>
      </c>
      <c r="S221" s="141"/>
      <c r="T221" s="141"/>
      <c r="U221" s="141"/>
      <c r="V221" s="141"/>
      <c r="W221" s="141">
        <v>1964.41</v>
      </c>
      <c r="X221" s="141">
        <f t="shared" si="10"/>
        <v>4035.59</v>
      </c>
      <c r="AA221" s="174">
        <v>4000</v>
      </c>
      <c r="AB221" s="174"/>
      <c r="AC221" s="174"/>
      <c r="AD221" s="174"/>
      <c r="AE221" s="174"/>
      <c r="AF221" s="174">
        <v>2941.78</v>
      </c>
      <c r="AG221" s="174">
        <f t="shared" si="11"/>
        <v>1058.2199999999998</v>
      </c>
      <c r="AI221" s="172">
        <v>4000</v>
      </c>
      <c r="AJ221" s="172"/>
      <c r="AK221" s="172"/>
      <c r="AL221" s="172"/>
      <c r="AM221" s="172"/>
      <c r="AN221" s="172"/>
      <c r="AO221" s="172"/>
      <c r="AP221" s="172"/>
      <c r="AQ221" s="172"/>
      <c r="AS221" s="141"/>
      <c r="AT221" s="141"/>
      <c r="AU221" s="141"/>
      <c r="AV221" s="141"/>
      <c r="AW221" s="141"/>
      <c r="AX221" s="141"/>
      <c r="AY221" s="141"/>
      <c r="AZ221" s="141"/>
    </row>
    <row r="222" spans="2:52" x14ac:dyDescent="0.2">
      <c r="B222" s="142" t="s">
        <v>476</v>
      </c>
      <c r="C222" s="184">
        <v>20</v>
      </c>
      <c r="D222" s="184" t="s">
        <v>220</v>
      </c>
      <c r="E222" s="184" t="s">
        <v>239</v>
      </c>
      <c r="F222" s="201">
        <v>6400.03</v>
      </c>
      <c r="G222" s="142" t="s">
        <v>132</v>
      </c>
      <c r="H222" s="140">
        <v>6000</v>
      </c>
      <c r="I222" s="140"/>
      <c r="J222" s="140"/>
      <c r="K222" s="140"/>
      <c r="L222" s="140"/>
      <c r="M222" s="140"/>
      <c r="N222" s="140">
        <v>4567.38</v>
      </c>
      <c r="O222" s="140">
        <f t="shared" si="9"/>
        <v>1432.62</v>
      </c>
      <c r="R222" s="141">
        <v>6000</v>
      </c>
      <c r="S222" s="141"/>
      <c r="T222" s="141"/>
      <c r="U222" s="141"/>
      <c r="V222" s="141"/>
      <c r="W222" s="141">
        <v>1298.68</v>
      </c>
      <c r="X222" s="141">
        <f t="shared" si="10"/>
        <v>4701.32</v>
      </c>
      <c r="AA222" s="174">
        <v>3000</v>
      </c>
      <c r="AB222" s="174"/>
      <c r="AC222" s="174"/>
      <c r="AD222" s="174"/>
      <c r="AE222" s="174"/>
      <c r="AF222" s="174">
        <v>378.68</v>
      </c>
      <c r="AG222" s="174">
        <f t="shared" si="11"/>
        <v>2621.3200000000002</v>
      </c>
      <c r="AI222" s="172">
        <v>3000</v>
      </c>
      <c r="AJ222" s="172"/>
      <c r="AK222" s="172"/>
      <c r="AL222" s="172"/>
      <c r="AM222" s="172"/>
      <c r="AN222" s="172"/>
      <c r="AO222" s="172"/>
      <c r="AP222" s="172"/>
      <c r="AQ222" s="172"/>
      <c r="AS222" s="141"/>
      <c r="AT222" s="141"/>
      <c r="AU222" s="141"/>
      <c r="AV222" s="141"/>
      <c r="AW222" s="141"/>
      <c r="AX222" s="141"/>
      <c r="AY222" s="141"/>
      <c r="AZ222" s="141"/>
    </row>
    <row r="223" spans="2:52" x14ac:dyDescent="0.2">
      <c r="B223" s="142" t="s">
        <v>477</v>
      </c>
      <c r="C223" s="184">
        <v>20</v>
      </c>
      <c r="D223" s="184" t="s">
        <v>220</v>
      </c>
      <c r="E223" s="184" t="s">
        <v>240</v>
      </c>
      <c r="F223" s="201">
        <v>6400.03</v>
      </c>
      <c r="G223" s="142" t="s">
        <v>132</v>
      </c>
      <c r="H223" s="140">
        <v>15000</v>
      </c>
      <c r="I223" s="140"/>
      <c r="J223" s="140"/>
      <c r="K223" s="140"/>
      <c r="L223" s="140"/>
      <c r="M223" s="140"/>
      <c r="N223" s="140">
        <v>14727.92</v>
      </c>
      <c r="O223" s="140">
        <f t="shared" si="9"/>
        <v>272.07999999999993</v>
      </c>
      <c r="R223" s="141">
        <v>5000</v>
      </c>
      <c r="S223" s="141"/>
      <c r="T223" s="141"/>
      <c r="U223" s="141"/>
      <c r="V223" s="141"/>
      <c r="W223" s="141">
        <v>535.01</v>
      </c>
      <c r="X223" s="141">
        <f t="shared" si="10"/>
        <v>4464.99</v>
      </c>
      <c r="AA223" s="174">
        <v>5000</v>
      </c>
      <c r="AB223" s="174"/>
      <c r="AC223" s="174"/>
      <c r="AD223" s="174"/>
      <c r="AE223" s="174"/>
      <c r="AF223" s="174">
        <v>1295.8599999999999</v>
      </c>
      <c r="AG223" s="174">
        <f t="shared" si="11"/>
        <v>3704.1400000000003</v>
      </c>
      <c r="AI223" s="172">
        <v>5000</v>
      </c>
      <c r="AJ223" s="172"/>
      <c r="AK223" s="172"/>
      <c r="AL223" s="172"/>
      <c r="AM223" s="172"/>
      <c r="AN223" s="172"/>
      <c r="AO223" s="172"/>
      <c r="AP223" s="172"/>
      <c r="AQ223" s="172"/>
      <c r="AS223" s="141"/>
      <c r="AT223" s="141"/>
      <c r="AU223" s="141"/>
      <c r="AV223" s="141"/>
      <c r="AW223" s="141"/>
      <c r="AX223" s="141"/>
      <c r="AY223" s="141"/>
      <c r="AZ223" s="141"/>
    </row>
    <row r="224" spans="2:52" x14ac:dyDescent="0.2">
      <c r="B224" s="142" t="s">
        <v>478</v>
      </c>
      <c r="C224" s="184">
        <v>20</v>
      </c>
      <c r="D224" s="184" t="s">
        <v>220</v>
      </c>
      <c r="E224" s="184" t="s">
        <v>241</v>
      </c>
      <c r="F224" s="201">
        <v>6400.03</v>
      </c>
      <c r="G224" s="142" t="s">
        <v>132</v>
      </c>
      <c r="H224" s="140">
        <v>0</v>
      </c>
      <c r="I224" s="140"/>
      <c r="J224" s="140"/>
      <c r="K224" s="140"/>
      <c r="L224" s="140"/>
      <c r="M224" s="140"/>
      <c r="N224" s="140">
        <v>0</v>
      </c>
      <c r="O224" s="140">
        <f t="shared" si="9"/>
        <v>0</v>
      </c>
      <c r="R224" s="141">
        <v>0</v>
      </c>
      <c r="S224" s="141"/>
      <c r="T224" s="141"/>
      <c r="U224" s="141"/>
      <c r="V224" s="141"/>
      <c r="W224" s="141">
        <v>0</v>
      </c>
      <c r="X224" s="141">
        <f t="shared" si="10"/>
        <v>0</v>
      </c>
      <c r="AA224" s="174">
        <v>0</v>
      </c>
      <c r="AB224" s="174"/>
      <c r="AC224" s="174"/>
      <c r="AD224" s="174"/>
      <c r="AE224" s="174"/>
      <c r="AF224" s="174">
        <v>0</v>
      </c>
      <c r="AG224" s="174">
        <f t="shared" si="11"/>
        <v>0</v>
      </c>
      <c r="AI224" s="172">
        <v>0</v>
      </c>
      <c r="AJ224" s="172"/>
      <c r="AK224" s="172"/>
      <c r="AL224" s="172"/>
      <c r="AM224" s="172"/>
      <c r="AN224" s="172"/>
      <c r="AO224" s="172"/>
      <c r="AP224" s="172"/>
      <c r="AQ224" s="172"/>
      <c r="AS224" s="141"/>
      <c r="AT224" s="141"/>
      <c r="AU224" s="141"/>
      <c r="AV224" s="141"/>
      <c r="AW224" s="141"/>
      <c r="AX224" s="141"/>
      <c r="AY224" s="141"/>
      <c r="AZ224" s="141"/>
    </row>
    <row r="225" spans="2:52" x14ac:dyDescent="0.2">
      <c r="B225" s="142" t="s">
        <v>479</v>
      </c>
      <c r="C225" s="184">
        <v>20</v>
      </c>
      <c r="D225" s="184" t="s">
        <v>220</v>
      </c>
      <c r="E225" s="184" t="s">
        <v>242</v>
      </c>
      <c r="F225" s="201">
        <v>6400.03</v>
      </c>
      <c r="G225" s="142" t="s">
        <v>132</v>
      </c>
      <c r="H225" s="140">
        <v>5000</v>
      </c>
      <c r="I225" s="140"/>
      <c r="J225" s="140"/>
      <c r="K225" s="140"/>
      <c r="L225" s="140"/>
      <c r="M225" s="140"/>
      <c r="N225" s="140">
        <v>4763.45</v>
      </c>
      <c r="O225" s="140">
        <f t="shared" si="9"/>
        <v>236.55000000000018</v>
      </c>
      <c r="R225" s="141">
        <v>10000</v>
      </c>
      <c r="S225" s="141"/>
      <c r="T225" s="141"/>
      <c r="U225" s="141"/>
      <c r="V225" s="141"/>
      <c r="W225" s="141">
        <v>7747.47</v>
      </c>
      <c r="X225" s="141">
        <f t="shared" si="10"/>
        <v>2252.5299999999997</v>
      </c>
      <c r="AA225" s="174">
        <v>7000</v>
      </c>
      <c r="AB225" s="174"/>
      <c r="AC225" s="174"/>
      <c r="AD225" s="174"/>
      <c r="AE225" s="174"/>
      <c r="AF225" s="174">
        <v>1574.22</v>
      </c>
      <c r="AG225" s="174">
        <f t="shared" si="11"/>
        <v>5425.78</v>
      </c>
      <c r="AI225" s="172">
        <v>7000</v>
      </c>
      <c r="AJ225" s="172"/>
      <c r="AK225" s="172"/>
      <c r="AL225" s="172"/>
      <c r="AM225" s="172"/>
      <c r="AN225" s="172"/>
      <c r="AO225" s="172"/>
      <c r="AP225" s="172"/>
      <c r="AQ225" s="172"/>
      <c r="AS225" s="141"/>
      <c r="AT225" s="141"/>
      <c r="AU225" s="141"/>
      <c r="AV225" s="141"/>
      <c r="AW225" s="141"/>
      <c r="AX225" s="141"/>
      <c r="AY225" s="141"/>
      <c r="AZ225" s="141"/>
    </row>
    <row r="226" spans="2:52" x14ac:dyDescent="0.2">
      <c r="B226" s="142" t="s">
        <v>480</v>
      </c>
      <c r="C226" s="184">
        <v>20</v>
      </c>
      <c r="D226" s="184" t="s">
        <v>220</v>
      </c>
      <c r="E226" s="184" t="s">
        <v>243</v>
      </c>
      <c r="F226" s="201">
        <v>6400.03</v>
      </c>
      <c r="G226" s="142" t="s">
        <v>132</v>
      </c>
      <c r="H226" s="140">
        <v>22295</v>
      </c>
      <c r="I226" s="140"/>
      <c r="J226" s="140"/>
      <c r="K226" s="140"/>
      <c r="L226" s="140"/>
      <c r="M226" s="140"/>
      <c r="N226" s="140">
        <v>16791.39</v>
      </c>
      <c r="O226" s="140">
        <f t="shared" si="9"/>
        <v>5503.6100000000006</v>
      </c>
      <c r="R226" s="141">
        <v>9920</v>
      </c>
      <c r="S226" s="141"/>
      <c r="T226" s="141"/>
      <c r="U226" s="141"/>
      <c r="V226" s="141"/>
      <c r="W226" s="141">
        <v>7139.6</v>
      </c>
      <c r="X226" s="141">
        <f t="shared" si="10"/>
        <v>2780.3999999999996</v>
      </c>
      <c r="AA226" s="174">
        <v>9000</v>
      </c>
      <c r="AB226" s="174"/>
      <c r="AC226" s="174"/>
      <c r="AD226" s="174"/>
      <c r="AE226" s="174"/>
      <c r="AF226" s="174">
        <v>491.21</v>
      </c>
      <c r="AG226" s="174">
        <f t="shared" si="11"/>
        <v>8508.7900000000009</v>
      </c>
      <c r="AI226" s="172">
        <v>9000</v>
      </c>
      <c r="AJ226" s="172"/>
      <c r="AK226" s="172"/>
      <c r="AL226" s="172"/>
      <c r="AM226" s="172"/>
      <c r="AN226" s="172"/>
      <c r="AO226" s="172"/>
      <c r="AP226" s="172"/>
      <c r="AQ226" s="172"/>
      <c r="AS226" s="141"/>
      <c r="AT226" s="141"/>
      <c r="AU226" s="141"/>
      <c r="AV226" s="141"/>
      <c r="AW226" s="141"/>
      <c r="AX226" s="141"/>
      <c r="AY226" s="141"/>
      <c r="AZ226" s="141"/>
    </row>
    <row r="227" spans="2:52" x14ac:dyDescent="0.2">
      <c r="B227" s="142" t="s">
        <v>481</v>
      </c>
      <c r="C227" s="184">
        <v>20</v>
      </c>
      <c r="D227" s="184" t="s">
        <v>220</v>
      </c>
      <c r="E227" s="184" t="s">
        <v>244</v>
      </c>
      <c r="F227" s="201">
        <v>6400.03</v>
      </c>
      <c r="G227" s="142" t="s">
        <v>132</v>
      </c>
      <c r="H227" s="140">
        <v>0</v>
      </c>
      <c r="I227" s="140"/>
      <c r="J227" s="140"/>
      <c r="K227" s="140"/>
      <c r="L227" s="140"/>
      <c r="M227" s="140"/>
      <c r="N227" s="140">
        <v>1203</v>
      </c>
      <c r="O227" s="140">
        <f t="shared" si="9"/>
        <v>-1203</v>
      </c>
      <c r="R227" s="141">
        <v>3000</v>
      </c>
      <c r="S227" s="141"/>
      <c r="T227" s="141"/>
      <c r="U227" s="141"/>
      <c r="V227" s="141"/>
      <c r="W227" s="141">
        <v>1273.75</v>
      </c>
      <c r="X227" s="141">
        <f t="shared" si="10"/>
        <v>1726.25</v>
      </c>
      <c r="AA227" s="174">
        <v>800</v>
      </c>
      <c r="AB227" s="174"/>
      <c r="AC227" s="174"/>
      <c r="AD227" s="174"/>
      <c r="AE227" s="174"/>
      <c r="AF227" s="174">
        <v>800</v>
      </c>
      <c r="AG227" s="174">
        <f t="shared" si="11"/>
        <v>0</v>
      </c>
      <c r="AI227" s="172">
        <v>800</v>
      </c>
      <c r="AJ227" s="172"/>
      <c r="AK227" s="172"/>
      <c r="AL227" s="172"/>
      <c r="AM227" s="172"/>
      <c r="AN227" s="172"/>
      <c r="AO227" s="172"/>
      <c r="AP227" s="172"/>
      <c r="AQ227" s="172"/>
      <c r="AS227" s="141"/>
      <c r="AT227" s="141"/>
      <c r="AU227" s="141"/>
      <c r="AV227" s="141"/>
      <c r="AW227" s="141"/>
      <c r="AX227" s="141"/>
      <c r="AY227" s="141"/>
      <c r="AZ227" s="141"/>
    </row>
    <row r="228" spans="2:52" x14ac:dyDescent="0.2">
      <c r="B228" s="142" t="s">
        <v>482</v>
      </c>
      <c r="C228" s="184">
        <v>20</v>
      </c>
      <c r="D228" s="184" t="s">
        <v>220</v>
      </c>
      <c r="E228" s="184" t="s">
        <v>245</v>
      </c>
      <c r="F228" s="201">
        <v>6400.03</v>
      </c>
      <c r="G228" s="142" t="s">
        <v>132</v>
      </c>
      <c r="H228" s="140">
        <v>5000</v>
      </c>
      <c r="I228" s="140"/>
      <c r="J228" s="140"/>
      <c r="K228" s="140"/>
      <c r="L228" s="140"/>
      <c r="M228" s="140"/>
      <c r="N228" s="140">
        <v>876.07</v>
      </c>
      <c r="O228" s="140">
        <f t="shared" si="9"/>
        <v>4123.93</v>
      </c>
      <c r="R228" s="141">
        <v>5000</v>
      </c>
      <c r="S228" s="141"/>
      <c r="T228" s="141"/>
      <c r="U228" s="141"/>
      <c r="V228" s="141"/>
      <c r="W228" s="141">
        <v>1867.64</v>
      </c>
      <c r="X228" s="141">
        <f t="shared" si="10"/>
        <v>3132.3599999999997</v>
      </c>
      <c r="AA228" s="174">
        <v>5000</v>
      </c>
      <c r="AB228" s="174"/>
      <c r="AC228" s="174"/>
      <c r="AD228" s="174"/>
      <c r="AE228" s="174"/>
      <c r="AF228" s="174">
        <v>5000</v>
      </c>
      <c r="AG228" s="174">
        <f t="shared" si="11"/>
        <v>0</v>
      </c>
      <c r="AI228" s="172">
        <v>5000</v>
      </c>
      <c r="AJ228" s="172"/>
      <c r="AK228" s="172"/>
      <c r="AL228" s="172"/>
      <c r="AM228" s="172"/>
      <c r="AN228" s="172"/>
      <c r="AO228" s="172"/>
      <c r="AP228" s="172"/>
      <c r="AQ228" s="172"/>
      <c r="AS228" s="141"/>
      <c r="AT228" s="141"/>
      <c r="AU228" s="141"/>
      <c r="AV228" s="141"/>
      <c r="AW228" s="141"/>
      <c r="AX228" s="141"/>
      <c r="AY228" s="141"/>
      <c r="AZ228" s="141"/>
    </row>
    <row r="229" spans="2:52" x14ac:dyDescent="0.2">
      <c r="B229" s="142" t="s">
        <v>483</v>
      </c>
      <c r="C229" s="184">
        <v>20</v>
      </c>
      <c r="D229" s="184" t="s">
        <v>220</v>
      </c>
      <c r="E229" s="184" t="s">
        <v>246</v>
      </c>
      <c r="F229" s="201">
        <v>6400.03</v>
      </c>
      <c r="G229" s="142" t="s">
        <v>132</v>
      </c>
      <c r="H229" s="140">
        <v>10000</v>
      </c>
      <c r="I229" s="140"/>
      <c r="J229" s="140"/>
      <c r="K229" s="140"/>
      <c r="L229" s="140"/>
      <c r="M229" s="140"/>
      <c r="N229" s="140">
        <v>9747.11</v>
      </c>
      <c r="O229" s="140">
        <f t="shared" si="9"/>
        <v>252.88999999999942</v>
      </c>
      <c r="R229" s="141">
        <v>8000</v>
      </c>
      <c r="S229" s="141"/>
      <c r="T229" s="141"/>
      <c r="U229" s="141"/>
      <c r="V229" s="141"/>
      <c r="W229" s="141">
        <v>5530.47</v>
      </c>
      <c r="X229" s="141">
        <f t="shared" si="10"/>
        <v>2469.5299999999997</v>
      </c>
      <c r="AA229" s="174">
        <v>8000</v>
      </c>
      <c r="AB229" s="174"/>
      <c r="AC229" s="174"/>
      <c r="AD229" s="174"/>
      <c r="AE229" s="174"/>
      <c r="AF229" s="174">
        <v>3959.17</v>
      </c>
      <c r="AG229" s="174">
        <f t="shared" si="11"/>
        <v>4040.83</v>
      </c>
      <c r="AI229" s="172">
        <v>8000</v>
      </c>
      <c r="AJ229" s="172"/>
      <c r="AK229" s="172"/>
      <c r="AL229" s="172"/>
      <c r="AM229" s="172"/>
      <c r="AN229" s="172"/>
      <c r="AO229" s="172"/>
      <c r="AP229" s="172"/>
      <c r="AQ229" s="172"/>
      <c r="AS229" s="141"/>
      <c r="AT229" s="141"/>
      <c r="AU229" s="141"/>
      <c r="AV229" s="141"/>
      <c r="AW229" s="141"/>
      <c r="AX229" s="141"/>
      <c r="AY229" s="141"/>
      <c r="AZ229" s="141"/>
    </row>
    <row r="230" spans="2:52" x14ac:dyDescent="0.2">
      <c r="B230" s="142" t="s">
        <v>484</v>
      </c>
      <c r="C230" s="184">
        <v>20</v>
      </c>
      <c r="D230" s="184" t="s">
        <v>220</v>
      </c>
      <c r="E230" s="184" t="s">
        <v>247</v>
      </c>
      <c r="F230" s="201">
        <v>6400.03</v>
      </c>
      <c r="G230" s="142" t="s">
        <v>132</v>
      </c>
      <c r="H230" s="140">
        <v>500</v>
      </c>
      <c r="I230" s="140"/>
      <c r="J230" s="140"/>
      <c r="K230" s="140"/>
      <c r="L230" s="140"/>
      <c r="M230" s="140"/>
      <c r="N230" s="140">
        <v>0</v>
      </c>
      <c r="O230" s="140">
        <f t="shared" si="9"/>
        <v>500</v>
      </c>
      <c r="R230" s="141">
        <v>500</v>
      </c>
      <c r="S230" s="141"/>
      <c r="T230" s="141"/>
      <c r="U230" s="141"/>
      <c r="V230" s="141"/>
      <c r="W230" s="141">
        <v>0</v>
      </c>
      <c r="X230" s="141">
        <f t="shared" si="10"/>
        <v>500</v>
      </c>
      <c r="AA230" s="174">
        <v>500</v>
      </c>
      <c r="AB230" s="174"/>
      <c r="AC230" s="174"/>
      <c r="AD230" s="174"/>
      <c r="AE230" s="174"/>
      <c r="AF230" s="174">
        <v>500</v>
      </c>
      <c r="AG230" s="174">
        <f t="shared" si="11"/>
        <v>0</v>
      </c>
      <c r="AI230" s="172">
        <v>500</v>
      </c>
      <c r="AJ230" s="172"/>
      <c r="AK230" s="172"/>
      <c r="AL230" s="172"/>
      <c r="AM230" s="172"/>
      <c r="AN230" s="172"/>
      <c r="AO230" s="172"/>
      <c r="AP230" s="172"/>
      <c r="AQ230" s="172"/>
      <c r="AS230" s="141"/>
      <c r="AT230" s="141"/>
      <c r="AU230" s="141"/>
      <c r="AV230" s="141"/>
      <c r="AW230" s="141"/>
      <c r="AX230" s="141"/>
      <c r="AY230" s="141"/>
      <c r="AZ230" s="141"/>
    </row>
    <row r="231" spans="2:52" x14ac:dyDescent="0.2">
      <c r="B231" s="142" t="s">
        <v>485</v>
      </c>
      <c r="C231" s="184">
        <v>20</v>
      </c>
      <c r="D231" s="184" t="s">
        <v>220</v>
      </c>
      <c r="E231" s="184" t="s">
        <v>248</v>
      </c>
      <c r="F231" s="201">
        <v>6400.03</v>
      </c>
      <c r="G231" s="142" t="s">
        <v>132</v>
      </c>
      <c r="H231" s="140">
        <v>500</v>
      </c>
      <c r="I231" s="140"/>
      <c r="J231" s="140"/>
      <c r="K231" s="140"/>
      <c r="L231" s="140"/>
      <c r="M231" s="140"/>
      <c r="N231" s="140">
        <v>0</v>
      </c>
      <c r="O231" s="140">
        <f t="shared" si="9"/>
        <v>500</v>
      </c>
      <c r="R231" s="141">
        <v>500</v>
      </c>
      <c r="S231" s="141"/>
      <c r="T231" s="141"/>
      <c r="U231" s="141"/>
      <c r="V231" s="141"/>
      <c r="W231" s="141">
        <v>69.099999999999994</v>
      </c>
      <c r="X231" s="141">
        <f t="shared" si="10"/>
        <v>430.9</v>
      </c>
      <c r="AA231" s="174">
        <v>500</v>
      </c>
      <c r="AB231" s="174"/>
      <c r="AC231" s="174"/>
      <c r="AD231" s="174"/>
      <c r="AE231" s="174"/>
      <c r="AF231" s="174">
        <v>425</v>
      </c>
      <c r="AG231" s="174">
        <f t="shared" si="11"/>
        <v>75</v>
      </c>
      <c r="AI231" s="172">
        <v>500</v>
      </c>
      <c r="AJ231" s="172"/>
      <c r="AK231" s="172"/>
      <c r="AL231" s="172"/>
      <c r="AM231" s="172"/>
      <c r="AN231" s="172"/>
      <c r="AO231" s="172"/>
      <c r="AP231" s="172"/>
      <c r="AQ231" s="172"/>
      <c r="AS231" s="141"/>
      <c r="AT231" s="141"/>
      <c r="AU231" s="141"/>
      <c r="AV231" s="141"/>
      <c r="AW231" s="141"/>
      <c r="AX231" s="141"/>
      <c r="AY231" s="141"/>
      <c r="AZ231" s="141"/>
    </row>
    <row r="232" spans="2:52" x14ac:dyDescent="0.2">
      <c r="B232" s="142" t="s">
        <v>486</v>
      </c>
      <c r="C232" s="184">
        <v>20</v>
      </c>
      <c r="D232" s="184" t="s">
        <v>220</v>
      </c>
      <c r="E232" s="184" t="s">
        <v>249</v>
      </c>
      <c r="F232" s="201">
        <v>6400.03</v>
      </c>
      <c r="G232" s="142" t="s">
        <v>132</v>
      </c>
      <c r="H232" s="140">
        <v>0</v>
      </c>
      <c r="I232" s="140"/>
      <c r="J232" s="140"/>
      <c r="K232" s="140"/>
      <c r="L232" s="140"/>
      <c r="M232" s="140"/>
      <c r="N232" s="140">
        <v>0</v>
      </c>
      <c r="O232" s="140">
        <f t="shared" si="9"/>
        <v>0</v>
      </c>
      <c r="R232" s="141">
        <v>1000</v>
      </c>
      <c r="S232" s="141"/>
      <c r="T232" s="141"/>
      <c r="U232" s="141"/>
      <c r="V232" s="141"/>
      <c r="W232" s="141">
        <v>0</v>
      </c>
      <c r="X232" s="141">
        <f t="shared" si="10"/>
        <v>1000</v>
      </c>
      <c r="AA232" s="174">
        <v>5000</v>
      </c>
      <c r="AB232" s="174"/>
      <c r="AC232" s="174"/>
      <c r="AD232" s="174"/>
      <c r="AE232" s="174"/>
      <c r="AF232" s="174">
        <v>5000</v>
      </c>
      <c r="AG232" s="174">
        <f t="shared" si="11"/>
        <v>0</v>
      </c>
      <c r="AI232" s="172">
        <v>5000</v>
      </c>
      <c r="AJ232" s="172"/>
      <c r="AK232" s="172"/>
      <c r="AL232" s="172"/>
      <c r="AM232" s="172"/>
      <c r="AN232" s="172"/>
      <c r="AO232" s="172"/>
      <c r="AP232" s="172"/>
      <c r="AQ232" s="172"/>
      <c r="AS232" s="141"/>
      <c r="AT232" s="141"/>
      <c r="AU232" s="141"/>
      <c r="AV232" s="141"/>
      <c r="AW232" s="141"/>
      <c r="AX232" s="141"/>
      <c r="AY232" s="141"/>
      <c r="AZ232" s="141"/>
    </row>
    <row r="233" spans="2:52" x14ac:dyDescent="0.2">
      <c r="B233" s="142" t="s">
        <v>487</v>
      </c>
      <c r="C233" s="184">
        <v>20</v>
      </c>
      <c r="D233" s="184" t="s">
        <v>220</v>
      </c>
      <c r="E233" s="184" t="s">
        <v>250</v>
      </c>
      <c r="F233" s="201">
        <v>6400.03</v>
      </c>
      <c r="G233" s="142" t="s">
        <v>132</v>
      </c>
      <c r="H233" s="140">
        <v>0</v>
      </c>
      <c r="I233" s="140"/>
      <c r="J233" s="140"/>
      <c r="K233" s="140"/>
      <c r="L233" s="140"/>
      <c r="M233" s="140"/>
      <c r="N233" s="140">
        <v>0</v>
      </c>
      <c r="O233" s="140">
        <f t="shared" si="9"/>
        <v>0</v>
      </c>
      <c r="R233" s="141">
        <v>500</v>
      </c>
      <c r="S233" s="141"/>
      <c r="T233" s="141"/>
      <c r="U233" s="141"/>
      <c r="V233" s="141"/>
      <c r="W233" s="141">
        <v>0</v>
      </c>
      <c r="X233" s="141">
        <f t="shared" si="10"/>
        <v>500</v>
      </c>
      <c r="AA233" s="174">
        <v>400</v>
      </c>
      <c r="AB233" s="174"/>
      <c r="AC233" s="174"/>
      <c r="AD233" s="174"/>
      <c r="AE233" s="174"/>
      <c r="AF233" s="174">
        <v>168.48</v>
      </c>
      <c r="AG233" s="174">
        <f t="shared" si="11"/>
        <v>231.52</v>
      </c>
      <c r="AI233" s="172">
        <v>400</v>
      </c>
      <c r="AJ233" s="172"/>
      <c r="AK233" s="172"/>
      <c r="AL233" s="172"/>
      <c r="AM233" s="172"/>
      <c r="AN233" s="172"/>
      <c r="AO233" s="172"/>
      <c r="AP233" s="172"/>
      <c r="AQ233" s="172"/>
      <c r="AS233" s="141"/>
      <c r="AT233" s="141"/>
      <c r="AU233" s="141"/>
      <c r="AV233" s="141"/>
      <c r="AW233" s="141"/>
      <c r="AX233" s="141"/>
      <c r="AY233" s="141"/>
      <c r="AZ233" s="141"/>
    </row>
    <row r="234" spans="2:52" x14ac:dyDescent="0.2">
      <c r="B234" s="142" t="s">
        <v>488</v>
      </c>
      <c r="C234" s="184">
        <v>20</v>
      </c>
      <c r="D234" s="184" t="s">
        <v>220</v>
      </c>
      <c r="E234" s="184" t="s">
        <v>251</v>
      </c>
      <c r="F234" s="201">
        <v>6400.03</v>
      </c>
      <c r="G234" s="142" t="s">
        <v>132</v>
      </c>
      <c r="H234" s="140">
        <v>4000</v>
      </c>
      <c r="I234" s="140"/>
      <c r="J234" s="140"/>
      <c r="K234" s="140"/>
      <c r="L234" s="140"/>
      <c r="M234" s="140"/>
      <c r="N234" s="140">
        <v>729.66</v>
      </c>
      <c r="O234" s="140">
        <f t="shared" si="9"/>
        <v>3270.34</v>
      </c>
      <c r="R234" s="141">
        <v>2000</v>
      </c>
      <c r="S234" s="141"/>
      <c r="T234" s="141"/>
      <c r="U234" s="141"/>
      <c r="V234" s="141"/>
      <c r="W234" s="141">
        <v>0</v>
      </c>
      <c r="X234" s="141">
        <f t="shared" si="10"/>
        <v>2000</v>
      </c>
      <c r="AA234" s="174">
        <v>2000</v>
      </c>
      <c r="AB234" s="174"/>
      <c r="AC234" s="174"/>
      <c r="AD234" s="174"/>
      <c r="AE234" s="174"/>
      <c r="AF234" s="174">
        <v>1412.02</v>
      </c>
      <c r="AG234" s="174">
        <f t="shared" si="11"/>
        <v>587.98</v>
      </c>
      <c r="AI234" s="172">
        <v>2000</v>
      </c>
      <c r="AJ234" s="172"/>
      <c r="AK234" s="172"/>
      <c r="AL234" s="172"/>
      <c r="AM234" s="172"/>
      <c r="AN234" s="172"/>
      <c r="AO234" s="172"/>
      <c r="AP234" s="172"/>
      <c r="AQ234" s="172"/>
      <c r="AS234" s="141"/>
      <c r="AT234" s="141"/>
      <c r="AU234" s="141"/>
      <c r="AV234" s="141"/>
      <c r="AW234" s="141"/>
      <c r="AX234" s="141"/>
      <c r="AY234" s="141"/>
      <c r="AZ234" s="141"/>
    </row>
    <row r="235" spans="2:52" x14ac:dyDescent="0.2">
      <c r="B235" s="142" t="s">
        <v>489</v>
      </c>
      <c r="C235" s="184">
        <v>20</v>
      </c>
      <c r="D235" s="184" t="s">
        <v>220</v>
      </c>
      <c r="E235" s="184" t="s">
        <v>252</v>
      </c>
      <c r="F235" s="201">
        <v>6400.03</v>
      </c>
      <c r="G235" s="142" t="s">
        <v>132</v>
      </c>
      <c r="H235" s="140">
        <v>1000</v>
      </c>
      <c r="I235" s="140"/>
      <c r="J235" s="140"/>
      <c r="K235" s="140"/>
      <c r="L235" s="140"/>
      <c r="M235" s="140"/>
      <c r="N235" s="140">
        <v>975.14</v>
      </c>
      <c r="O235" s="140">
        <f t="shared" si="9"/>
        <v>24.860000000000014</v>
      </c>
      <c r="R235" s="141">
        <v>1000</v>
      </c>
      <c r="S235" s="141"/>
      <c r="T235" s="141"/>
      <c r="U235" s="141"/>
      <c r="V235" s="141"/>
      <c r="W235" s="141">
        <v>671.81</v>
      </c>
      <c r="X235" s="141">
        <f t="shared" si="10"/>
        <v>328.19000000000005</v>
      </c>
      <c r="AA235" s="174">
        <v>1000</v>
      </c>
      <c r="AB235" s="174"/>
      <c r="AC235" s="174"/>
      <c r="AD235" s="174"/>
      <c r="AE235" s="174"/>
      <c r="AF235" s="174">
        <v>330.64</v>
      </c>
      <c r="AG235" s="174">
        <f t="shared" si="11"/>
        <v>669.36</v>
      </c>
      <c r="AI235" s="172">
        <v>1000</v>
      </c>
      <c r="AJ235" s="172"/>
      <c r="AK235" s="172"/>
      <c r="AL235" s="172"/>
      <c r="AM235" s="172"/>
      <c r="AN235" s="172"/>
      <c r="AO235" s="172"/>
      <c r="AP235" s="172"/>
      <c r="AQ235" s="172"/>
      <c r="AS235" s="141"/>
      <c r="AT235" s="141"/>
      <c r="AU235" s="141"/>
      <c r="AV235" s="141"/>
      <c r="AW235" s="141"/>
      <c r="AX235" s="141"/>
      <c r="AY235" s="141"/>
      <c r="AZ235" s="141"/>
    </row>
    <row r="236" spans="2:52" x14ac:dyDescent="0.2">
      <c r="B236" s="142" t="s">
        <v>490</v>
      </c>
      <c r="C236" s="184">
        <v>20</v>
      </c>
      <c r="D236" s="184" t="s">
        <v>220</v>
      </c>
      <c r="E236" s="184" t="s">
        <v>253</v>
      </c>
      <c r="F236" s="201">
        <v>6400.03</v>
      </c>
      <c r="G236" s="142" t="s">
        <v>132</v>
      </c>
      <c r="H236" s="140">
        <v>0</v>
      </c>
      <c r="I236" s="140"/>
      <c r="J236" s="140"/>
      <c r="K236" s="140"/>
      <c r="L236" s="140"/>
      <c r="M236" s="140"/>
      <c r="N236" s="140">
        <v>0</v>
      </c>
      <c r="O236" s="140">
        <f t="shared" si="9"/>
        <v>0</v>
      </c>
      <c r="R236" s="141">
        <v>0</v>
      </c>
      <c r="S236" s="141"/>
      <c r="T236" s="141"/>
      <c r="U236" s="141"/>
      <c r="V236" s="141"/>
      <c r="W236" s="141">
        <v>0</v>
      </c>
      <c r="X236" s="141">
        <f t="shared" si="10"/>
        <v>0</v>
      </c>
      <c r="AA236" s="174">
        <v>0</v>
      </c>
      <c r="AB236" s="174"/>
      <c r="AC236" s="174"/>
      <c r="AD236" s="174"/>
      <c r="AE236" s="174"/>
      <c r="AF236" s="174">
        <v>0</v>
      </c>
      <c r="AG236" s="174">
        <f t="shared" si="11"/>
        <v>0</v>
      </c>
      <c r="AI236" s="172">
        <v>0</v>
      </c>
      <c r="AJ236" s="172"/>
      <c r="AK236" s="172"/>
      <c r="AL236" s="172"/>
      <c r="AM236" s="172"/>
      <c r="AN236" s="172"/>
      <c r="AO236" s="172"/>
      <c r="AP236" s="172"/>
      <c r="AQ236" s="172"/>
      <c r="AS236" s="141"/>
      <c r="AT236" s="141"/>
      <c r="AU236" s="141"/>
      <c r="AV236" s="141"/>
      <c r="AW236" s="141"/>
      <c r="AX236" s="141"/>
      <c r="AY236" s="141"/>
      <c r="AZ236" s="141"/>
    </row>
    <row r="237" spans="2:52" x14ac:dyDescent="0.2">
      <c r="B237" s="142" t="s">
        <v>491</v>
      </c>
      <c r="C237" s="184">
        <v>20</v>
      </c>
      <c r="D237" s="184" t="s">
        <v>220</v>
      </c>
      <c r="E237" s="184" t="s">
        <v>254</v>
      </c>
      <c r="F237" s="201">
        <v>6400.03</v>
      </c>
      <c r="G237" s="142" t="s">
        <v>132</v>
      </c>
      <c r="H237" s="140">
        <v>1000</v>
      </c>
      <c r="I237" s="140"/>
      <c r="J237" s="140"/>
      <c r="K237" s="140"/>
      <c r="L237" s="140"/>
      <c r="M237" s="140"/>
      <c r="N237" s="140">
        <v>502.44</v>
      </c>
      <c r="O237" s="140">
        <f t="shared" si="9"/>
        <v>497.56</v>
      </c>
      <c r="R237" s="141">
        <v>1000</v>
      </c>
      <c r="S237" s="141"/>
      <c r="T237" s="141"/>
      <c r="U237" s="141"/>
      <c r="V237" s="141"/>
      <c r="W237" s="141">
        <v>174.44</v>
      </c>
      <c r="X237" s="141">
        <f t="shared" si="10"/>
        <v>825.56</v>
      </c>
      <c r="AA237" s="174">
        <v>1000</v>
      </c>
      <c r="AB237" s="174"/>
      <c r="AC237" s="174"/>
      <c r="AD237" s="174"/>
      <c r="AE237" s="174"/>
      <c r="AF237" s="174">
        <v>887.6</v>
      </c>
      <c r="AG237" s="174">
        <f t="shared" si="11"/>
        <v>112.39999999999998</v>
      </c>
      <c r="AI237" s="172">
        <v>1000</v>
      </c>
      <c r="AJ237" s="172"/>
      <c r="AK237" s="172"/>
      <c r="AL237" s="172"/>
      <c r="AM237" s="172"/>
      <c r="AN237" s="172"/>
      <c r="AO237" s="172"/>
      <c r="AP237" s="172"/>
      <c r="AQ237" s="172"/>
      <c r="AS237" s="141"/>
      <c r="AT237" s="141"/>
      <c r="AU237" s="141"/>
      <c r="AV237" s="141"/>
      <c r="AW237" s="141"/>
      <c r="AX237" s="141"/>
      <c r="AY237" s="141"/>
      <c r="AZ237" s="141"/>
    </row>
    <row r="238" spans="2:52" x14ac:dyDescent="0.2">
      <c r="B238" s="142" t="s">
        <v>492</v>
      </c>
      <c r="C238" s="184">
        <v>20</v>
      </c>
      <c r="D238" s="184" t="s">
        <v>220</v>
      </c>
      <c r="E238" s="184" t="s">
        <v>255</v>
      </c>
      <c r="F238" s="201">
        <v>6400.03</v>
      </c>
      <c r="G238" s="142" t="s">
        <v>132</v>
      </c>
      <c r="H238" s="140">
        <v>0</v>
      </c>
      <c r="I238" s="140"/>
      <c r="J238" s="140"/>
      <c r="K238" s="140"/>
      <c r="L238" s="140"/>
      <c r="M238" s="140"/>
      <c r="N238" s="140">
        <v>0</v>
      </c>
      <c r="O238" s="140">
        <f t="shared" si="9"/>
        <v>0</v>
      </c>
      <c r="R238" s="141">
        <v>0</v>
      </c>
      <c r="S238" s="141"/>
      <c r="T238" s="141"/>
      <c r="U238" s="141"/>
      <c r="V238" s="141"/>
      <c r="W238" s="141">
        <v>0</v>
      </c>
      <c r="X238" s="141">
        <f t="shared" si="10"/>
        <v>0</v>
      </c>
      <c r="AA238" s="174">
        <v>0</v>
      </c>
      <c r="AB238" s="174"/>
      <c r="AC238" s="174"/>
      <c r="AD238" s="174"/>
      <c r="AE238" s="174"/>
      <c r="AF238" s="174">
        <v>0</v>
      </c>
      <c r="AG238" s="174">
        <f t="shared" si="11"/>
        <v>0</v>
      </c>
      <c r="AI238" s="172">
        <v>0</v>
      </c>
      <c r="AJ238" s="172"/>
      <c r="AK238" s="172"/>
      <c r="AL238" s="172"/>
      <c r="AM238" s="172"/>
      <c r="AN238" s="172"/>
      <c r="AO238" s="172"/>
      <c r="AP238" s="172"/>
      <c r="AQ238" s="172"/>
      <c r="AS238" s="141"/>
      <c r="AT238" s="141"/>
      <c r="AU238" s="141"/>
      <c r="AV238" s="141"/>
      <c r="AW238" s="141"/>
      <c r="AX238" s="141"/>
      <c r="AY238" s="141"/>
      <c r="AZ238" s="141"/>
    </row>
    <row r="239" spans="2:52" x14ac:dyDescent="0.2">
      <c r="B239" s="142" t="s">
        <v>493</v>
      </c>
      <c r="C239" s="184">
        <v>20</v>
      </c>
      <c r="D239" s="184" t="s">
        <v>220</v>
      </c>
      <c r="E239" s="184" t="s">
        <v>256</v>
      </c>
      <c r="F239" s="201">
        <v>6400.03</v>
      </c>
      <c r="G239" s="142" t="s">
        <v>132</v>
      </c>
      <c r="H239" s="140">
        <v>0</v>
      </c>
      <c r="I239" s="140"/>
      <c r="J239" s="140"/>
      <c r="K239" s="140"/>
      <c r="L239" s="140"/>
      <c r="M239" s="140"/>
      <c r="N239" s="140">
        <v>0</v>
      </c>
      <c r="O239" s="140">
        <f t="shared" si="9"/>
        <v>0</v>
      </c>
      <c r="R239" s="141">
        <v>0</v>
      </c>
      <c r="S239" s="141"/>
      <c r="T239" s="141"/>
      <c r="U239" s="141"/>
      <c r="V239" s="141"/>
      <c r="W239" s="141">
        <v>0</v>
      </c>
      <c r="X239" s="141">
        <f t="shared" si="10"/>
        <v>0</v>
      </c>
      <c r="AA239" s="174">
        <v>0</v>
      </c>
      <c r="AB239" s="174"/>
      <c r="AC239" s="174"/>
      <c r="AD239" s="174"/>
      <c r="AE239" s="174"/>
      <c r="AF239" s="174">
        <v>0</v>
      </c>
      <c r="AG239" s="174">
        <f t="shared" si="11"/>
        <v>0</v>
      </c>
      <c r="AI239" s="172">
        <v>0</v>
      </c>
      <c r="AJ239" s="172"/>
      <c r="AK239" s="172"/>
      <c r="AL239" s="172"/>
      <c r="AM239" s="172"/>
      <c r="AN239" s="172"/>
      <c r="AO239" s="172"/>
      <c r="AP239" s="172"/>
      <c r="AQ239" s="172"/>
      <c r="AS239" s="141"/>
      <c r="AT239" s="141"/>
      <c r="AU239" s="141"/>
      <c r="AV239" s="141"/>
      <c r="AW239" s="141"/>
      <c r="AX239" s="141"/>
      <c r="AY239" s="141"/>
      <c r="AZ239" s="141"/>
    </row>
    <row r="240" spans="2:52" x14ac:dyDescent="0.2">
      <c r="B240" s="142" t="s">
        <v>494</v>
      </c>
      <c r="C240" s="184">
        <v>20</v>
      </c>
      <c r="D240" s="184" t="s">
        <v>220</v>
      </c>
      <c r="E240" s="184" t="s">
        <v>240</v>
      </c>
      <c r="F240" s="201">
        <v>6400.09</v>
      </c>
      <c r="G240" s="142" t="s">
        <v>133</v>
      </c>
      <c r="H240" s="140">
        <v>0</v>
      </c>
      <c r="I240" s="140"/>
      <c r="J240" s="140"/>
      <c r="K240" s="140"/>
      <c r="L240" s="140"/>
      <c r="M240" s="140"/>
      <c r="N240" s="140">
        <v>0</v>
      </c>
      <c r="O240" s="140">
        <f t="shared" si="9"/>
        <v>0</v>
      </c>
      <c r="R240" s="141">
        <v>0</v>
      </c>
      <c r="S240" s="141"/>
      <c r="T240" s="141"/>
      <c r="U240" s="141"/>
      <c r="V240" s="141"/>
      <c r="W240" s="141">
        <v>0</v>
      </c>
      <c r="X240" s="141">
        <f t="shared" si="10"/>
        <v>0</v>
      </c>
      <c r="AA240" s="174">
        <v>0</v>
      </c>
      <c r="AB240" s="174"/>
      <c r="AC240" s="174"/>
      <c r="AD240" s="174"/>
      <c r="AE240" s="174"/>
      <c r="AF240" s="174">
        <v>0</v>
      </c>
      <c r="AG240" s="174">
        <f t="shared" si="11"/>
        <v>0</v>
      </c>
      <c r="AI240" s="172">
        <v>0</v>
      </c>
      <c r="AJ240" s="172"/>
      <c r="AK240" s="172"/>
      <c r="AL240" s="172"/>
      <c r="AM240" s="172"/>
      <c r="AN240" s="172"/>
      <c r="AO240" s="172"/>
      <c r="AP240" s="172"/>
      <c r="AQ240" s="172"/>
      <c r="AS240" s="141"/>
      <c r="AT240" s="141"/>
      <c r="AU240" s="141"/>
      <c r="AV240" s="141"/>
      <c r="AW240" s="141"/>
      <c r="AX240" s="141"/>
      <c r="AY240" s="141"/>
      <c r="AZ240" s="141"/>
    </row>
    <row r="241" spans="2:52" x14ac:dyDescent="0.2">
      <c r="B241" s="142" t="s">
        <v>495</v>
      </c>
      <c r="C241" s="184">
        <v>20</v>
      </c>
      <c r="D241" s="184" t="s">
        <v>220</v>
      </c>
      <c r="E241" s="184" t="s">
        <v>236</v>
      </c>
      <c r="F241" s="201">
        <v>6400.18</v>
      </c>
      <c r="G241" s="142" t="s">
        <v>134</v>
      </c>
      <c r="H241" s="140">
        <v>0</v>
      </c>
      <c r="I241" s="140"/>
      <c r="J241" s="140"/>
      <c r="K241" s="140"/>
      <c r="L241" s="140"/>
      <c r="M241" s="140"/>
      <c r="N241" s="140">
        <v>0</v>
      </c>
      <c r="O241" s="140">
        <f t="shared" si="9"/>
        <v>0</v>
      </c>
      <c r="R241" s="141">
        <v>0</v>
      </c>
      <c r="S241" s="141"/>
      <c r="T241" s="141"/>
      <c r="U241" s="141"/>
      <c r="V241" s="141"/>
      <c r="W241" s="141">
        <v>0</v>
      </c>
      <c r="X241" s="141">
        <f t="shared" si="10"/>
        <v>0</v>
      </c>
      <c r="AA241" s="174">
        <v>0</v>
      </c>
      <c r="AB241" s="174"/>
      <c r="AC241" s="174"/>
      <c r="AD241" s="174"/>
      <c r="AE241" s="174"/>
      <c r="AF241" s="174">
        <v>0</v>
      </c>
      <c r="AG241" s="174">
        <f t="shared" si="11"/>
        <v>0</v>
      </c>
      <c r="AI241" s="172">
        <v>0</v>
      </c>
      <c r="AJ241" s="172"/>
      <c r="AK241" s="172"/>
      <c r="AL241" s="172"/>
      <c r="AM241" s="172"/>
      <c r="AN241" s="172"/>
      <c r="AO241" s="172"/>
      <c r="AP241" s="172"/>
      <c r="AQ241" s="172"/>
      <c r="AS241" s="141"/>
      <c r="AT241" s="141"/>
      <c r="AU241" s="141"/>
      <c r="AV241" s="141"/>
      <c r="AW241" s="141"/>
      <c r="AX241" s="141"/>
      <c r="AY241" s="141"/>
      <c r="AZ241" s="141"/>
    </row>
    <row r="242" spans="2:52" x14ac:dyDescent="0.2">
      <c r="B242" s="142" t="s">
        <v>496</v>
      </c>
      <c r="C242" s="184">
        <v>20</v>
      </c>
      <c r="D242" s="184" t="s">
        <v>220</v>
      </c>
      <c r="E242" s="184" t="s">
        <v>222</v>
      </c>
      <c r="F242" s="201">
        <v>6600.05</v>
      </c>
      <c r="G242" s="142" t="s">
        <v>135</v>
      </c>
      <c r="H242" s="140">
        <v>60</v>
      </c>
      <c r="I242" s="140"/>
      <c r="J242" s="140"/>
      <c r="K242" s="140"/>
      <c r="L242" s="140"/>
      <c r="M242" s="140"/>
      <c r="N242" s="140">
        <v>0</v>
      </c>
      <c r="O242" s="140">
        <f t="shared" si="9"/>
        <v>60</v>
      </c>
      <c r="R242" s="141">
        <v>60</v>
      </c>
      <c r="S242" s="141"/>
      <c r="T242" s="141"/>
      <c r="U242" s="141"/>
      <c r="V242" s="141"/>
      <c r="W242" s="141">
        <v>0</v>
      </c>
      <c r="X242" s="141">
        <f t="shared" si="10"/>
        <v>60</v>
      </c>
      <c r="AA242" s="174">
        <v>50</v>
      </c>
      <c r="AB242" s="174"/>
      <c r="AC242" s="174"/>
      <c r="AD242" s="174"/>
      <c r="AE242" s="174"/>
      <c r="AF242" s="174">
        <v>50</v>
      </c>
      <c r="AG242" s="174">
        <f t="shared" si="11"/>
        <v>0</v>
      </c>
      <c r="AI242" s="172">
        <v>50</v>
      </c>
      <c r="AJ242" s="172"/>
      <c r="AK242" s="172"/>
      <c r="AL242" s="172"/>
      <c r="AM242" s="172"/>
      <c r="AN242" s="172"/>
      <c r="AO242" s="172"/>
      <c r="AP242" s="172"/>
      <c r="AQ242" s="172"/>
      <c r="AS242" s="141"/>
      <c r="AT242" s="141"/>
      <c r="AU242" s="141"/>
      <c r="AV242" s="141"/>
      <c r="AW242" s="141"/>
      <c r="AX242" s="141"/>
      <c r="AY242" s="141"/>
      <c r="AZ242" s="141"/>
    </row>
    <row r="243" spans="2:52" x14ac:dyDescent="0.2">
      <c r="B243" s="142" t="s">
        <v>497</v>
      </c>
      <c r="C243" s="184">
        <v>20</v>
      </c>
      <c r="D243" s="184" t="s">
        <v>220</v>
      </c>
      <c r="E243" s="184" t="s">
        <v>223</v>
      </c>
      <c r="F243" s="201">
        <v>6600.05</v>
      </c>
      <c r="G243" s="142" t="s">
        <v>135</v>
      </c>
      <c r="H243" s="140">
        <v>0</v>
      </c>
      <c r="I243" s="140"/>
      <c r="J243" s="140"/>
      <c r="K243" s="140"/>
      <c r="L243" s="140"/>
      <c r="M243" s="140"/>
      <c r="N243" s="140">
        <v>0</v>
      </c>
      <c r="O243" s="140">
        <f t="shared" si="9"/>
        <v>0</v>
      </c>
      <c r="R243" s="141">
        <v>60</v>
      </c>
      <c r="S243" s="141"/>
      <c r="T243" s="141"/>
      <c r="U243" s="141"/>
      <c r="V243" s="141"/>
      <c r="W243" s="141">
        <v>0</v>
      </c>
      <c r="X243" s="141">
        <f t="shared" si="10"/>
        <v>60</v>
      </c>
      <c r="AA243" s="174">
        <v>50</v>
      </c>
      <c r="AB243" s="174"/>
      <c r="AC243" s="174"/>
      <c r="AD243" s="174"/>
      <c r="AE243" s="174"/>
      <c r="AF243" s="174">
        <v>50</v>
      </c>
      <c r="AG243" s="174">
        <f t="shared" si="11"/>
        <v>0</v>
      </c>
      <c r="AI243" s="172">
        <v>50</v>
      </c>
      <c r="AJ243" s="172"/>
      <c r="AK243" s="172"/>
      <c r="AL243" s="172"/>
      <c r="AM243" s="172"/>
      <c r="AN243" s="172"/>
      <c r="AO243" s="172"/>
      <c r="AP243" s="172"/>
      <c r="AQ243" s="172"/>
      <c r="AS243" s="141"/>
      <c r="AT243" s="141"/>
      <c r="AU243" s="141"/>
      <c r="AV243" s="141"/>
      <c r="AW243" s="141"/>
      <c r="AX243" s="141"/>
      <c r="AY243" s="141"/>
      <c r="AZ243" s="141"/>
    </row>
    <row r="244" spans="2:52" x14ac:dyDescent="0.2">
      <c r="B244" s="142" t="s">
        <v>498</v>
      </c>
      <c r="C244" s="184">
        <v>20</v>
      </c>
      <c r="D244" s="184" t="s">
        <v>220</v>
      </c>
      <c r="E244" s="184" t="s">
        <v>224</v>
      </c>
      <c r="F244" s="201">
        <v>6600.05</v>
      </c>
      <c r="G244" s="142" t="s">
        <v>135</v>
      </c>
      <c r="H244" s="140">
        <v>60</v>
      </c>
      <c r="I244" s="140"/>
      <c r="J244" s="140"/>
      <c r="K244" s="140"/>
      <c r="L244" s="140"/>
      <c r="M244" s="140"/>
      <c r="N244" s="140">
        <v>0</v>
      </c>
      <c r="O244" s="140">
        <f t="shared" si="9"/>
        <v>60</v>
      </c>
      <c r="R244" s="141">
        <v>60</v>
      </c>
      <c r="S244" s="141"/>
      <c r="T244" s="141"/>
      <c r="U244" s="141"/>
      <c r="V244" s="141"/>
      <c r="W244" s="141">
        <v>0</v>
      </c>
      <c r="X244" s="141">
        <f t="shared" si="10"/>
        <v>60</v>
      </c>
      <c r="AA244" s="174">
        <v>50</v>
      </c>
      <c r="AB244" s="174"/>
      <c r="AC244" s="174"/>
      <c r="AD244" s="174"/>
      <c r="AE244" s="174"/>
      <c r="AF244" s="174">
        <v>50</v>
      </c>
      <c r="AG244" s="174">
        <f t="shared" si="11"/>
        <v>0</v>
      </c>
      <c r="AI244" s="172">
        <v>50</v>
      </c>
      <c r="AJ244" s="172"/>
      <c r="AK244" s="172"/>
      <c r="AL244" s="172"/>
      <c r="AM244" s="172"/>
      <c r="AN244" s="172"/>
      <c r="AO244" s="172"/>
      <c r="AP244" s="172"/>
      <c r="AQ244" s="172"/>
      <c r="AS244" s="141"/>
      <c r="AT244" s="141"/>
      <c r="AU244" s="141"/>
      <c r="AV244" s="141"/>
      <c r="AW244" s="141"/>
      <c r="AX244" s="141"/>
      <c r="AY244" s="141"/>
      <c r="AZ244" s="141"/>
    </row>
    <row r="245" spans="2:52" x14ac:dyDescent="0.2">
      <c r="B245" s="142" t="s">
        <v>499</v>
      </c>
      <c r="C245" s="184">
        <v>20</v>
      </c>
      <c r="D245" s="184" t="s">
        <v>220</v>
      </c>
      <c r="E245" s="184" t="s">
        <v>225</v>
      </c>
      <c r="F245" s="201">
        <v>6600.05</v>
      </c>
      <c r="G245" s="142" t="s">
        <v>135</v>
      </c>
      <c r="H245" s="140">
        <v>60</v>
      </c>
      <c r="I245" s="140"/>
      <c r="J245" s="140"/>
      <c r="K245" s="140"/>
      <c r="L245" s="140"/>
      <c r="M245" s="140"/>
      <c r="N245" s="140">
        <v>0</v>
      </c>
      <c r="O245" s="140">
        <f t="shared" si="9"/>
        <v>60</v>
      </c>
      <c r="R245" s="141">
        <v>60</v>
      </c>
      <c r="S245" s="141"/>
      <c r="T245" s="141"/>
      <c r="U245" s="141"/>
      <c r="V245" s="141"/>
      <c r="W245" s="141">
        <v>0</v>
      </c>
      <c r="X245" s="141">
        <f t="shared" si="10"/>
        <v>60</v>
      </c>
      <c r="AA245" s="174">
        <v>50</v>
      </c>
      <c r="AB245" s="174"/>
      <c r="AC245" s="174"/>
      <c r="AD245" s="174"/>
      <c r="AE245" s="174"/>
      <c r="AF245" s="174">
        <v>50</v>
      </c>
      <c r="AG245" s="174">
        <f t="shared" si="11"/>
        <v>0</v>
      </c>
      <c r="AI245" s="172">
        <v>50</v>
      </c>
      <c r="AJ245" s="172"/>
      <c r="AK245" s="172"/>
      <c r="AL245" s="172"/>
      <c r="AM245" s="172"/>
      <c r="AN245" s="172"/>
      <c r="AO245" s="172"/>
      <c r="AP245" s="172"/>
      <c r="AQ245" s="172"/>
      <c r="AS245" s="141"/>
      <c r="AT245" s="141"/>
      <c r="AU245" s="141"/>
      <c r="AV245" s="141"/>
      <c r="AW245" s="141"/>
      <c r="AX245" s="141"/>
      <c r="AY245" s="141"/>
      <c r="AZ245" s="141"/>
    </row>
    <row r="246" spans="2:52" x14ac:dyDescent="0.2">
      <c r="B246" s="142" t="s">
        <v>500</v>
      </c>
      <c r="C246" s="184">
        <v>20</v>
      </c>
      <c r="D246" s="184" t="s">
        <v>220</v>
      </c>
      <c r="E246" s="184" t="s">
        <v>226</v>
      </c>
      <c r="F246" s="201">
        <v>6600.05</v>
      </c>
      <c r="G246" s="142" t="s">
        <v>135</v>
      </c>
      <c r="H246" s="140">
        <v>60</v>
      </c>
      <c r="I246" s="140"/>
      <c r="J246" s="140"/>
      <c r="K246" s="140"/>
      <c r="L246" s="140"/>
      <c r="M246" s="140"/>
      <c r="N246" s="140">
        <v>0</v>
      </c>
      <c r="O246" s="140">
        <f t="shared" si="9"/>
        <v>60</v>
      </c>
      <c r="R246" s="141">
        <v>60</v>
      </c>
      <c r="S246" s="141"/>
      <c r="T246" s="141"/>
      <c r="U246" s="141"/>
      <c r="V246" s="141"/>
      <c r="W246" s="141">
        <v>0</v>
      </c>
      <c r="X246" s="141">
        <f t="shared" si="10"/>
        <v>60</v>
      </c>
      <c r="AA246" s="174">
        <v>50</v>
      </c>
      <c r="AB246" s="174"/>
      <c r="AC246" s="174"/>
      <c r="AD246" s="174"/>
      <c r="AE246" s="174"/>
      <c r="AF246" s="174">
        <v>50</v>
      </c>
      <c r="AG246" s="174">
        <f t="shared" si="11"/>
        <v>0</v>
      </c>
      <c r="AI246" s="172">
        <v>50</v>
      </c>
      <c r="AJ246" s="172"/>
      <c r="AK246" s="172"/>
      <c r="AL246" s="172"/>
      <c r="AM246" s="172"/>
      <c r="AN246" s="172"/>
      <c r="AO246" s="172"/>
      <c r="AP246" s="172"/>
      <c r="AQ246" s="172"/>
      <c r="AS246" s="141"/>
      <c r="AT246" s="141"/>
      <c r="AU246" s="141"/>
      <c r="AV246" s="141"/>
      <c r="AW246" s="141"/>
      <c r="AX246" s="141"/>
      <c r="AY246" s="141"/>
      <c r="AZ246" s="141"/>
    </row>
    <row r="247" spans="2:52" x14ac:dyDescent="0.2">
      <c r="B247" s="142" t="s">
        <v>501</v>
      </c>
      <c r="C247" s="184">
        <v>20</v>
      </c>
      <c r="D247" s="184" t="s">
        <v>220</v>
      </c>
      <c r="E247" s="184" t="s">
        <v>227</v>
      </c>
      <c r="F247" s="201">
        <v>6600.05</v>
      </c>
      <c r="G247" s="142" t="s">
        <v>135</v>
      </c>
      <c r="H247" s="140">
        <v>60</v>
      </c>
      <c r="I247" s="140"/>
      <c r="J247" s="140"/>
      <c r="K247" s="140"/>
      <c r="L247" s="140"/>
      <c r="M247" s="140"/>
      <c r="N247" s="140">
        <v>132</v>
      </c>
      <c r="O247" s="140">
        <f t="shared" si="9"/>
        <v>-72</v>
      </c>
      <c r="R247" s="141">
        <v>60</v>
      </c>
      <c r="S247" s="141"/>
      <c r="T247" s="141"/>
      <c r="U247" s="141"/>
      <c r="V247" s="141"/>
      <c r="W247" s="141">
        <v>0</v>
      </c>
      <c r="X247" s="141">
        <f t="shared" si="10"/>
        <v>60</v>
      </c>
      <c r="AA247" s="174">
        <v>50</v>
      </c>
      <c r="AB247" s="174"/>
      <c r="AC247" s="174"/>
      <c r="AD247" s="174"/>
      <c r="AE247" s="174"/>
      <c r="AF247" s="174">
        <v>50</v>
      </c>
      <c r="AG247" s="174">
        <f t="shared" si="11"/>
        <v>0</v>
      </c>
      <c r="AI247" s="172">
        <v>50</v>
      </c>
      <c r="AJ247" s="172"/>
      <c r="AK247" s="172"/>
      <c r="AL247" s="172"/>
      <c r="AM247" s="172"/>
      <c r="AN247" s="172"/>
      <c r="AO247" s="172"/>
      <c r="AP247" s="172"/>
      <c r="AQ247" s="172"/>
      <c r="AS247" s="141"/>
      <c r="AT247" s="141"/>
      <c r="AU247" s="141"/>
      <c r="AV247" s="141"/>
      <c r="AW247" s="141"/>
      <c r="AX247" s="141"/>
      <c r="AY247" s="141"/>
      <c r="AZ247" s="141"/>
    </row>
    <row r="248" spans="2:52" x14ac:dyDescent="0.2">
      <c r="B248" s="142" t="s">
        <v>502</v>
      </c>
      <c r="C248" s="184">
        <v>20</v>
      </c>
      <c r="D248" s="184" t="s">
        <v>220</v>
      </c>
      <c r="E248" s="184" t="s">
        <v>228</v>
      </c>
      <c r="F248" s="201">
        <v>6600.05</v>
      </c>
      <c r="G248" s="142" t="s">
        <v>135</v>
      </c>
      <c r="H248" s="140">
        <v>60</v>
      </c>
      <c r="I248" s="140"/>
      <c r="J248" s="140"/>
      <c r="K248" s="140"/>
      <c r="L248" s="140"/>
      <c r="M248" s="140"/>
      <c r="N248" s="140">
        <v>0</v>
      </c>
      <c r="O248" s="140">
        <f t="shared" si="9"/>
        <v>60</v>
      </c>
      <c r="R248" s="141">
        <v>60</v>
      </c>
      <c r="S248" s="141"/>
      <c r="T248" s="141"/>
      <c r="U248" s="141"/>
      <c r="V248" s="141"/>
      <c r="W248" s="141">
        <v>0</v>
      </c>
      <c r="X248" s="141">
        <f t="shared" si="10"/>
        <v>60</v>
      </c>
      <c r="AA248" s="174">
        <v>40</v>
      </c>
      <c r="AB248" s="174"/>
      <c r="AC248" s="174"/>
      <c r="AD248" s="174"/>
      <c r="AE248" s="174"/>
      <c r="AF248" s="174">
        <v>40</v>
      </c>
      <c r="AG248" s="174">
        <f t="shared" si="11"/>
        <v>0</v>
      </c>
      <c r="AI248" s="172">
        <v>40</v>
      </c>
      <c r="AJ248" s="172"/>
      <c r="AK248" s="172"/>
      <c r="AL248" s="172"/>
      <c r="AM248" s="172"/>
      <c r="AN248" s="172"/>
      <c r="AO248" s="172"/>
      <c r="AP248" s="172"/>
      <c r="AQ248" s="172"/>
      <c r="AS248" s="141"/>
      <c r="AT248" s="141"/>
      <c r="AU248" s="141"/>
      <c r="AV248" s="141"/>
      <c r="AW248" s="141"/>
      <c r="AX248" s="141"/>
      <c r="AY248" s="141"/>
      <c r="AZ248" s="141"/>
    </row>
    <row r="249" spans="2:52" x14ac:dyDescent="0.2">
      <c r="B249" s="142" t="s">
        <v>503</v>
      </c>
      <c r="C249" s="184">
        <v>20</v>
      </c>
      <c r="D249" s="184" t="s">
        <v>220</v>
      </c>
      <c r="E249" s="184" t="s">
        <v>229</v>
      </c>
      <c r="F249" s="201">
        <v>6600.05</v>
      </c>
      <c r="G249" s="142" t="s">
        <v>135</v>
      </c>
      <c r="H249" s="140">
        <v>60</v>
      </c>
      <c r="I249" s="140"/>
      <c r="J249" s="140"/>
      <c r="K249" s="140"/>
      <c r="L249" s="140"/>
      <c r="M249" s="140"/>
      <c r="N249" s="140">
        <v>0</v>
      </c>
      <c r="O249" s="140">
        <f t="shared" si="9"/>
        <v>60</v>
      </c>
      <c r="R249" s="141">
        <v>60</v>
      </c>
      <c r="S249" s="141"/>
      <c r="T249" s="141"/>
      <c r="U249" s="141"/>
      <c r="V249" s="141"/>
      <c r="W249" s="141">
        <v>0</v>
      </c>
      <c r="X249" s="141">
        <f t="shared" si="10"/>
        <v>60</v>
      </c>
      <c r="AA249" s="174">
        <v>50</v>
      </c>
      <c r="AB249" s="174"/>
      <c r="AC249" s="174"/>
      <c r="AD249" s="174"/>
      <c r="AE249" s="174"/>
      <c r="AF249" s="174">
        <v>50</v>
      </c>
      <c r="AG249" s="174">
        <f t="shared" si="11"/>
        <v>0</v>
      </c>
      <c r="AI249" s="172">
        <v>50</v>
      </c>
      <c r="AJ249" s="172"/>
      <c r="AK249" s="172"/>
      <c r="AL249" s="172"/>
      <c r="AM249" s="172"/>
      <c r="AN249" s="172"/>
      <c r="AO249" s="172"/>
      <c r="AP249" s="172"/>
      <c r="AQ249" s="172"/>
      <c r="AS249" s="141"/>
      <c r="AT249" s="141"/>
      <c r="AU249" s="141"/>
      <c r="AV249" s="141"/>
      <c r="AW249" s="141"/>
      <c r="AX249" s="141"/>
      <c r="AY249" s="141"/>
      <c r="AZ249" s="141"/>
    </row>
    <row r="250" spans="2:52" x14ac:dyDescent="0.2">
      <c r="B250" s="142" t="s">
        <v>504</v>
      </c>
      <c r="C250" s="184">
        <v>20</v>
      </c>
      <c r="D250" s="184" t="s">
        <v>220</v>
      </c>
      <c r="E250" s="184" t="s">
        <v>230</v>
      </c>
      <c r="F250" s="201">
        <v>6600.05</v>
      </c>
      <c r="G250" s="142" t="s">
        <v>135</v>
      </c>
      <c r="H250" s="140">
        <v>60</v>
      </c>
      <c r="I250" s="140"/>
      <c r="J250" s="140"/>
      <c r="K250" s="140"/>
      <c r="L250" s="140"/>
      <c r="M250" s="140"/>
      <c r="N250" s="140">
        <v>0</v>
      </c>
      <c r="O250" s="140">
        <f t="shared" si="9"/>
        <v>60</v>
      </c>
      <c r="R250" s="141">
        <v>60</v>
      </c>
      <c r="S250" s="141"/>
      <c r="T250" s="141"/>
      <c r="U250" s="141"/>
      <c r="V250" s="141"/>
      <c r="W250" s="141">
        <v>0</v>
      </c>
      <c r="X250" s="141">
        <f t="shared" si="10"/>
        <v>60</v>
      </c>
      <c r="AA250" s="174">
        <v>50</v>
      </c>
      <c r="AB250" s="174"/>
      <c r="AC250" s="174"/>
      <c r="AD250" s="174"/>
      <c r="AE250" s="174"/>
      <c r="AF250" s="174">
        <v>50</v>
      </c>
      <c r="AG250" s="174">
        <f t="shared" si="11"/>
        <v>0</v>
      </c>
      <c r="AI250" s="172">
        <v>50</v>
      </c>
      <c r="AJ250" s="172"/>
      <c r="AK250" s="172"/>
      <c r="AL250" s="172"/>
      <c r="AM250" s="172"/>
      <c r="AN250" s="172"/>
      <c r="AO250" s="172"/>
      <c r="AP250" s="172"/>
      <c r="AQ250" s="172"/>
      <c r="AS250" s="141"/>
      <c r="AT250" s="141"/>
      <c r="AU250" s="141"/>
      <c r="AV250" s="141"/>
      <c r="AW250" s="141"/>
      <c r="AX250" s="141"/>
      <c r="AY250" s="141"/>
      <c r="AZ250" s="141"/>
    </row>
    <row r="251" spans="2:52" x14ac:dyDescent="0.2">
      <c r="B251" s="142" t="s">
        <v>505</v>
      </c>
      <c r="C251" s="184">
        <v>20</v>
      </c>
      <c r="D251" s="184" t="s">
        <v>220</v>
      </c>
      <c r="E251" s="184" t="s">
        <v>231</v>
      </c>
      <c r="F251" s="201">
        <v>6600.05</v>
      </c>
      <c r="G251" s="142" t="s">
        <v>135</v>
      </c>
      <c r="H251" s="140">
        <v>60</v>
      </c>
      <c r="I251" s="140"/>
      <c r="J251" s="140"/>
      <c r="K251" s="140"/>
      <c r="L251" s="140"/>
      <c r="M251" s="140"/>
      <c r="N251" s="140">
        <v>0</v>
      </c>
      <c r="O251" s="140">
        <f t="shared" si="9"/>
        <v>60</v>
      </c>
      <c r="R251" s="141">
        <v>60</v>
      </c>
      <c r="S251" s="141"/>
      <c r="T251" s="141"/>
      <c r="U251" s="141"/>
      <c r="V251" s="141"/>
      <c r="W251" s="141">
        <v>0</v>
      </c>
      <c r="X251" s="141">
        <f t="shared" si="10"/>
        <v>60</v>
      </c>
      <c r="AA251" s="174">
        <v>50</v>
      </c>
      <c r="AB251" s="174"/>
      <c r="AC251" s="174"/>
      <c r="AD251" s="174"/>
      <c r="AE251" s="174"/>
      <c r="AF251" s="174">
        <v>50</v>
      </c>
      <c r="AG251" s="174">
        <f t="shared" si="11"/>
        <v>0</v>
      </c>
      <c r="AI251" s="172">
        <v>50</v>
      </c>
      <c r="AJ251" s="172"/>
      <c r="AK251" s="172"/>
      <c r="AL251" s="172"/>
      <c r="AM251" s="172"/>
      <c r="AN251" s="172"/>
      <c r="AO251" s="172"/>
      <c r="AP251" s="172"/>
      <c r="AQ251" s="172"/>
      <c r="AS251" s="141"/>
      <c r="AT251" s="141"/>
      <c r="AU251" s="141"/>
      <c r="AV251" s="141"/>
      <c r="AW251" s="141"/>
      <c r="AX251" s="141"/>
      <c r="AY251" s="141"/>
      <c r="AZ251" s="141"/>
    </row>
    <row r="252" spans="2:52" x14ac:dyDescent="0.2">
      <c r="B252" s="142" t="s">
        <v>506</v>
      </c>
      <c r="C252" s="184">
        <v>20</v>
      </c>
      <c r="D252" s="184" t="s">
        <v>220</v>
      </c>
      <c r="E252" s="184" t="s">
        <v>232</v>
      </c>
      <c r="F252" s="201">
        <v>6600.05</v>
      </c>
      <c r="G252" s="142" t="s">
        <v>135</v>
      </c>
      <c r="H252" s="140">
        <v>60</v>
      </c>
      <c r="I252" s="140"/>
      <c r="J252" s="140"/>
      <c r="K252" s="140"/>
      <c r="L252" s="140"/>
      <c r="M252" s="140"/>
      <c r="N252" s="140">
        <v>0</v>
      </c>
      <c r="O252" s="140">
        <f t="shared" si="9"/>
        <v>60</v>
      </c>
      <c r="R252" s="141">
        <v>60</v>
      </c>
      <c r="S252" s="141"/>
      <c r="T252" s="141"/>
      <c r="U252" s="141"/>
      <c r="V252" s="141"/>
      <c r="W252" s="141">
        <v>0</v>
      </c>
      <c r="X252" s="141">
        <f t="shared" si="10"/>
        <v>60</v>
      </c>
      <c r="AA252" s="174">
        <v>40</v>
      </c>
      <c r="AB252" s="174"/>
      <c r="AC252" s="174"/>
      <c r="AD252" s="174"/>
      <c r="AE252" s="174"/>
      <c r="AF252" s="174">
        <v>40</v>
      </c>
      <c r="AG252" s="174">
        <f t="shared" si="11"/>
        <v>0</v>
      </c>
      <c r="AI252" s="172">
        <v>40</v>
      </c>
      <c r="AJ252" s="172"/>
      <c r="AK252" s="172"/>
      <c r="AL252" s="172"/>
      <c r="AM252" s="172"/>
      <c r="AN252" s="172"/>
      <c r="AO252" s="172"/>
      <c r="AP252" s="172"/>
      <c r="AQ252" s="172"/>
      <c r="AS252" s="141"/>
      <c r="AT252" s="141"/>
      <c r="AU252" s="141"/>
      <c r="AV252" s="141"/>
      <c r="AW252" s="141"/>
      <c r="AX252" s="141"/>
      <c r="AY252" s="141"/>
      <c r="AZ252" s="141"/>
    </row>
    <row r="253" spans="2:52" x14ac:dyDescent="0.2">
      <c r="B253" s="142" t="s">
        <v>507</v>
      </c>
      <c r="C253" s="184">
        <v>20</v>
      </c>
      <c r="D253" s="184" t="s">
        <v>220</v>
      </c>
      <c r="E253" s="184" t="s">
        <v>233</v>
      </c>
      <c r="F253" s="201">
        <v>6600.05</v>
      </c>
      <c r="G253" s="142" t="s">
        <v>135</v>
      </c>
      <c r="H253" s="140">
        <v>60</v>
      </c>
      <c r="I253" s="140"/>
      <c r="J253" s="140"/>
      <c r="K253" s="140"/>
      <c r="L253" s="140"/>
      <c r="M253" s="140"/>
      <c r="N253" s="140">
        <v>0</v>
      </c>
      <c r="O253" s="140">
        <f t="shared" si="9"/>
        <v>60</v>
      </c>
      <c r="R253" s="141">
        <v>60</v>
      </c>
      <c r="S253" s="141"/>
      <c r="T253" s="141"/>
      <c r="U253" s="141"/>
      <c r="V253" s="141"/>
      <c r="W253" s="141">
        <v>0</v>
      </c>
      <c r="X253" s="141">
        <f t="shared" si="10"/>
        <v>60</v>
      </c>
      <c r="AA253" s="174">
        <v>40</v>
      </c>
      <c r="AB253" s="174"/>
      <c r="AC253" s="174"/>
      <c r="AD253" s="174"/>
      <c r="AE253" s="174"/>
      <c r="AF253" s="174">
        <v>40</v>
      </c>
      <c r="AG253" s="174">
        <f t="shared" si="11"/>
        <v>0</v>
      </c>
      <c r="AI253" s="172">
        <v>40</v>
      </c>
      <c r="AJ253" s="172"/>
      <c r="AK253" s="172"/>
      <c r="AL253" s="172"/>
      <c r="AM253" s="172"/>
      <c r="AN253" s="172"/>
      <c r="AO253" s="172"/>
      <c r="AP253" s="172"/>
      <c r="AQ253" s="172"/>
      <c r="AS253" s="141"/>
      <c r="AT253" s="141"/>
      <c r="AU253" s="141"/>
      <c r="AV253" s="141"/>
      <c r="AW253" s="141"/>
      <c r="AX253" s="141"/>
      <c r="AY253" s="141"/>
      <c r="AZ253" s="141"/>
    </row>
    <row r="254" spans="2:52" x14ac:dyDescent="0.2">
      <c r="B254" s="142" t="s">
        <v>508</v>
      </c>
      <c r="C254" s="184">
        <v>20</v>
      </c>
      <c r="D254" s="184" t="s">
        <v>220</v>
      </c>
      <c r="E254" s="184" t="s">
        <v>234</v>
      </c>
      <c r="F254" s="201">
        <v>6600.05</v>
      </c>
      <c r="G254" s="142" t="s">
        <v>135</v>
      </c>
      <c r="H254" s="140">
        <v>60</v>
      </c>
      <c r="I254" s="140"/>
      <c r="J254" s="140"/>
      <c r="K254" s="140"/>
      <c r="L254" s="140"/>
      <c r="M254" s="140"/>
      <c r="N254" s="140">
        <v>132</v>
      </c>
      <c r="O254" s="140">
        <f t="shared" si="9"/>
        <v>-72</v>
      </c>
      <c r="R254" s="141">
        <v>60</v>
      </c>
      <c r="S254" s="141"/>
      <c r="T254" s="141"/>
      <c r="U254" s="141"/>
      <c r="V254" s="141"/>
      <c r="W254" s="141">
        <v>0</v>
      </c>
      <c r="X254" s="141">
        <f t="shared" si="10"/>
        <v>60</v>
      </c>
      <c r="AA254" s="174">
        <v>50</v>
      </c>
      <c r="AB254" s="174"/>
      <c r="AC254" s="174"/>
      <c r="AD254" s="174"/>
      <c r="AE254" s="174"/>
      <c r="AF254" s="174">
        <v>50</v>
      </c>
      <c r="AG254" s="174">
        <f t="shared" si="11"/>
        <v>0</v>
      </c>
      <c r="AI254" s="172">
        <v>50</v>
      </c>
      <c r="AJ254" s="172"/>
      <c r="AK254" s="172"/>
      <c r="AL254" s="172"/>
      <c r="AM254" s="172"/>
      <c r="AN254" s="172"/>
      <c r="AO254" s="172"/>
      <c r="AP254" s="172"/>
      <c r="AQ254" s="172"/>
      <c r="AS254" s="141"/>
      <c r="AT254" s="141"/>
      <c r="AU254" s="141"/>
      <c r="AV254" s="141"/>
      <c r="AW254" s="141"/>
      <c r="AX254" s="141"/>
      <c r="AY254" s="141"/>
      <c r="AZ254" s="141"/>
    </row>
    <row r="255" spans="2:52" x14ac:dyDescent="0.2">
      <c r="B255" s="142" t="s">
        <v>509</v>
      </c>
      <c r="C255" s="184">
        <v>20</v>
      </c>
      <c r="D255" s="184" t="s">
        <v>220</v>
      </c>
      <c r="E255" s="184" t="s">
        <v>235</v>
      </c>
      <c r="F255" s="201">
        <v>6600.05</v>
      </c>
      <c r="G255" s="142" t="s">
        <v>135</v>
      </c>
      <c r="H255" s="140">
        <v>60</v>
      </c>
      <c r="I255" s="140"/>
      <c r="J255" s="140"/>
      <c r="K255" s="140"/>
      <c r="L255" s="140"/>
      <c r="M255" s="140"/>
      <c r="N255" s="140">
        <v>0</v>
      </c>
      <c r="O255" s="140">
        <f t="shared" si="9"/>
        <v>60</v>
      </c>
      <c r="R255" s="141">
        <v>60</v>
      </c>
      <c r="S255" s="141"/>
      <c r="T255" s="141"/>
      <c r="U255" s="141"/>
      <c r="V255" s="141"/>
      <c r="W255" s="141">
        <v>0</v>
      </c>
      <c r="X255" s="141">
        <f t="shared" si="10"/>
        <v>60</v>
      </c>
      <c r="AA255" s="174">
        <v>50</v>
      </c>
      <c r="AB255" s="174"/>
      <c r="AC255" s="174"/>
      <c r="AD255" s="174"/>
      <c r="AE255" s="174"/>
      <c r="AF255" s="174">
        <v>50</v>
      </c>
      <c r="AG255" s="174">
        <f t="shared" si="11"/>
        <v>0</v>
      </c>
      <c r="AI255" s="172">
        <v>50</v>
      </c>
      <c r="AJ255" s="172"/>
      <c r="AK255" s="172"/>
      <c r="AL255" s="172"/>
      <c r="AM255" s="172"/>
      <c r="AN255" s="172"/>
      <c r="AO255" s="172"/>
      <c r="AP255" s="172"/>
      <c r="AQ255" s="172"/>
      <c r="AS255" s="141"/>
      <c r="AT255" s="141"/>
      <c r="AU255" s="141"/>
      <c r="AV255" s="141"/>
      <c r="AW255" s="141"/>
      <c r="AX255" s="141"/>
      <c r="AY255" s="141"/>
      <c r="AZ255" s="141"/>
    </row>
    <row r="256" spans="2:52" x14ac:dyDescent="0.2">
      <c r="B256" s="142" t="s">
        <v>510</v>
      </c>
      <c r="C256" s="184">
        <v>20</v>
      </c>
      <c r="D256" s="184" t="s">
        <v>220</v>
      </c>
      <c r="E256" s="184" t="s">
        <v>236</v>
      </c>
      <c r="F256" s="201">
        <v>6600.05</v>
      </c>
      <c r="G256" s="142" t="s">
        <v>135</v>
      </c>
      <c r="H256" s="140">
        <v>60</v>
      </c>
      <c r="I256" s="140"/>
      <c r="J256" s="140"/>
      <c r="K256" s="140"/>
      <c r="L256" s="140"/>
      <c r="M256" s="140"/>
      <c r="N256" s="140">
        <v>0</v>
      </c>
      <c r="O256" s="140">
        <f t="shared" si="9"/>
        <v>60</v>
      </c>
      <c r="R256" s="141">
        <v>60</v>
      </c>
      <c r="S256" s="141"/>
      <c r="T256" s="141"/>
      <c r="U256" s="141"/>
      <c r="V256" s="141"/>
      <c r="W256" s="141">
        <v>0</v>
      </c>
      <c r="X256" s="141">
        <f t="shared" si="10"/>
        <v>60</v>
      </c>
      <c r="AA256" s="174">
        <v>50</v>
      </c>
      <c r="AB256" s="174"/>
      <c r="AC256" s="174"/>
      <c r="AD256" s="174"/>
      <c r="AE256" s="174"/>
      <c r="AF256" s="174">
        <v>50</v>
      </c>
      <c r="AG256" s="174">
        <f t="shared" si="11"/>
        <v>0</v>
      </c>
      <c r="AI256" s="172">
        <v>0</v>
      </c>
      <c r="AJ256" s="172"/>
      <c r="AK256" s="172"/>
      <c r="AL256" s="172"/>
      <c r="AM256" s="172"/>
      <c r="AN256" s="172"/>
      <c r="AO256" s="172"/>
      <c r="AP256" s="172"/>
      <c r="AQ256" s="172"/>
      <c r="AS256" s="141"/>
      <c r="AT256" s="141"/>
      <c r="AU256" s="141"/>
      <c r="AV256" s="141"/>
      <c r="AW256" s="141"/>
      <c r="AX256" s="141"/>
      <c r="AY256" s="141"/>
      <c r="AZ256" s="141"/>
    </row>
    <row r="257" spans="2:52" x14ac:dyDescent="0.2">
      <c r="B257" s="142" t="s">
        <v>511</v>
      </c>
      <c r="C257" s="184">
        <v>20</v>
      </c>
      <c r="D257" s="184" t="s">
        <v>220</v>
      </c>
      <c r="E257" s="184" t="s">
        <v>237</v>
      </c>
      <c r="F257" s="201">
        <v>6600.05</v>
      </c>
      <c r="G257" s="142" t="s">
        <v>135</v>
      </c>
      <c r="H257" s="140">
        <v>60</v>
      </c>
      <c r="I257" s="140"/>
      <c r="J257" s="140"/>
      <c r="K257" s="140"/>
      <c r="L257" s="140"/>
      <c r="M257" s="140"/>
      <c r="N257" s="140">
        <v>0</v>
      </c>
      <c r="O257" s="140">
        <f t="shared" si="9"/>
        <v>60</v>
      </c>
      <c r="R257" s="141">
        <v>60</v>
      </c>
      <c r="S257" s="141"/>
      <c r="T257" s="141"/>
      <c r="U257" s="141"/>
      <c r="V257" s="141"/>
      <c r="W257" s="141">
        <v>0</v>
      </c>
      <c r="X257" s="141">
        <f t="shared" si="10"/>
        <v>60</v>
      </c>
      <c r="AA257" s="174">
        <v>40</v>
      </c>
      <c r="AB257" s="174"/>
      <c r="AC257" s="174"/>
      <c r="AD257" s="174"/>
      <c r="AE257" s="174"/>
      <c r="AF257" s="174">
        <v>40</v>
      </c>
      <c r="AG257" s="174">
        <f t="shared" si="11"/>
        <v>0</v>
      </c>
      <c r="AI257" s="172">
        <v>40</v>
      </c>
      <c r="AJ257" s="172"/>
      <c r="AK257" s="172"/>
      <c r="AL257" s="172"/>
      <c r="AM257" s="172"/>
      <c r="AN257" s="172"/>
      <c r="AO257" s="172"/>
      <c r="AP257" s="172"/>
      <c r="AQ257" s="172"/>
      <c r="AS257" s="141"/>
      <c r="AT257" s="141"/>
      <c r="AU257" s="141"/>
      <c r="AV257" s="141"/>
      <c r="AW257" s="141"/>
      <c r="AX257" s="141"/>
      <c r="AY257" s="141"/>
      <c r="AZ257" s="141"/>
    </row>
    <row r="258" spans="2:52" x14ac:dyDescent="0.2">
      <c r="B258" s="142" t="s">
        <v>512</v>
      </c>
      <c r="C258" s="184">
        <v>20</v>
      </c>
      <c r="D258" s="184" t="s">
        <v>220</v>
      </c>
      <c r="E258" s="184" t="s">
        <v>238</v>
      </c>
      <c r="F258" s="201">
        <v>6600.05</v>
      </c>
      <c r="G258" s="142" t="s">
        <v>135</v>
      </c>
      <c r="H258" s="140">
        <v>60</v>
      </c>
      <c r="I258" s="140"/>
      <c r="J258" s="140"/>
      <c r="K258" s="140"/>
      <c r="L258" s="140"/>
      <c r="M258" s="140"/>
      <c r="N258" s="140">
        <v>0</v>
      </c>
      <c r="O258" s="140">
        <f t="shared" si="9"/>
        <v>60</v>
      </c>
      <c r="R258" s="141">
        <v>60</v>
      </c>
      <c r="S258" s="141"/>
      <c r="T258" s="141"/>
      <c r="U258" s="141"/>
      <c r="V258" s="141"/>
      <c r="W258" s="141">
        <v>0</v>
      </c>
      <c r="X258" s="141">
        <f t="shared" si="10"/>
        <v>60</v>
      </c>
      <c r="AA258" s="174">
        <v>40</v>
      </c>
      <c r="AB258" s="174"/>
      <c r="AC258" s="174"/>
      <c r="AD258" s="174"/>
      <c r="AE258" s="174"/>
      <c r="AF258" s="174">
        <v>40</v>
      </c>
      <c r="AG258" s="174">
        <f t="shared" si="11"/>
        <v>0</v>
      </c>
      <c r="AI258" s="172">
        <v>40</v>
      </c>
      <c r="AJ258" s="172"/>
      <c r="AK258" s="172"/>
      <c r="AL258" s="172"/>
      <c r="AM258" s="172"/>
      <c r="AN258" s="172"/>
      <c r="AO258" s="172"/>
      <c r="AP258" s="172"/>
      <c r="AQ258" s="172"/>
      <c r="AS258" s="141"/>
      <c r="AT258" s="141"/>
      <c r="AU258" s="141"/>
      <c r="AV258" s="141"/>
      <c r="AW258" s="141"/>
      <c r="AX258" s="141"/>
      <c r="AY258" s="141"/>
      <c r="AZ258" s="141"/>
    </row>
    <row r="259" spans="2:52" x14ac:dyDescent="0.2">
      <c r="B259" s="142" t="s">
        <v>513</v>
      </c>
      <c r="C259" s="184">
        <v>20</v>
      </c>
      <c r="D259" s="184" t="s">
        <v>220</v>
      </c>
      <c r="E259" s="184" t="s">
        <v>239</v>
      </c>
      <c r="F259" s="201">
        <v>6600.05</v>
      </c>
      <c r="G259" s="142" t="s">
        <v>135</v>
      </c>
      <c r="H259" s="140">
        <v>60</v>
      </c>
      <c r="I259" s="140"/>
      <c r="J259" s="140"/>
      <c r="K259" s="140"/>
      <c r="L259" s="140"/>
      <c r="M259" s="140"/>
      <c r="N259" s="140">
        <v>0</v>
      </c>
      <c r="O259" s="140">
        <f t="shared" si="9"/>
        <v>60</v>
      </c>
      <c r="R259" s="141">
        <v>60</v>
      </c>
      <c r="S259" s="141"/>
      <c r="T259" s="141"/>
      <c r="U259" s="141"/>
      <c r="V259" s="141"/>
      <c r="W259" s="141">
        <v>0</v>
      </c>
      <c r="X259" s="141">
        <f t="shared" si="10"/>
        <v>60</v>
      </c>
      <c r="AA259" s="174">
        <v>50</v>
      </c>
      <c r="AB259" s="174"/>
      <c r="AC259" s="174"/>
      <c r="AD259" s="174"/>
      <c r="AE259" s="174"/>
      <c r="AF259" s="174">
        <v>50</v>
      </c>
      <c r="AG259" s="174">
        <f t="shared" si="11"/>
        <v>0</v>
      </c>
      <c r="AI259" s="172">
        <v>50</v>
      </c>
      <c r="AJ259" s="172"/>
      <c r="AK259" s="172"/>
      <c r="AL259" s="172"/>
      <c r="AM259" s="172"/>
      <c r="AN259" s="172"/>
      <c r="AO259" s="172"/>
      <c r="AP259" s="172"/>
      <c r="AQ259" s="172"/>
      <c r="AS259" s="141"/>
      <c r="AT259" s="141"/>
      <c r="AU259" s="141"/>
      <c r="AV259" s="141"/>
      <c r="AW259" s="141"/>
      <c r="AX259" s="141"/>
      <c r="AY259" s="141"/>
      <c r="AZ259" s="141"/>
    </row>
    <row r="260" spans="2:52" x14ac:dyDescent="0.2">
      <c r="B260" s="142" t="s">
        <v>514</v>
      </c>
      <c r="C260" s="184">
        <v>20</v>
      </c>
      <c r="D260" s="184" t="s">
        <v>220</v>
      </c>
      <c r="E260" s="184" t="s">
        <v>240</v>
      </c>
      <c r="F260" s="201">
        <v>6600.05</v>
      </c>
      <c r="G260" s="142" t="s">
        <v>135</v>
      </c>
      <c r="H260" s="140">
        <v>60</v>
      </c>
      <c r="I260" s="140"/>
      <c r="J260" s="140"/>
      <c r="K260" s="140"/>
      <c r="L260" s="140"/>
      <c r="M260" s="140"/>
      <c r="N260" s="140">
        <v>0</v>
      </c>
      <c r="O260" s="140">
        <f t="shared" ref="O260:O323" si="15">H260-N260</f>
        <v>60</v>
      </c>
      <c r="R260" s="141">
        <v>60</v>
      </c>
      <c r="S260" s="141"/>
      <c r="T260" s="141"/>
      <c r="U260" s="141"/>
      <c r="V260" s="141"/>
      <c r="W260" s="141">
        <v>0</v>
      </c>
      <c r="X260" s="141">
        <f t="shared" ref="X260:X323" si="16">R260-W260</f>
        <v>60</v>
      </c>
      <c r="AA260" s="174">
        <v>40</v>
      </c>
      <c r="AB260" s="174"/>
      <c r="AC260" s="174"/>
      <c r="AD260" s="174"/>
      <c r="AE260" s="174"/>
      <c r="AF260" s="174">
        <v>40</v>
      </c>
      <c r="AG260" s="174">
        <f t="shared" ref="AG260:AG323" si="17">AA260-AF260</f>
        <v>0</v>
      </c>
      <c r="AI260" s="172">
        <v>0</v>
      </c>
      <c r="AJ260" s="172"/>
      <c r="AK260" s="172"/>
      <c r="AL260" s="172"/>
      <c r="AM260" s="172"/>
      <c r="AN260" s="172"/>
      <c r="AO260" s="172"/>
      <c r="AP260" s="172"/>
      <c r="AQ260" s="172"/>
      <c r="AS260" s="141"/>
      <c r="AT260" s="141"/>
      <c r="AU260" s="141"/>
      <c r="AV260" s="141"/>
      <c r="AW260" s="141"/>
      <c r="AX260" s="141"/>
      <c r="AY260" s="141"/>
      <c r="AZ260" s="141"/>
    </row>
    <row r="261" spans="2:52" x14ac:dyDescent="0.2">
      <c r="B261" s="142" t="s">
        <v>515</v>
      </c>
      <c r="C261" s="184">
        <v>20</v>
      </c>
      <c r="D261" s="184" t="s">
        <v>220</v>
      </c>
      <c r="E261" s="184" t="s">
        <v>241</v>
      </c>
      <c r="F261" s="201">
        <v>6600.05</v>
      </c>
      <c r="G261" s="142" t="s">
        <v>135</v>
      </c>
      <c r="H261" s="140">
        <v>60</v>
      </c>
      <c r="I261" s="140"/>
      <c r="J261" s="140"/>
      <c r="K261" s="140"/>
      <c r="L261" s="140"/>
      <c r="M261" s="140"/>
      <c r="N261" s="140">
        <v>0</v>
      </c>
      <c r="O261" s="140">
        <f t="shared" si="15"/>
        <v>60</v>
      </c>
      <c r="R261" s="141">
        <v>60</v>
      </c>
      <c r="S261" s="141"/>
      <c r="T261" s="141"/>
      <c r="U261" s="141"/>
      <c r="V261" s="141"/>
      <c r="W261" s="141">
        <v>0</v>
      </c>
      <c r="X261" s="141">
        <f t="shared" si="16"/>
        <v>60</v>
      </c>
      <c r="AA261" s="174">
        <v>50</v>
      </c>
      <c r="AB261" s="174"/>
      <c r="AC261" s="174"/>
      <c r="AD261" s="174"/>
      <c r="AE261" s="174"/>
      <c r="AF261" s="174">
        <v>50</v>
      </c>
      <c r="AG261" s="174">
        <f t="shared" si="17"/>
        <v>0</v>
      </c>
      <c r="AI261" s="172">
        <v>0</v>
      </c>
      <c r="AJ261" s="172"/>
      <c r="AK261" s="172"/>
      <c r="AL261" s="172"/>
      <c r="AM261" s="172"/>
      <c r="AN261" s="172"/>
      <c r="AO261" s="172"/>
      <c r="AP261" s="172"/>
      <c r="AQ261" s="172"/>
      <c r="AS261" s="141"/>
      <c r="AT261" s="141"/>
      <c r="AU261" s="141"/>
      <c r="AV261" s="141"/>
      <c r="AW261" s="141"/>
      <c r="AX261" s="141"/>
      <c r="AY261" s="141"/>
      <c r="AZ261" s="141"/>
    </row>
    <row r="262" spans="2:52" x14ac:dyDescent="0.2">
      <c r="B262" s="142" t="s">
        <v>516</v>
      </c>
      <c r="C262" s="184">
        <v>20</v>
      </c>
      <c r="D262" s="184" t="s">
        <v>220</v>
      </c>
      <c r="E262" s="184" t="s">
        <v>242</v>
      </c>
      <c r="F262" s="201">
        <v>6600.05</v>
      </c>
      <c r="G262" s="142" t="s">
        <v>135</v>
      </c>
      <c r="H262" s="140">
        <v>60</v>
      </c>
      <c r="I262" s="140"/>
      <c r="J262" s="140"/>
      <c r="K262" s="140"/>
      <c r="L262" s="140"/>
      <c r="M262" s="140"/>
      <c r="N262" s="140">
        <v>0</v>
      </c>
      <c r="O262" s="140">
        <f t="shared" si="15"/>
        <v>60</v>
      </c>
      <c r="R262" s="141">
        <v>60</v>
      </c>
      <c r="S262" s="141"/>
      <c r="T262" s="141"/>
      <c r="U262" s="141"/>
      <c r="V262" s="141"/>
      <c r="W262" s="141">
        <v>0</v>
      </c>
      <c r="X262" s="141">
        <f t="shared" si="16"/>
        <v>60</v>
      </c>
      <c r="AA262" s="174">
        <v>40</v>
      </c>
      <c r="AB262" s="174"/>
      <c r="AC262" s="174"/>
      <c r="AD262" s="174"/>
      <c r="AE262" s="174"/>
      <c r="AF262" s="174">
        <v>40</v>
      </c>
      <c r="AG262" s="174">
        <f t="shared" si="17"/>
        <v>0</v>
      </c>
      <c r="AI262" s="172">
        <v>40</v>
      </c>
      <c r="AJ262" s="172"/>
      <c r="AK262" s="172"/>
      <c r="AL262" s="172"/>
      <c r="AM262" s="172"/>
      <c r="AN262" s="172"/>
      <c r="AO262" s="172"/>
      <c r="AP262" s="172"/>
      <c r="AQ262" s="172"/>
      <c r="AS262" s="141"/>
      <c r="AT262" s="141"/>
      <c r="AU262" s="141"/>
      <c r="AV262" s="141"/>
      <c r="AW262" s="141"/>
      <c r="AX262" s="141"/>
      <c r="AY262" s="141"/>
      <c r="AZ262" s="141"/>
    </row>
    <row r="263" spans="2:52" x14ac:dyDescent="0.2">
      <c r="B263" s="142" t="s">
        <v>517</v>
      </c>
      <c r="C263" s="184">
        <v>20</v>
      </c>
      <c r="D263" s="184" t="s">
        <v>220</v>
      </c>
      <c r="E263" s="184" t="s">
        <v>243</v>
      </c>
      <c r="F263" s="201">
        <v>6600.05</v>
      </c>
      <c r="G263" s="142" t="s">
        <v>135</v>
      </c>
      <c r="H263" s="140">
        <v>60</v>
      </c>
      <c r="I263" s="140"/>
      <c r="J263" s="140"/>
      <c r="K263" s="140"/>
      <c r="L263" s="140"/>
      <c r="M263" s="140"/>
      <c r="N263" s="140">
        <v>0</v>
      </c>
      <c r="O263" s="140">
        <f t="shared" si="15"/>
        <v>60</v>
      </c>
      <c r="R263" s="141">
        <v>40</v>
      </c>
      <c r="S263" s="141"/>
      <c r="T263" s="141"/>
      <c r="U263" s="141"/>
      <c r="V263" s="141"/>
      <c r="W263" s="141">
        <v>0</v>
      </c>
      <c r="X263" s="141">
        <f t="shared" si="16"/>
        <v>40</v>
      </c>
      <c r="AA263" s="174">
        <v>30</v>
      </c>
      <c r="AB263" s="174"/>
      <c r="AC263" s="174"/>
      <c r="AD263" s="174"/>
      <c r="AE263" s="174"/>
      <c r="AF263" s="174">
        <v>30</v>
      </c>
      <c r="AG263" s="174">
        <f t="shared" si="17"/>
        <v>0</v>
      </c>
      <c r="AI263" s="172">
        <v>30</v>
      </c>
      <c r="AJ263" s="172"/>
      <c r="AK263" s="172"/>
      <c r="AL263" s="172"/>
      <c r="AM263" s="172"/>
      <c r="AN263" s="172"/>
      <c r="AO263" s="172"/>
      <c r="AP263" s="172"/>
      <c r="AQ263" s="172"/>
      <c r="AS263" s="141"/>
      <c r="AT263" s="141"/>
      <c r="AU263" s="141"/>
      <c r="AV263" s="141"/>
      <c r="AW263" s="141"/>
      <c r="AX263" s="141"/>
      <c r="AY263" s="141"/>
      <c r="AZ263" s="141"/>
    </row>
    <row r="264" spans="2:52" x14ac:dyDescent="0.2">
      <c r="B264" s="142" t="s">
        <v>518</v>
      </c>
      <c r="C264" s="184">
        <v>20</v>
      </c>
      <c r="D264" s="184" t="s">
        <v>220</v>
      </c>
      <c r="E264" s="184" t="s">
        <v>244</v>
      </c>
      <c r="F264" s="201">
        <v>6600.05</v>
      </c>
      <c r="G264" s="142" t="s">
        <v>135</v>
      </c>
      <c r="H264" s="140">
        <v>60</v>
      </c>
      <c r="I264" s="140"/>
      <c r="J264" s="140"/>
      <c r="K264" s="140"/>
      <c r="L264" s="140"/>
      <c r="M264" s="140"/>
      <c r="N264" s="140">
        <v>0</v>
      </c>
      <c r="O264" s="140">
        <f t="shared" si="15"/>
        <v>60</v>
      </c>
      <c r="R264" s="141">
        <v>60</v>
      </c>
      <c r="S264" s="141"/>
      <c r="T264" s="141"/>
      <c r="U264" s="141"/>
      <c r="V264" s="141"/>
      <c r="W264" s="141">
        <v>0</v>
      </c>
      <c r="X264" s="141">
        <f t="shared" si="16"/>
        <v>60</v>
      </c>
      <c r="AA264" s="174">
        <v>30</v>
      </c>
      <c r="AB264" s="174"/>
      <c r="AC264" s="174"/>
      <c r="AD264" s="174"/>
      <c r="AE264" s="174"/>
      <c r="AF264" s="174">
        <v>30</v>
      </c>
      <c r="AG264" s="174">
        <f t="shared" si="17"/>
        <v>0</v>
      </c>
      <c r="AI264" s="172">
        <v>30</v>
      </c>
      <c r="AJ264" s="172"/>
      <c r="AK264" s="172"/>
      <c r="AL264" s="172"/>
      <c r="AM264" s="172"/>
      <c r="AN264" s="172"/>
      <c r="AO264" s="172"/>
      <c r="AP264" s="172"/>
      <c r="AQ264" s="172"/>
      <c r="AS264" s="141"/>
      <c r="AT264" s="141"/>
      <c r="AU264" s="141"/>
      <c r="AV264" s="141"/>
      <c r="AW264" s="141"/>
      <c r="AX264" s="141"/>
      <c r="AY264" s="141"/>
      <c r="AZ264" s="141"/>
    </row>
    <row r="265" spans="2:52" x14ac:dyDescent="0.2">
      <c r="B265" s="142" t="s">
        <v>519</v>
      </c>
      <c r="C265" s="184">
        <v>20</v>
      </c>
      <c r="D265" s="184" t="s">
        <v>220</v>
      </c>
      <c r="E265" s="184" t="s">
        <v>245</v>
      </c>
      <c r="F265" s="201">
        <v>6600.05</v>
      </c>
      <c r="G265" s="142" t="s">
        <v>135</v>
      </c>
      <c r="H265" s="140">
        <v>60</v>
      </c>
      <c r="I265" s="140"/>
      <c r="J265" s="140"/>
      <c r="K265" s="140"/>
      <c r="L265" s="140"/>
      <c r="M265" s="140"/>
      <c r="N265" s="140">
        <v>0</v>
      </c>
      <c r="O265" s="140">
        <f t="shared" si="15"/>
        <v>60</v>
      </c>
      <c r="R265" s="141">
        <v>60</v>
      </c>
      <c r="S265" s="141"/>
      <c r="T265" s="141"/>
      <c r="U265" s="141"/>
      <c r="V265" s="141"/>
      <c r="W265" s="141">
        <v>0</v>
      </c>
      <c r="X265" s="141">
        <f t="shared" si="16"/>
        <v>60</v>
      </c>
      <c r="AA265" s="174">
        <v>50</v>
      </c>
      <c r="AB265" s="174"/>
      <c r="AC265" s="174"/>
      <c r="AD265" s="174"/>
      <c r="AE265" s="174"/>
      <c r="AF265" s="174">
        <v>50</v>
      </c>
      <c r="AG265" s="174">
        <f t="shared" si="17"/>
        <v>0</v>
      </c>
      <c r="AI265" s="172">
        <v>50</v>
      </c>
      <c r="AJ265" s="172"/>
      <c r="AK265" s="172"/>
      <c r="AL265" s="172"/>
      <c r="AM265" s="172"/>
      <c r="AN265" s="172"/>
      <c r="AO265" s="172"/>
      <c r="AP265" s="172"/>
      <c r="AQ265" s="172"/>
      <c r="AS265" s="141"/>
      <c r="AT265" s="141"/>
      <c r="AU265" s="141"/>
      <c r="AV265" s="141"/>
      <c r="AW265" s="141"/>
      <c r="AX265" s="141"/>
      <c r="AY265" s="141"/>
      <c r="AZ265" s="141"/>
    </row>
    <row r="266" spans="2:52" x14ac:dyDescent="0.2">
      <c r="B266" s="142" t="s">
        <v>520</v>
      </c>
      <c r="C266" s="184">
        <v>20</v>
      </c>
      <c r="D266" s="184" t="s">
        <v>220</v>
      </c>
      <c r="E266" s="184" t="s">
        <v>246</v>
      </c>
      <c r="F266" s="201">
        <v>6600.05</v>
      </c>
      <c r="G266" s="142" t="s">
        <v>135</v>
      </c>
      <c r="H266" s="140">
        <v>60</v>
      </c>
      <c r="I266" s="140"/>
      <c r="J266" s="140"/>
      <c r="K266" s="140"/>
      <c r="L266" s="140"/>
      <c r="M266" s="140"/>
      <c r="N266" s="140">
        <v>132</v>
      </c>
      <c r="O266" s="140">
        <f t="shared" si="15"/>
        <v>-72</v>
      </c>
      <c r="R266" s="141">
        <v>60</v>
      </c>
      <c r="S266" s="141"/>
      <c r="T266" s="141"/>
      <c r="U266" s="141"/>
      <c r="V266" s="141"/>
      <c r="W266" s="141">
        <v>0</v>
      </c>
      <c r="X266" s="141">
        <f t="shared" si="16"/>
        <v>60</v>
      </c>
      <c r="AA266" s="174">
        <v>60</v>
      </c>
      <c r="AB266" s="174"/>
      <c r="AC266" s="174"/>
      <c r="AD266" s="174"/>
      <c r="AE266" s="174"/>
      <c r="AF266" s="174">
        <v>60</v>
      </c>
      <c r="AG266" s="174">
        <f t="shared" si="17"/>
        <v>0</v>
      </c>
      <c r="AI266" s="172">
        <v>60</v>
      </c>
      <c r="AJ266" s="172"/>
      <c r="AK266" s="172"/>
      <c r="AL266" s="172"/>
      <c r="AM266" s="172"/>
      <c r="AN266" s="172"/>
      <c r="AO266" s="172"/>
      <c r="AP266" s="172"/>
      <c r="AQ266" s="172"/>
      <c r="AS266" s="141"/>
      <c r="AT266" s="141"/>
      <c r="AU266" s="141"/>
      <c r="AV266" s="141"/>
      <c r="AW266" s="141"/>
      <c r="AX266" s="141"/>
      <c r="AY266" s="141"/>
      <c r="AZ266" s="141"/>
    </row>
    <row r="267" spans="2:52" x14ac:dyDescent="0.2">
      <c r="B267" s="142" t="s">
        <v>521</v>
      </c>
      <c r="C267" s="184">
        <v>20</v>
      </c>
      <c r="D267" s="184" t="s">
        <v>220</v>
      </c>
      <c r="E267" s="184" t="s">
        <v>247</v>
      </c>
      <c r="F267" s="201">
        <v>6600.05</v>
      </c>
      <c r="G267" s="142" t="s">
        <v>135</v>
      </c>
      <c r="H267" s="140">
        <v>60</v>
      </c>
      <c r="I267" s="140"/>
      <c r="J267" s="140"/>
      <c r="K267" s="140"/>
      <c r="L267" s="140"/>
      <c r="M267" s="140"/>
      <c r="N267" s="140">
        <v>0</v>
      </c>
      <c r="O267" s="140">
        <f t="shared" si="15"/>
        <v>60</v>
      </c>
      <c r="R267" s="141">
        <v>60</v>
      </c>
      <c r="S267" s="141"/>
      <c r="T267" s="141"/>
      <c r="U267" s="141"/>
      <c r="V267" s="141"/>
      <c r="W267" s="141">
        <v>0</v>
      </c>
      <c r="X267" s="141">
        <f t="shared" si="16"/>
        <v>60</v>
      </c>
      <c r="AA267" s="174">
        <v>40</v>
      </c>
      <c r="AB267" s="174"/>
      <c r="AC267" s="174"/>
      <c r="AD267" s="174"/>
      <c r="AE267" s="174"/>
      <c r="AF267" s="174">
        <v>40</v>
      </c>
      <c r="AG267" s="174">
        <f t="shared" si="17"/>
        <v>0</v>
      </c>
      <c r="AI267" s="172">
        <v>40</v>
      </c>
      <c r="AJ267" s="172"/>
      <c r="AK267" s="172"/>
      <c r="AL267" s="172"/>
      <c r="AM267" s="172"/>
      <c r="AN267" s="172"/>
      <c r="AO267" s="172"/>
      <c r="AP267" s="172"/>
      <c r="AQ267" s="172"/>
      <c r="AS267" s="141"/>
      <c r="AT267" s="141"/>
      <c r="AU267" s="141"/>
      <c r="AV267" s="141"/>
      <c r="AW267" s="141"/>
      <c r="AX267" s="141"/>
      <c r="AY267" s="141"/>
      <c r="AZ267" s="141"/>
    </row>
    <row r="268" spans="2:52" x14ac:dyDescent="0.2">
      <c r="B268" s="142" t="s">
        <v>522</v>
      </c>
      <c r="C268" s="184">
        <v>20</v>
      </c>
      <c r="D268" s="184" t="s">
        <v>220</v>
      </c>
      <c r="E268" s="184" t="s">
        <v>248</v>
      </c>
      <c r="F268" s="201">
        <v>6600.05</v>
      </c>
      <c r="G268" s="142" t="s">
        <v>135</v>
      </c>
      <c r="H268" s="140">
        <v>60</v>
      </c>
      <c r="I268" s="140"/>
      <c r="J268" s="140"/>
      <c r="K268" s="140"/>
      <c r="L268" s="140"/>
      <c r="M268" s="140"/>
      <c r="N268" s="140">
        <v>0</v>
      </c>
      <c r="O268" s="140">
        <f t="shared" si="15"/>
        <v>60</v>
      </c>
      <c r="R268" s="141">
        <v>60</v>
      </c>
      <c r="S268" s="141"/>
      <c r="T268" s="141"/>
      <c r="U268" s="141"/>
      <c r="V268" s="141"/>
      <c r="W268" s="141">
        <v>0</v>
      </c>
      <c r="X268" s="141">
        <f t="shared" si="16"/>
        <v>60</v>
      </c>
      <c r="AA268" s="174">
        <v>40</v>
      </c>
      <c r="AB268" s="174"/>
      <c r="AC268" s="174"/>
      <c r="AD268" s="174"/>
      <c r="AE268" s="174"/>
      <c r="AF268" s="174">
        <v>40</v>
      </c>
      <c r="AG268" s="174">
        <f t="shared" si="17"/>
        <v>0</v>
      </c>
      <c r="AI268" s="172">
        <v>40</v>
      </c>
      <c r="AJ268" s="172"/>
      <c r="AK268" s="172"/>
      <c r="AL268" s="172"/>
      <c r="AM268" s="172"/>
      <c r="AN268" s="172"/>
      <c r="AO268" s="172"/>
      <c r="AP268" s="172"/>
      <c r="AQ268" s="172"/>
      <c r="AS268" s="141"/>
      <c r="AT268" s="141"/>
      <c r="AU268" s="141"/>
      <c r="AV268" s="141"/>
      <c r="AW268" s="141"/>
      <c r="AX268" s="141"/>
      <c r="AY268" s="141"/>
      <c r="AZ268" s="141"/>
    </row>
    <row r="269" spans="2:52" x14ac:dyDescent="0.2">
      <c r="B269" s="142" t="s">
        <v>523</v>
      </c>
      <c r="C269" s="184">
        <v>20</v>
      </c>
      <c r="D269" s="184" t="s">
        <v>220</v>
      </c>
      <c r="E269" s="184" t="s">
        <v>249</v>
      </c>
      <c r="F269" s="201">
        <v>6600.05</v>
      </c>
      <c r="G269" s="142" t="s">
        <v>135</v>
      </c>
      <c r="H269" s="140">
        <v>60</v>
      </c>
      <c r="I269" s="140"/>
      <c r="J269" s="140"/>
      <c r="K269" s="140"/>
      <c r="L269" s="140"/>
      <c r="M269" s="140"/>
      <c r="N269" s="140">
        <v>0</v>
      </c>
      <c r="O269" s="140">
        <f t="shared" si="15"/>
        <v>60</v>
      </c>
      <c r="R269" s="141">
        <v>60</v>
      </c>
      <c r="S269" s="141"/>
      <c r="T269" s="141"/>
      <c r="U269" s="141"/>
      <c r="V269" s="141"/>
      <c r="W269" s="141">
        <v>0</v>
      </c>
      <c r="X269" s="141">
        <f t="shared" si="16"/>
        <v>60</v>
      </c>
      <c r="AA269" s="174">
        <v>40</v>
      </c>
      <c r="AB269" s="174"/>
      <c r="AC269" s="174"/>
      <c r="AD269" s="174"/>
      <c r="AE269" s="174"/>
      <c r="AF269" s="174">
        <v>40</v>
      </c>
      <c r="AG269" s="174">
        <f t="shared" si="17"/>
        <v>0</v>
      </c>
      <c r="AI269" s="172">
        <v>40</v>
      </c>
      <c r="AJ269" s="172"/>
      <c r="AK269" s="172"/>
      <c r="AL269" s="172"/>
      <c r="AM269" s="172"/>
      <c r="AN269" s="172"/>
      <c r="AO269" s="172"/>
      <c r="AP269" s="172"/>
      <c r="AQ269" s="172"/>
      <c r="AS269" s="141"/>
      <c r="AT269" s="141"/>
      <c r="AU269" s="141"/>
      <c r="AV269" s="141"/>
      <c r="AW269" s="141"/>
      <c r="AX269" s="141"/>
      <c r="AY269" s="141"/>
      <c r="AZ269" s="141"/>
    </row>
    <row r="270" spans="2:52" x14ac:dyDescent="0.2">
      <c r="B270" s="142" t="s">
        <v>524</v>
      </c>
      <c r="C270" s="184">
        <v>20</v>
      </c>
      <c r="D270" s="184" t="s">
        <v>220</v>
      </c>
      <c r="E270" s="184" t="s">
        <v>250</v>
      </c>
      <c r="F270" s="201">
        <v>6600.05</v>
      </c>
      <c r="G270" s="142" t="s">
        <v>135</v>
      </c>
      <c r="H270" s="140">
        <v>60</v>
      </c>
      <c r="I270" s="140"/>
      <c r="J270" s="140"/>
      <c r="K270" s="140"/>
      <c r="L270" s="140"/>
      <c r="M270" s="140"/>
      <c r="N270" s="140">
        <v>0</v>
      </c>
      <c r="O270" s="140">
        <f t="shared" si="15"/>
        <v>60</v>
      </c>
      <c r="R270" s="141">
        <v>600</v>
      </c>
      <c r="S270" s="141"/>
      <c r="T270" s="141"/>
      <c r="U270" s="141"/>
      <c r="V270" s="141"/>
      <c r="W270" s="141">
        <v>0</v>
      </c>
      <c r="X270" s="141">
        <f t="shared" si="16"/>
        <v>600</v>
      </c>
      <c r="AA270" s="174">
        <v>40</v>
      </c>
      <c r="AB270" s="174"/>
      <c r="AC270" s="174"/>
      <c r="AD270" s="174"/>
      <c r="AE270" s="174"/>
      <c r="AF270" s="174">
        <v>40</v>
      </c>
      <c r="AG270" s="174">
        <f t="shared" si="17"/>
        <v>0</v>
      </c>
      <c r="AI270" s="172">
        <v>40</v>
      </c>
      <c r="AJ270" s="172"/>
      <c r="AK270" s="172"/>
      <c r="AL270" s="172"/>
      <c r="AM270" s="172"/>
      <c r="AN270" s="172"/>
      <c r="AO270" s="172"/>
      <c r="AP270" s="172"/>
      <c r="AQ270" s="172"/>
      <c r="AS270" s="141"/>
      <c r="AT270" s="141"/>
      <c r="AU270" s="141"/>
      <c r="AV270" s="141"/>
      <c r="AW270" s="141"/>
      <c r="AX270" s="141"/>
      <c r="AY270" s="141"/>
      <c r="AZ270" s="141"/>
    </row>
    <row r="271" spans="2:52" x14ac:dyDescent="0.2">
      <c r="B271" s="142" t="s">
        <v>525</v>
      </c>
      <c r="C271" s="184">
        <v>20</v>
      </c>
      <c r="D271" s="184" t="s">
        <v>220</v>
      </c>
      <c r="E271" s="184" t="s">
        <v>251</v>
      </c>
      <c r="F271" s="201">
        <v>6600.05</v>
      </c>
      <c r="G271" s="142" t="s">
        <v>135</v>
      </c>
      <c r="H271" s="140">
        <v>60</v>
      </c>
      <c r="I271" s="140"/>
      <c r="J271" s="140"/>
      <c r="K271" s="140"/>
      <c r="L271" s="140"/>
      <c r="M271" s="140"/>
      <c r="N271" s="140">
        <v>0</v>
      </c>
      <c r="O271" s="140">
        <f t="shared" si="15"/>
        <v>60</v>
      </c>
      <c r="R271" s="141">
        <v>60</v>
      </c>
      <c r="S271" s="141"/>
      <c r="T271" s="141"/>
      <c r="U271" s="141"/>
      <c r="V271" s="141"/>
      <c r="W271" s="141">
        <v>0</v>
      </c>
      <c r="X271" s="141">
        <f t="shared" si="16"/>
        <v>60</v>
      </c>
      <c r="AA271" s="174">
        <v>50</v>
      </c>
      <c r="AB271" s="174"/>
      <c r="AC271" s="174"/>
      <c r="AD271" s="174"/>
      <c r="AE271" s="174"/>
      <c r="AF271" s="174">
        <v>50</v>
      </c>
      <c r="AG271" s="174">
        <f t="shared" si="17"/>
        <v>0</v>
      </c>
      <c r="AI271" s="172">
        <v>50</v>
      </c>
      <c r="AJ271" s="172"/>
      <c r="AK271" s="172"/>
      <c r="AL271" s="172"/>
      <c r="AM271" s="172"/>
      <c r="AN271" s="172"/>
      <c r="AO271" s="172"/>
      <c r="AP271" s="172"/>
      <c r="AQ271" s="172"/>
      <c r="AS271" s="141"/>
      <c r="AT271" s="141"/>
      <c r="AU271" s="141"/>
      <c r="AV271" s="141"/>
      <c r="AW271" s="141"/>
      <c r="AX271" s="141"/>
      <c r="AY271" s="141"/>
      <c r="AZ271" s="141"/>
    </row>
    <row r="272" spans="2:52" x14ac:dyDescent="0.2">
      <c r="B272" s="142" t="s">
        <v>526</v>
      </c>
      <c r="C272" s="184">
        <v>20</v>
      </c>
      <c r="D272" s="184" t="s">
        <v>220</v>
      </c>
      <c r="E272" s="184" t="s">
        <v>252</v>
      </c>
      <c r="F272" s="201">
        <v>6600.05</v>
      </c>
      <c r="G272" s="142" t="s">
        <v>135</v>
      </c>
      <c r="H272" s="140">
        <v>60</v>
      </c>
      <c r="I272" s="140"/>
      <c r="J272" s="140"/>
      <c r="K272" s="140"/>
      <c r="L272" s="140"/>
      <c r="M272" s="140"/>
      <c r="N272" s="140">
        <v>0</v>
      </c>
      <c r="O272" s="140">
        <f t="shared" si="15"/>
        <v>60</v>
      </c>
      <c r="R272" s="141">
        <v>60</v>
      </c>
      <c r="S272" s="141"/>
      <c r="T272" s="141"/>
      <c r="U272" s="141"/>
      <c r="V272" s="141"/>
      <c r="W272" s="141">
        <v>0</v>
      </c>
      <c r="X272" s="141">
        <f t="shared" si="16"/>
        <v>60</v>
      </c>
      <c r="AA272" s="174">
        <v>50</v>
      </c>
      <c r="AB272" s="174"/>
      <c r="AC272" s="174"/>
      <c r="AD272" s="174"/>
      <c r="AE272" s="174"/>
      <c r="AF272" s="174">
        <v>50</v>
      </c>
      <c r="AG272" s="174">
        <f t="shared" si="17"/>
        <v>0</v>
      </c>
      <c r="AI272" s="172">
        <v>50</v>
      </c>
      <c r="AJ272" s="172"/>
      <c r="AK272" s="172"/>
      <c r="AL272" s="172"/>
      <c r="AM272" s="172"/>
      <c r="AN272" s="172"/>
      <c r="AO272" s="172"/>
      <c r="AP272" s="172"/>
      <c r="AQ272" s="172"/>
      <c r="AS272" s="141"/>
      <c r="AT272" s="141"/>
      <c r="AU272" s="141"/>
      <c r="AV272" s="141"/>
      <c r="AW272" s="141"/>
      <c r="AX272" s="141"/>
      <c r="AY272" s="141"/>
      <c r="AZ272" s="141"/>
    </row>
    <row r="273" spans="2:52" x14ac:dyDescent="0.2">
      <c r="B273" s="142" t="s">
        <v>527</v>
      </c>
      <c r="C273" s="184">
        <v>20</v>
      </c>
      <c r="D273" s="184" t="s">
        <v>220</v>
      </c>
      <c r="E273" s="184" t="s">
        <v>253</v>
      </c>
      <c r="F273" s="201">
        <v>6600.05</v>
      </c>
      <c r="G273" s="142" t="s">
        <v>135</v>
      </c>
      <c r="H273" s="140">
        <v>60</v>
      </c>
      <c r="I273" s="140"/>
      <c r="J273" s="140"/>
      <c r="K273" s="140"/>
      <c r="L273" s="140"/>
      <c r="M273" s="140"/>
      <c r="N273" s="140">
        <v>0</v>
      </c>
      <c r="O273" s="140">
        <f t="shared" si="15"/>
        <v>60</v>
      </c>
      <c r="R273" s="141">
        <v>60</v>
      </c>
      <c r="S273" s="141"/>
      <c r="T273" s="141"/>
      <c r="U273" s="141"/>
      <c r="V273" s="141"/>
      <c r="W273" s="141">
        <v>0</v>
      </c>
      <c r="X273" s="141">
        <f t="shared" si="16"/>
        <v>60</v>
      </c>
      <c r="AA273" s="174">
        <v>40</v>
      </c>
      <c r="AB273" s="174"/>
      <c r="AC273" s="174"/>
      <c r="AD273" s="174"/>
      <c r="AE273" s="174"/>
      <c r="AF273" s="174">
        <v>40</v>
      </c>
      <c r="AG273" s="174">
        <f t="shared" si="17"/>
        <v>0</v>
      </c>
      <c r="AI273" s="172">
        <v>40</v>
      </c>
      <c r="AJ273" s="172"/>
      <c r="AK273" s="172"/>
      <c r="AL273" s="172"/>
      <c r="AM273" s="172"/>
      <c r="AN273" s="172"/>
      <c r="AO273" s="172"/>
      <c r="AP273" s="172"/>
      <c r="AQ273" s="172"/>
      <c r="AS273" s="141"/>
      <c r="AT273" s="141"/>
      <c r="AU273" s="141"/>
      <c r="AV273" s="141"/>
      <c r="AW273" s="141"/>
      <c r="AX273" s="141"/>
      <c r="AY273" s="141"/>
      <c r="AZ273" s="141"/>
    </row>
    <row r="274" spans="2:52" x14ac:dyDescent="0.2">
      <c r="B274" s="142" t="s">
        <v>528</v>
      </c>
      <c r="C274" s="184">
        <v>20</v>
      </c>
      <c r="D274" s="184" t="s">
        <v>220</v>
      </c>
      <c r="E274" s="184" t="s">
        <v>254</v>
      </c>
      <c r="F274" s="201">
        <v>6600.05</v>
      </c>
      <c r="G274" s="142" t="s">
        <v>135</v>
      </c>
      <c r="H274" s="140">
        <v>60</v>
      </c>
      <c r="I274" s="140"/>
      <c r="J274" s="140"/>
      <c r="K274" s="140"/>
      <c r="L274" s="140"/>
      <c r="M274" s="140"/>
      <c r="N274" s="140">
        <v>0</v>
      </c>
      <c r="O274" s="140">
        <f t="shared" si="15"/>
        <v>60</v>
      </c>
      <c r="R274" s="141">
        <v>60</v>
      </c>
      <c r="S274" s="141"/>
      <c r="T274" s="141"/>
      <c r="U274" s="141"/>
      <c r="V274" s="141"/>
      <c r="W274" s="141">
        <v>0</v>
      </c>
      <c r="X274" s="141">
        <f t="shared" si="16"/>
        <v>60</v>
      </c>
      <c r="AA274" s="174">
        <v>50</v>
      </c>
      <c r="AB274" s="174"/>
      <c r="AC274" s="174"/>
      <c r="AD274" s="174"/>
      <c r="AE274" s="174"/>
      <c r="AF274" s="174">
        <v>50</v>
      </c>
      <c r="AG274" s="174">
        <f t="shared" si="17"/>
        <v>0</v>
      </c>
      <c r="AI274" s="172">
        <v>50</v>
      </c>
      <c r="AJ274" s="172"/>
      <c r="AK274" s="172"/>
      <c r="AL274" s="172"/>
      <c r="AM274" s="172"/>
      <c r="AN274" s="172"/>
      <c r="AO274" s="172"/>
      <c r="AP274" s="172"/>
      <c r="AQ274" s="172"/>
      <c r="AS274" s="141"/>
      <c r="AT274" s="141"/>
      <c r="AU274" s="141"/>
      <c r="AV274" s="141"/>
      <c r="AW274" s="141"/>
      <c r="AX274" s="141"/>
      <c r="AY274" s="141"/>
      <c r="AZ274" s="141"/>
    </row>
    <row r="275" spans="2:52" x14ac:dyDescent="0.2">
      <c r="B275" s="142" t="s">
        <v>529</v>
      </c>
      <c r="C275" s="184">
        <v>20</v>
      </c>
      <c r="D275" s="184" t="s">
        <v>220</v>
      </c>
      <c r="E275" s="184" t="s">
        <v>255</v>
      </c>
      <c r="F275" s="201">
        <v>6600.05</v>
      </c>
      <c r="G275" s="142" t="s">
        <v>135</v>
      </c>
      <c r="H275" s="140">
        <v>60</v>
      </c>
      <c r="I275" s="140"/>
      <c r="J275" s="140"/>
      <c r="K275" s="140"/>
      <c r="L275" s="140"/>
      <c r="M275" s="140"/>
      <c r="N275" s="140">
        <v>0</v>
      </c>
      <c r="O275" s="140">
        <f t="shared" si="15"/>
        <v>60</v>
      </c>
      <c r="R275" s="141">
        <v>60</v>
      </c>
      <c r="S275" s="141"/>
      <c r="T275" s="141"/>
      <c r="U275" s="141"/>
      <c r="V275" s="141"/>
      <c r="W275" s="141">
        <v>0</v>
      </c>
      <c r="X275" s="141">
        <f t="shared" si="16"/>
        <v>60</v>
      </c>
      <c r="AA275" s="174">
        <v>50</v>
      </c>
      <c r="AB275" s="174"/>
      <c r="AC275" s="174"/>
      <c r="AD275" s="174"/>
      <c r="AE275" s="174"/>
      <c r="AF275" s="174">
        <v>50</v>
      </c>
      <c r="AG275" s="174">
        <f t="shared" si="17"/>
        <v>0</v>
      </c>
      <c r="AI275" s="172">
        <v>50</v>
      </c>
      <c r="AJ275" s="172"/>
      <c r="AK275" s="172"/>
      <c r="AL275" s="172"/>
      <c r="AM275" s="172"/>
      <c r="AN275" s="172"/>
      <c r="AO275" s="172"/>
      <c r="AP275" s="172"/>
      <c r="AQ275" s="172"/>
      <c r="AS275" s="141"/>
      <c r="AT275" s="141"/>
      <c r="AU275" s="141"/>
      <c r="AV275" s="141"/>
      <c r="AW275" s="141"/>
      <c r="AX275" s="141"/>
      <c r="AY275" s="141"/>
      <c r="AZ275" s="141"/>
    </row>
    <row r="276" spans="2:52" x14ac:dyDescent="0.2">
      <c r="B276" s="142" t="s">
        <v>530</v>
      </c>
      <c r="C276" s="184">
        <v>20</v>
      </c>
      <c r="D276" s="184" t="s">
        <v>220</v>
      </c>
      <c r="E276" s="184" t="s">
        <v>256</v>
      </c>
      <c r="F276" s="201">
        <v>6600.05</v>
      </c>
      <c r="G276" s="142" t="s">
        <v>135</v>
      </c>
      <c r="H276" s="140">
        <v>60</v>
      </c>
      <c r="I276" s="140"/>
      <c r="J276" s="140"/>
      <c r="K276" s="140"/>
      <c r="L276" s="140"/>
      <c r="M276" s="140"/>
      <c r="N276" s="140">
        <v>0</v>
      </c>
      <c r="O276" s="140">
        <f t="shared" si="15"/>
        <v>60</v>
      </c>
      <c r="R276" s="141">
        <v>60</v>
      </c>
      <c r="S276" s="141"/>
      <c r="T276" s="141"/>
      <c r="U276" s="141"/>
      <c r="V276" s="141"/>
      <c r="W276" s="141">
        <v>0</v>
      </c>
      <c r="X276" s="141">
        <f t="shared" si="16"/>
        <v>60</v>
      </c>
      <c r="AA276" s="174">
        <v>60</v>
      </c>
      <c r="AB276" s="174"/>
      <c r="AC276" s="174"/>
      <c r="AD276" s="174"/>
      <c r="AE276" s="174"/>
      <c r="AF276" s="174">
        <v>60</v>
      </c>
      <c r="AG276" s="174">
        <f t="shared" si="17"/>
        <v>0</v>
      </c>
      <c r="AI276" s="172">
        <v>60</v>
      </c>
      <c r="AJ276" s="172"/>
      <c r="AK276" s="172"/>
      <c r="AL276" s="172"/>
      <c r="AM276" s="172"/>
      <c r="AN276" s="172"/>
      <c r="AO276" s="172"/>
      <c r="AP276" s="172"/>
      <c r="AQ276" s="172"/>
      <c r="AS276" s="141"/>
      <c r="AT276" s="141"/>
      <c r="AU276" s="141"/>
      <c r="AV276" s="141"/>
      <c r="AW276" s="141"/>
      <c r="AX276" s="141"/>
      <c r="AY276" s="141"/>
      <c r="AZ276" s="141"/>
    </row>
    <row r="277" spans="2:52" x14ac:dyDescent="0.2">
      <c r="B277" s="142" t="s">
        <v>531</v>
      </c>
      <c r="C277" s="184">
        <v>20</v>
      </c>
      <c r="D277" s="184" t="s">
        <v>220</v>
      </c>
      <c r="E277" s="184" t="s">
        <v>222</v>
      </c>
      <c r="F277" s="201">
        <v>6600.25</v>
      </c>
      <c r="G277" s="142" t="s">
        <v>112</v>
      </c>
      <c r="H277" s="140">
        <v>4720</v>
      </c>
      <c r="I277" s="140"/>
      <c r="J277" s="140"/>
      <c r="K277" s="140"/>
      <c r="L277" s="140"/>
      <c r="M277" s="140"/>
      <c r="N277" s="140">
        <v>4720</v>
      </c>
      <c r="O277" s="140">
        <f t="shared" si="15"/>
        <v>0</v>
      </c>
      <c r="R277" s="141">
        <v>4720</v>
      </c>
      <c r="S277" s="141"/>
      <c r="T277" s="141"/>
      <c r="U277" s="141"/>
      <c r="V277" s="141"/>
      <c r="W277" s="141">
        <v>4720</v>
      </c>
      <c r="X277" s="141">
        <f t="shared" si="16"/>
        <v>0</v>
      </c>
      <c r="AA277" s="174">
        <v>4720</v>
      </c>
      <c r="AB277" s="174"/>
      <c r="AC277" s="174"/>
      <c r="AD277" s="174"/>
      <c r="AE277" s="174"/>
      <c r="AF277" s="174">
        <v>1180.03</v>
      </c>
      <c r="AG277" s="174">
        <f t="shared" si="17"/>
        <v>3539.9700000000003</v>
      </c>
      <c r="AI277" s="172">
        <v>4720</v>
      </c>
      <c r="AJ277" s="172"/>
      <c r="AK277" s="172"/>
      <c r="AL277" s="172"/>
      <c r="AM277" s="172"/>
      <c r="AN277" s="172"/>
      <c r="AO277" s="172"/>
      <c r="AP277" s="172"/>
      <c r="AQ277" s="172"/>
      <c r="AS277" s="141"/>
      <c r="AT277" s="141"/>
      <c r="AU277" s="141"/>
      <c r="AV277" s="141"/>
      <c r="AW277" s="141"/>
      <c r="AX277" s="141"/>
      <c r="AY277" s="141"/>
      <c r="AZ277" s="141"/>
    </row>
    <row r="278" spans="2:52" x14ac:dyDescent="0.2">
      <c r="B278" s="142" t="s">
        <v>532</v>
      </c>
      <c r="C278" s="184">
        <v>20</v>
      </c>
      <c r="D278" s="184" t="s">
        <v>220</v>
      </c>
      <c r="E278" s="184" t="s">
        <v>223</v>
      </c>
      <c r="F278" s="201">
        <v>6600.25</v>
      </c>
      <c r="G278" s="142" t="s">
        <v>112</v>
      </c>
      <c r="H278" s="140">
        <v>0</v>
      </c>
      <c r="I278" s="140"/>
      <c r="J278" s="140"/>
      <c r="K278" s="140"/>
      <c r="L278" s="140"/>
      <c r="M278" s="140"/>
      <c r="N278" s="140">
        <v>0</v>
      </c>
      <c r="O278" s="140">
        <f t="shared" si="15"/>
        <v>0</v>
      </c>
      <c r="R278" s="141">
        <v>0</v>
      </c>
      <c r="S278" s="141"/>
      <c r="T278" s="141"/>
      <c r="U278" s="141"/>
      <c r="V278" s="141"/>
      <c r="W278" s="141">
        <v>0</v>
      </c>
      <c r="X278" s="141">
        <f t="shared" si="16"/>
        <v>0</v>
      </c>
      <c r="AA278" s="174">
        <v>0</v>
      </c>
      <c r="AB278" s="174"/>
      <c r="AC278" s="174"/>
      <c r="AD278" s="174"/>
      <c r="AE278" s="174"/>
      <c r="AF278" s="174">
        <v>0</v>
      </c>
      <c r="AG278" s="174">
        <f t="shared" si="17"/>
        <v>0</v>
      </c>
      <c r="AI278" s="172">
        <v>0</v>
      </c>
      <c r="AJ278" s="172"/>
      <c r="AK278" s="172"/>
      <c r="AL278" s="172"/>
      <c r="AM278" s="172"/>
      <c r="AN278" s="172"/>
      <c r="AO278" s="172"/>
      <c r="AP278" s="172"/>
      <c r="AQ278" s="172"/>
      <c r="AS278" s="141"/>
      <c r="AT278" s="141"/>
      <c r="AU278" s="141"/>
      <c r="AV278" s="141"/>
      <c r="AW278" s="141"/>
      <c r="AX278" s="141"/>
      <c r="AY278" s="141"/>
      <c r="AZ278" s="141"/>
    </row>
    <row r="279" spans="2:52" x14ac:dyDescent="0.2">
      <c r="B279" s="142" t="s">
        <v>533</v>
      </c>
      <c r="C279" s="184">
        <v>20</v>
      </c>
      <c r="D279" s="184" t="s">
        <v>220</v>
      </c>
      <c r="E279" s="184" t="s">
        <v>224</v>
      </c>
      <c r="F279" s="201">
        <v>6600.25</v>
      </c>
      <c r="G279" s="142" t="s">
        <v>112</v>
      </c>
      <c r="H279" s="140">
        <v>4720</v>
      </c>
      <c r="I279" s="140"/>
      <c r="J279" s="140"/>
      <c r="K279" s="140"/>
      <c r="L279" s="140"/>
      <c r="M279" s="140"/>
      <c r="N279" s="140">
        <v>4720</v>
      </c>
      <c r="O279" s="140">
        <f t="shared" si="15"/>
        <v>0</v>
      </c>
      <c r="R279" s="141">
        <v>4720</v>
      </c>
      <c r="S279" s="141"/>
      <c r="T279" s="141"/>
      <c r="U279" s="141"/>
      <c r="V279" s="141"/>
      <c r="W279" s="141">
        <v>4720</v>
      </c>
      <c r="X279" s="141">
        <f t="shared" si="16"/>
        <v>0</v>
      </c>
      <c r="AA279" s="174">
        <v>4720</v>
      </c>
      <c r="AB279" s="174"/>
      <c r="AC279" s="174"/>
      <c r="AD279" s="174"/>
      <c r="AE279" s="174"/>
      <c r="AF279" s="174">
        <v>1180.03</v>
      </c>
      <c r="AG279" s="174">
        <f t="shared" si="17"/>
        <v>3539.9700000000003</v>
      </c>
      <c r="AI279" s="172">
        <v>4720</v>
      </c>
      <c r="AJ279" s="172"/>
      <c r="AK279" s="172"/>
      <c r="AL279" s="172"/>
      <c r="AM279" s="172"/>
      <c r="AN279" s="172"/>
      <c r="AO279" s="172"/>
      <c r="AP279" s="172"/>
      <c r="AQ279" s="172"/>
      <c r="AS279" s="141"/>
      <c r="AT279" s="141"/>
      <c r="AU279" s="141"/>
      <c r="AV279" s="141"/>
      <c r="AW279" s="141"/>
      <c r="AX279" s="141"/>
      <c r="AY279" s="141"/>
      <c r="AZ279" s="141"/>
    </row>
    <row r="280" spans="2:52" x14ac:dyDescent="0.2">
      <c r="B280" s="142" t="s">
        <v>534</v>
      </c>
      <c r="C280" s="184">
        <v>20</v>
      </c>
      <c r="D280" s="184" t="s">
        <v>220</v>
      </c>
      <c r="E280" s="184" t="s">
        <v>225</v>
      </c>
      <c r="F280" s="201">
        <v>6600.25</v>
      </c>
      <c r="G280" s="142" t="s">
        <v>112</v>
      </c>
      <c r="H280" s="140">
        <v>4720</v>
      </c>
      <c r="I280" s="140"/>
      <c r="J280" s="140"/>
      <c r="K280" s="140"/>
      <c r="L280" s="140"/>
      <c r="M280" s="140"/>
      <c r="N280" s="140">
        <v>4720</v>
      </c>
      <c r="O280" s="140">
        <f t="shared" si="15"/>
        <v>0</v>
      </c>
      <c r="R280" s="141">
        <v>4720</v>
      </c>
      <c r="S280" s="141"/>
      <c r="T280" s="141"/>
      <c r="U280" s="141"/>
      <c r="V280" s="141"/>
      <c r="W280" s="141">
        <v>4720</v>
      </c>
      <c r="X280" s="141">
        <f t="shared" si="16"/>
        <v>0</v>
      </c>
      <c r="AA280" s="174">
        <v>4720</v>
      </c>
      <c r="AB280" s="174"/>
      <c r="AC280" s="174"/>
      <c r="AD280" s="174"/>
      <c r="AE280" s="174"/>
      <c r="AF280" s="174">
        <v>1180.03</v>
      </c>
      <c r="AG280" s="174">
        <f t="shared" si="17"/>
        <v>3539.9700000000003</v>
      </c>
      <c r="AI280" s="172">
        <v>4720</v>
      </c>
      <c r="AJ280" s="172"/>
      <c r="AK280" s="172"/>
      <c r="AL280" s="172"/>
      <c r="AM280" s="172"/>
      <c r="AN280" s="172"/>
      <c r="AO280" s="172"/>
      <c r="AP280" s="172"/>
      <c r="AQ280" s="172"/>
      <c r="AS280" s="141"/>
      <c r="AT280" s="141"/>
      <c r="AU280" s="141"/>
      <c r="AV280" s="141"/>
      <c r="AW280" s="141"/>
      <c r="AX280" s="141"/>
      <c r="AY280" s="141"/>
      <c r="AZ280" s="141"/>
    </row>
    <row r="281" spans="2:52" x14ac:dyDescent="0.2">
      <c r="B281" s="142" t="s">
        <v>535</v>
      </c>
      <c r="C281" s="184">
        <v>20</v>
      </c>
      <c r="D281" s="184" t="s">
        <v>220</v>
      </c>
      <c r="E281" s="184" t="s">
        <v>226</v>
      </c>
      <c r="F281" s="201">
        <v>6600.25</v>
      </c>
      <c r="G281" s="142" t="s">
        <v>112</v>
      </c>
      <c r="H281" s="140">
        <v>4720</v>
      </c>
      <c r="I281" s="140"/>
      <c r="J281" s="140"/>
      <c r="K281" s="140"/>
      <c r="L281" s="140"/>
      <c r="M281" s="140"/>
      <c r="N281" s="140">
        <v>4720</v>
      </c>
      <c r="O281" s="140">
        <f t="shared" si="15"/>
        <v>0</v>
      </c>
      <c r="R281" s="141">
        <v>4720</v>
      </c>
      <c r="S281" s="141"/>
      <c r="T281" s="141"/>
      <c r="U281" s="141"/>
      <c r="V281" s="141"/>
      <c r="W281" s="141">
        <v>4720</v>
      </c>
      <c r="X281" s="141">
        <f t="shared" si="16"/>
        <v>0</v>
      </c>
      <c r="AA281" s="174">
        <v>4720</v>
      </c>
      <c r="AB281" s="174"/>
      <c r="AC281" s="174"/>
      <c r="AD281" s="174"/>
      <c r="AE281" s="174"/>
      <c r="AF281" s="174">
        <v>1180.03</v>
      </c>
      <c r="AG281" s="174">
        <f t="shared" si="17"/>
        <v>3539.9700000000003</v>
      </c>
      <c r="AI281" s="172">
        <v>4720</v>
      </c>
      <c r="AJ281" s="172"/>
      <c r="AK281" s="172"/>
      <c r="AL281" s="172"/>
      <c r="AM281" s="172"/>
      <c r="AN281" s="172"/>
      <c r="AO281" s="172"/>
      <c r="AP281" s="172"/>
      <c r="AQ281" s="172"/>
      <c r="AS281" s="141"/>
      <c r="AT281" s="141"/>
      <c r="AU281" s="141"/>
      <c r="AV281" s="141"/>
      <c r="AW281" s="141"/>
      <c r="AX281" s="141"/>
      <c r="AY281" s="141"/>
      <c r="AZ281" s="141"/>
    </row>
    <row r="282" spans="2:52" x14ac:dyDescent="0.2">
      <c r="B282" s="142" t="s">
        <v>536</v>
      </c>
      <c r="C282" s="184">
        <v>20</v>
      </c>
      <c r="D282" s="184" t="s">
        <v>220</v>
      </c>
      <c r="E282" s="184" t="s">
        <v>227</v>
      </c>
      <c r="F282" s="201">
        <v>6600.25</v>
      </c>
      <c r="G282" s="142" t="s">
        <v>112</v>
      </c>
      <c r="H282" s="140">
        <v>4720</v>
      </c>
      <c r="I282" s="140"/>
      <c r="J282" s="140"/>
      <c r="K282" s="140"/>
      <c r="L282" s="140"/>
      <c r="M282" s="140"/>
      <c r="N282" s="140">
        <v>4720</v>
      </c>
      <c r="O282" s="140">
        <f t="shared" si="15"/>
        <v>0</v>
      </c>
      <c r="R282" s="141">
        <v>4720</v>
      </c>
      <c r="S282" s="141"/>
      <c r="T282" s="141"/>
      <c r="U282" s="141"/>
      <c r="V282" s="141"/>
      <c r="W282" s="141">
        <v>4720</v>
      </c>
      <c r="X282" s="141">
        <f t="shared" si="16"/>
        <v>0</v>
      </c>
      <c r="AA282" s="174">
        <v>4720</v>
      </c>
      <c r="AB282" s="174"/>
      <c r="AC282" s="174"/>
      <c r="AD282" s="174"/>
      <c r="AE282" s="174"/>
      <c r="AF282" s="174">
        <v>1180.03</v>
      </c>
      <c r="AG282" s="174">
        <f t="shared" si="17"/>
        <v>3539.9700000000003</v>
      </c>
      <c r="AI282" s="172">
        <v>4720</v>
      </c>
      <c r="AJ282" s="172"/>
      <c r="AK282" s="172"/>
      <c r="AL282" s="172"/>
      <c r="AM282" s="172"/>
      <c r="AN282" s="172"/>
      <c r="AO282" s="172"/>
      <c r="AP282" s="172"/>
      <c r="AQ282" s="172"/>
      <c r="AS282" s="141"/>
      <c r="AT282" s="141"/>
      <c r="AU282" s="141"/>
      <c r="AV282" s="141"/>
      <c r="AW282" s="141"/>
      <c r="AX282" s="141"/>
      <c r="AY282" s="141"/>
      <c r="AZ282" s="141"/>
    </row>
    <row r="283" spans="2:52" x14ac:dyDescent="0.2">
      <c r="B283" s="142" t="s">
        <v>537</v>
      </c>
      <c r="C283" s="184">
        <v>20</v>
      </c>
      <c r="D283" s="184" t="s">
        <v>220</v>
      </c>
      <c r="E283" s="184" t="s">
        <v>228</v>
      </c>
      <c r="F283" s="201">
        <v>6600.25</v>
      </c>
      <c r="G283" s="142" t="s">
        <v>112</v>
      </c>
      <c r="H283" s="140">
        <v>4720</v>
      </c>
      <c r="I283" s="140"/>
      <c r="J283" s="140"/>
      <c r="K283" s="140"/>
      <c r="L283" s="140"/>
      <c r="M283" s="140"/>
      <c r="N283" s="140">
        <v>4720</v>
      </c>
      <c r="O283" s="140">
        <f t="shared" si="15"/>
        <v>0</v>
      </c>
      <c r="R283" s="141">
        <v>4720</v>
      </c>
      <c r="S283" s="141"/>
      <c r="T283" s="141"/>
      <c r="U283" s="141"/>
      <c r="V283" s="141"/>
      <c r="W283" s="141">
        <v>4720</v>
      </c>
      <c r="X283" s="141">
        <f t="shared" si="16"/>
        <v>0</v>
      </c>
      <c r="AA283" s="174">
        <v>4720</v>
      </c>
      <c r="AB283" s="174"/>
      <c r="AC283" s="174"/>
      <c r="AD283" s="174"/>
      <c r="AE283" s="174"/>
      <c r="AF283" s="174">
        <v>1180.03</v>
      </c>
      <c r="AG283" s="174">
        <f t="shared" si="17"/>
        <v>3539.9700000000003</v>
      </c>
      <c r="AI283" s="172">
        <v>4720</v>
      </c>
      <c r="AJ283" s="172"/>
      <c r="AK283" s="172"/>
      <c r="AL283" s="172"/>
      <c r="AM283" s="172"/>
      <c r="AN283" s="172"/>
      <c r="AO283" s="172"/>
      <c r="AP283" s="172"/>
      <c r="AQ283" s="172"/>
      <c r="AS283" s="141"/>
      <c r="AT283" s="141"/>
      <c r="AU283" s="141"/>
      <c r="AV283" s="141"/>
      <c r="AW283" s="141"/>
      <c r="AX283" s="141"/>
      <c r="AY283" s="141"/>
      <c r="AZ283" s="141"/>
    </row>
    <row r="284" spans="2:52" x14ac:dyDescent="0.2">
      <c r="B284" s="142" t="s">
        <v>538</v>
      </c>
      <c r="C284" s="184">
        <v>20</v>
      </c>
      <c r="D284" s="184" t="s">
        <v>220</v>
      </c>
      <c r="E284" s="184" t="s">
        <v>229</v>
      </c>
      <c r="F284" s="201">
        <v>6600.25</v>
      </c>
      <c r="G284" s="142" t="s">
        <v>112</v>
      </c>
      <c r="H284" s="140">
        <v>4720</v>
      </c>
      <c r="I284" s="140"/>
      <c r="J284" s="140"/>
      <c r="K284" s="140"/>
      <c r="L284" s="140"/>
      <c r="M284" s="140"/>
      <c r="N284" s="140">
        <v>4720</v>
      </c>
      <c r="O284" s="140">
        <f t="shared" si="15"/>
        <v>0</v>
      </c>
      <c r="R284" s="141">
        <v>4720</v>
      </c>
      <c r="S284" s="141"/>
      <c r="T284" s="141"/>
      <c r="U284" s="141"/>
      <c r="V284" s="141"/>
      <c r="W284" s="141">
        <v>4720</v>
      </c>
      <c r="X284" s="141">
        <f t="shared" si="16"/>
        <v>0</v>
      </c>
      <c r="AA284" s="174">
        <v>4720</v>
      </c>
      <c r="AB284" s="174"/>
      <c r="AC284" s="174"/>
      <c r="AD284" s="174"/>
      <c r="AE284" s="174"/>
      <c r="AF284" s="174">
        <v>1180.03</v>
      </c>
      <c r="AG284" s="174">
        <f t="shared" si="17"/>
        <v>3539.9700000000003</v>
      </c>
      <c r="AI284" s="172">
        <v>4720</v>
      </c>
      <c r="AJ284" s="172"/>
      <c r="AK284" s="172"/>
      <c r="AL284" s="172"/>
      <c r="AM284" s="172"/>
      <c r="AN284" s="172"/>
      <c r="AO284" s="172"/>
      <c r="AP284" s="172"/>
      <c r="AQ284" s="172"/>
      <c r="AS284" s="141"/>
      <c r="AT284" s="141"/>
      <c r="AU284" s="141"/>
      <c r="AV284" s="141"/>
      <c r="AW284" s="141"/>
      <c r="AX284" s="141"/>
      <c r="AY284" s="141"/>
      <c r="AZ284" s="141"/>
    </row>
    <row r="285" spans="2:52" x14ac:dyDescent="0.2">
      <c r="B285" s="142" t="s">
        <v>539</v>
      </c>
      <c r="C285" s="184">
        <v>20</v>
      </c>
      <c r="D285" s="184" t="s">
        <v>220</v>
      </c>
      <c r="E285" s="184" t="s">
        <v>230</v>
      </c>
      <c r="F285" s="201">
        <v>6600.25</v>
      </c>
      <c r="G285" s="142" t="s">
        <v>112</v>
      </c>
      <c r="H285" s="140">
        <v>4720</v>
      </c>
      <c r="I285" s="140"/>
      <c r="J285" s="140"/>
      <c r="K285" s="140"/>
      <c r="L285" s="140"/>
      <c r="M285" s="140"/>
      <c r="N285" s="140">
        <v>4720</v>
      </c>
      <c r="O285" s="140">
        <f t="shared" si="15"/>
        <v>0</v>
      </c>
      <c r="R285" s="141">
        <v>4720</v>
      </c>
      <c r="S285" s="141"/>
      <c r="T285" s="141"/>
      <c r="U285" s="141"/>
      <c r="V285" s="141"/>
      <c r="W285" s="141">
        <v>4720</v>
      </c>
      <c r="X285" s="141">
        <f t="shared" si="16"/>
        <v>0</v>
      </c>
      <c r="AA285" s="174">
        <v>4720</v>
      </c>
      <c r="AB285" s="174"/>
      <c r="AC285" s="174"/>
      <c r="AD285" s="174"/>
      <c r="AE285" s="174"/>
      <c r="AF285" s="174">
        <v>1180.03</v>
      </c>
      <c r="AG285" s="174">
        <f t="shared" si="17"/>
        <v>3539.9700000000003</v>
      </c>
      <c r="AI285" s="172">
        <v>4720</v>
      </c>
      <c r="AJ285" s="172"/>
      <c r="AK285" s="172"/>
      <c r="AL285" s="172"/>
      <c r="AM285" s="172"/>
      <c r="AN285" s="172"/>
      <c r="AO285" s="172"/>
      <c r="AP285" s="172"/>
      <c r="AQ285" s="172"/>
      <c r="AS285" s="141"/>
      <c r="AT285" s="141"/>
      <c r="AU285" s="141"/>
      <c r="AV285" s="141"/>
      <c r="AW285" s="141"/>
      <c r="AX285" s="141"/>
      <c r="AY285" s="141"/>
      <c r="AZ285" s="141"/>
    </row>
    <row r="286" spans="2:52" x14ac:dyDescent="0.2">
      <c r="B286" s="142" t="s">
        <v>540</v>
      </c>
      <c r="C286" s="184">
        <v>20</v>
      </c>
      <c r="D286" s="184" t="s">
        <v>220</v>
      </c>
      <c r="E286" s="184" t="s">
        <v>231</v>
      </c>
      <c r="F286" s="201">
        <v>6600.25</v>
      </c>
      <c r="G286" s="142" t="s">
        <v>112</v>
      </c>
      <c r="H286" s="140">
        <v>4720</v>
      </c>
      <c r="I286" s="140"/>
      <c r="J286" s="140"/>
      <c r="K286" s="140"/>
      <c r="L286" s="140"/>
      <c r="M286" s="140"/>
      <c r="N286" s="140">
        <v>4720</v>
      </c>
      <c r="O286" s="140">
        <f t="shared" si="15"/>
        <v>0</v>
      </c>
      <c r="R286" s="141">
        <v>4720</v>
      </c>
      <c r="S286" s="141"/>
      <c r="T286" s="141"/>
      <c r="U286" s="141"/>
      <c r="V286" s="141"/>
      <c r="W286" s="141">
        <v>4720</v>
      </c>
      <c r="X286" s="141">
        <f t="shared" si="16"/>
        <v>0</v>
      </c>
      <c r="AA286" s="174">
        <v>4720</v>
      </c>
      <c r="AB286" s="174"/>
      <c r="AC286" s="174"/>
      <c r="AD286" s="174"/>
      <c r="AE286" s="174"/>
      <c r="AF286" s="174">
        <v>1180.03</v>
      </c>
      <c r="AG286" s="174">
        <f t="shared" si="17"/>
        <v>3539.9700000000003</v>
      </c>
      <c r="AI286" s="172">
        <v>4720</v>
      </c>
      <c r="AJ286" s="172"/>
      <c r="AK286" s="172"/>
      <c r="AL286" s="172"/>
      <c r="AM286" s="172"/>
      <c r="AN286" s="172"/>
      <c r="AO286" s="172"/>
      <c r="AP286" s="172"/>
      <c r="AQ286" s="172"/>
      <c r="AS286" s="141"/>
      <c r="AT286" s="141"/>
      <c r="AU286" s="141"/>
      <c r="AV286" s="141"/>
      <c r="AW286" s="141"/>
      <c r="AX286" s="141"/>
      <c r="AY286" s="141"/>
      <c r="AZ286" s="141"/>
    </row>
    <row r="287" spans="2:52" x14ac:dyDescent="0.2">
      <c r="B287" s="142" t="s">
        <v>541</v>
      </c>
      <c r="C287" s="184">
        <v>20</v>
      </c>
      <c r="D287" s="184" t="s">
        <v>220</v>
      </c>
      <c r="E287" s="184" t="s">
        <v>232</v>
      </c>
      <c r="F287" s="201">
        <v>6600.25</v>
      </c>
      <c r="G287" s="142" t="s">
        <v>112</v>
      </c>
      <c r="H287" s="140">
        <v>4720</v>
      </c>
      <c r="I287" s="140"/>
      <c r="J287" s="140"/>
      <c r="K287" s="140"/>
      <c r="L287" s="140"/>
      <c r="M287" s="140"/>
      <c r="N287" s="140">
        <v>4720</v>
      </c>
      <c r="O287" s="140">
        <f t="shared" si="15"/>
        <v>0</v>
      </c>
      <c r="R287" s="141">
        <v>4720</v>
      </c>
      <c r="S287" s="141"/>
      <c r="T287" s="141"/>
      <c r="U287" s="141"/>
      <c r="V287" s="141"/>
      <c r="W287" s="141">
        <v>4720</v>
      </c>
      <c r="X287" s="141">
        <f t="shared" si="16"/>
        <v>0</v>
      </c>
      <c r="AA287" s="174">
        <v>4720</v>
      </c>
      <c r="AB287" s="174"/>
      <c r="AC287" s="174"/>
      <c r="AD287" s="174"/>
      <c r="AE287" s="174"/>
      <c r="AF287" s="174">
        <v>1180.03</v>
      </c>
      <c r="AG287" s="174">
        <f t="shared" si="17"/>
        <v>3539.9700000000003</v>
      </c>
      <c r="AI287" s="172">
        <v>4720</v>
      </c>
      <c r="AJ287" s="172"/>
      <c r="AK287" s="172"/>
      <c r="AL287" s="172"/>
      <c r="AM287" s="172"/>
      <c r="AN287" s="172"/>
      <c r="AO287" s="172"/>
      <c r="AP287" s="172"/>
      <c r="AQ287" s="172"/>
      <c r="AS287" s="141"/>
      <c r="AT287" s="141"/>
      <c r="AU287" s="141"/>
      <c r="AV287" s="141"/>
      <c r="AW287" s="141"/>
      <c r="AX287" s="141"/>
      <c r="AY287" s="141"/>
      <c r="AZ287" s="141"/>
    </row>
    <row r="288" spans="2:52" x14ac:dyDescent="0.2">
      <c r="B288" s="142" t="s">
        <v>542</v>
      </c>
      <c r="C288" s="184">
        <v>20</v>
      </c>
      <c r="D288" s="184" t="s">
        <v>220</v>
      </c>
      <c r="E288" s="184" t="s">
        <v>233</v>
      </c>
      <c r="F288" s="201">
        <v>6600.25</v>
      </c>
      <c r="G288" s="142" t="s">
        <v>112</v>
      </c>
      <c r="H288" s="140">
        <v>4720</v>
      </c>
      <c r="I288" s="140"/>
      <c r="J288" s="140"/>
      <c r="K288" s="140"/>
      <c r="L288" s="140"/>
      <c r="M288" s="140"/>
      <c r="N288" s="140">
        <v>4720</v>
      </c>
      <c r="O288" s="140">
        <f t="shared" si="15"/>
        <v>0</v>
      </c>
      <c r="R288" s="141">
        <v>4720</v>
      </c>
      <c r="S288" s="141"/>
      <c r="T288" s="141"/>
      <c r="U288" s="141"/>
      <c r="V288" s="141"/>
      <c r="W288" s="141">
        <v>4720</v>
      </c>
      <c r="X288" s="141">
        <f t="shared" si="16"/>
        <v>0</v>
      </c>
      <c r="AA288" s="174">
        <v>4720</v>
      </c>
      <c r="AB288" s="174"/>
      <c r="AC288" s="174"/>
      <c r="AD288" s="174"/>
      <c r="AE288" s="174"/>
      <c r="AF288" s="174">
        <v>1180.03</v>
      </c>
      <c r="AG288" s="174">
        <f t="shared" si="17"/>
        <v>3539.9700000000003</v>
      </c>
      <c r="AI288" s="172">
        <v>4720</v>
      </c>
      <c r="AJ288" s="172"/>
      <c r="AK288" s="172"/>
      <c r="AL288" s="172"/>
      <c r="AM288" s="172"/>
      <c r="AN288" s="172"/>
      <c r="AO288" s="172"/>
      <c r="AP288" s="172"/>
      <c r="AQ288" s="172"/>
      <c r="AS288" s="141"/>
      <c r="AT288" s="141"/>
      <c r="AU288" s="141"/>
      <c r="AV288" s="141"/>
      <c r="AW288" s="141"/>
      <c r="AX288" s="141"/>
      <c r="AY288" s="141"/>
      <c r="AZ288" s="141"/>
    </row>
    <row r="289" spans="2:52" x14ac:dyDescent="0.2">
      <c r="B289" s="142" t="s">
        <v>543</v>
      </c>
      <c r="C289" s="184">
        <v>20</v>
      </c>
      <c r="D289" s="184" t="s">
        <v>220</v>
      </c>
      <c r="E289" s="184" t="s">
        <v>234</v>
      </c>
      <c r="F289" s="201">
        <v>6600.25</v>
      </c>
      <c r="G289" s="142" t="s">
        <v>112</v>
      </c>
      <c r="H289" s="140">
        <v>0</v>
      </c>
      <c r="I289" s="140"/>
      <c r="J289" s="140"/>
      <c r="K289" s="140"/>
      <c r="L289" s="140"/>
      <c r="M289" s="140"/>
      <c r="N289" s="140">
        <v>0</v>
      </c>
      <c r="O289" s="140">
        <f t="shared" si="15"/>
        <v>0</v>
      </c>
      <c r="R289" s="141">
        <v>4720</v>
      </c>
      <c r="S289" s="141"/>
      <c r="T289" s="141"/>
      <c r="U289" s="141"/>
      <c r="V289" s="141"/>
      <c r="W289" s="141">
        <v>4720</v>
      </c>
      <c r="X289" s="141">
        <f t="shared" si="16"/>
        <v>0</v>
      </c>
      <c r="AA289" s="174">
        <v>4720</v>
      </c>
      <c r="AB289" s="174"/>
      <c r="AC289" s="174"/>
      <c r="AD289" s="174"/>
      <c r="AE289" s="174"/>
      <c r="AF289" s="174">
        <v>1180.03</v>
      </c>
      <c r="AG289" s="174">
        <f t="shared" si="17"/>
        <v>3539.9700000000003</v>
      </c>
      <c r="AI289" s="172">
        <v>4720</v>
      </c>
      <c r="AJ289" s="172"/>
      <c r="AK289" s="172"/>
      <c r="AL289" s="172"/>
      <c r="AM289" s="172"/>
      <c r="AN289" s="172"/>
      <c r="AO289" s="172"/>
      <c r="AP289" s="172"/>
      <c r="AQ289" s="172"/>
      <c r="AS289" s="141"/>
      <c r="AT289" s="141"/>
      <c r="AU289" s="141"/>
      <c r="AV289" s="141"/>
      <c r="AW289" s="141"/>
      <c r="AX289" s="141"/>
      <c r="AY289" s="141"/>
      <c r="AZ289" s="141"/>
    </row>
    <row r="290" spans="2:52" x14ac:dyDescent="0.2">
      <c r="B290" s="142" t="s">
        <v>544</v>
      </c>
      <c r="C290" s="184">
        <v>20</v>
      </c>
      <c r="D290" s="184" t="s">
        <v>220</v>
      </c>
      <c r="E290" s="184" t="s">
        <v>235</v>
      </c>
      <c r="F290" s="201">
        <v>6600.25</v>
      </c>
      <c r="G290" s="142" t="s">
        <v>112</v>
      </c>
      <c r="H290" s="140">
        <v>4720</v>
      </c>
      <c r="I290" s="140"/>
      <c r="J290" s="140"/>
      <c r="K290" s="140"/>
      <c r="L290" s="140"/>
      <c r="M290" s="140"/>
      <c r="N290" s="140">
        <v>4720</v>
      </c>
      <c r="O290" s="140">
        <f t="shared" si="15"/>
        <v>0</v>
      </c>
      <c r="R290" s="141">
        <v>4720</v>
      </c>
      <c r="S290" s="141"/>
      <c r="T290" s="141"/>
      <c r="U290" s="141"/>
      <c r="V290" s="141"/>
      <c r="W290" s="141">
        <v>4720</v>
      </c>
      <c r="X290" s="141">
        <f t="shared" si="16"/>
        <v>0</v>
      </c>
      <c r="AA290" s="174">
        <v>4720</v>
      </c>
      <c r="AB290" s="174"/>
      <c r="AC290" s="174"/>
      <c r="AD290" s="174"/>
      <c r="AE290" s="174"/>
      <c r="AF290" s="174">
        <v>1573.36</v>
      </c>
      <c r="AG290" s="174">
        <f t="shared" si="17"/>
        <v>3146.6400000000003</v>
      </c>
      <c r="AI290" s="172">
        <v>4720</v>
      </c>
      <c r="AJ290" s="172"/>
      <c r="AK290" s="172"/>
      <c r="AL290" s="172"/>
      <c r="AM290" s="172"/>
      <c r="AN290" s="172"/>
      <c r="AO290" s="172"/>
      <c r="AP290" s="172"/>
      <c r="AQ290" s="172"/>
      <c r="AS290" s="141"/>
      <c r="AT290" s="141"/>
      <c r="AU290" s="141"/>
      <c r="AV290" s="141"/>
      <c r="AW290" s="141"/>
      <c r="AX290" s="141"/>
      <c r="AY290" s="141"/>
      <c r="AZ290" s="141"/>
    </row>
    <row r="291" spans="2:52" x14ac:dyDescent="0.2">
      <c r="B291" s="142" t="s">
        <v>545</v>
      </c>
      <c r="C291" s="184">
        <v>20</v>
      </c>
      <c r="D291" s="184" t="s">
        <v>220</v>
      </c>
      <c r="E291" s="184" t="s">
        <v>236</v>
      </c>
      <c r="F291" s="201">
        <v>6600.25</v>
      </c>
      <c r="G291" s="142" t="s">
        <v>112</v>
      </c>
      <c r="H291" s="140">
        <v>0</v>
      </c>
      <c r="I291" s="140"/>
      <c r="J291" s="140"/>
      <c r="K291" s="140"/>
      <c r="L291" s="140"/>
      <c r="M291" s="140"/>
      <c r="N291" s="140">
        <v>0</v>
      </c>
      <c r="O291" s="140">
        <f t="shared" si="15"/>
        <v>0</v>
      </c>
      <c r="R291" s="141">
        <v>4720</v>
      </c>
      <c r="S291" s="141"/>
      <c r="T291" s="141"/>
      <c r="U291" s="141"/>
      <c r="V291" s="141"/>
      <c r="W291" s="141">
        <v>4720</v>
      </c>
      <c r="X291" s="141">
        <f t="shared" si="16"/>
        <v>0</v>
      </c>
      <c r="AA291" s="174">
        <v>4720</v>
      </c>
      <c r="AB291" s="174"/>
      <c r="AC291" s="174"/>
      <c r="AD291" s="174"/>
      <c r="AE291" s="174"/>
      <c r="AF291" s="174">
        <v>786.7</v>
      </c>
      <c r="AG291" s="174">
        <f t="shared" si="17"/>
        <v>3933.3</v>
      </c>
      <c r="AI291" s="172">
        <v>0</v>
      </c>
      <c r="AJ291" s="172"/>
      <c r="AK291" s="172"/>
      <c r="AL291" s="172"/>
      <c r="AM291" s="172"/>
      <c r="AN291" s="172"/>
      <c r="AO291" s="172"/>
      <c r="AP291" s="172"/>
      <c r="AQ291" s="172"/>
      <c r="AS291" s="141"/>
      <c r="AT291" s="141"/>
      <c r="AU291" s="141"/>
      <c r="AV291" s="141"/>
      <c r="AW291" s="141"/>
      <c r="AX291" s="141"/>
      <c r="AY291" s="141"/>
      <c r="AZ291" s="141"/>
    </row>
    <row r="292" spans="2:52" x14ac:dyDescent="0.2">
      <c r="B292" s="142" t="s">
        <v>546</v>
      </c>
      <c r="C292" s="184">
        <v>20</v>
      </c>
      <c r="D292" s="184" t="s">
        <v>220</v>
      </c>
      <c r="E292" s="184" t="s">
        <v>237</v>
      </c>
      <c r="F292" s="201">
        <v>6600.25</v>
      </c>
      <c r="G292" s="142" t="s">
        <v>112</v>
      </c>
      <c r="H292" s="140">
        <v>4720</v>
      </c>
      <c r="I292" s="140"/>
      <c r="J292" s="140"/>
      <c r="K292" s="140"/>
      <c r="L292" s="140"/>
      <c r="M292" s="140"/>
      <c r="N292" s="140">
        <v>4720</v>
      </c>
      <c r="O292" s="140">
        <f t="shared" si="15"/>
        <v>0</v>
      </c>
      <c r="R292" s="141">
        <v>4720</v>
      </c>
      <c r="S292" s="141"/>
      <c r="T292" s="141"/>
      <c r="U292" s="141"/>
      <c r="V292" s="141"/>
      <c r="W292" s="141">
        <v>4720</v>
      </c>
      <c r="X292" s="141">
        <f t="shared" si="16"/>
        <v>0</v>
      </c>
      <c r="AA292" s="174">
        <v>4720</v>
      </c>
      <c r="AB292" s="174"/>
      <c r="AC292" s="174"/>
      <c r="AD292" s="174"/>
      <c r="AE292" s="174"/>
      <c r="AF292" s="174">
        <v>1180.03</v>
      </c>
      <c r="AG292" s="174">
        <f t="shared" si="17"/>
        <v>3539.9700000000003</v>
      </c>
      <c r="AI292" s="172">
        <v>4720</v>
      </c>
      <c r="AJ292" s="172"/>
      <c r="AK292" s="172"/>
      <c r="AL292" s="172"/>
      <c r="AM292" s="172"/>
      <c r="AN292" s="172"/>
      <c r="AO292" s="172"/>
      <c r="AP292" s="172"/>
      <c r="AQ292" s="172"/>
      <c r="AS292" s="141"/>
      <c r="AT292" s="141"/>
      <c r="AU292" s="141"/>
      <c r="AV292" s="141"/>
      <c r="AW292" s="141"/>
      <c r="AX292" s="141"/>
      <c r="AY292" s="141"/>
      <c r="AZ292" s="141"/>
    </row>
    <row r="293" spans="2:52" x14ac:dyDescent="0.2">
      <c r="B293" s="142" t="s">
        <v>547</v>
      </c>
      <c r="C293" s="184">
        <v>20</v>
      </c>
      <c r="D293" s="184" t="s">
        <v>220</v>
      </c>
      <c r="E293" s="184" t="s">
        <v>238</v>
      </c>
      <c r="F293" s="201">
        <v>6600.25</v>
      </c>
      <c r="G293" s="142" t="s">
        <v>112</v>
      </c>
      <c r="H293" s="140">
        <v>4720</v>
      </c>
      <c r="I293" s="140"/>
      <c r="J293" s="140"/>
      <c r="K293" s="140"/>
      <c r="L293" s="140"/>
      <c r="M293" s="140"/>
      <c r="N293" s="140">
        <v>4720</v>
      </c>
      <c r="O293" s="140">
        <f t="shared" si="15"/>
        <v>0</v>
      </c>
      <c r="R293" s="141">
        <v>4720</v>
      </c>
      <c r="S293" s="141"/>
      <c r="T293" s="141"/>
      <c r="U293" s="141"/>
      <c r="V293" s="141"/>
      <c r="W293" s="141">
        <v>4720</v>
      </c>
      <c r="X293" s="141">
        <f t="shared" si="16"/>
        <v>0</v>
      </c>
      <c r="AA293" s="174">
        <v>4720</v>
      </c>
      <c r="AB293" s="174"/>
      <c r="AC293" s="174"/>
      <c r="AD293" s="174"/>
      <c r="AE293" s="174"/>
      <c r="AF293" s="174">
        <v>1180.03</v>
      </c>
      <c r="AG293" s="174">
        <f t="shared" si="17"/>
        <v>3539.9700000000003</v>
      </c>
      <c r="AI293" s="172">
        <v>4720</v>
      </c>
      <c r="AJ293" s="172"/>
      <c r="AK293" s="172"/>
      <c r="AL293" s="172"/>
      <c r="AM293" s="172"/>
      <c r="AN293" s="172"/>
      <c r="AO293" s="172"/>
      <c r="AP293" s="172"/>
      <c r="AQ293" s="172"/>
      <c r="AS293" s="141"/>
      <c r="AT293" s="141"/>
      <c r="AU293" s="141"/>
      <c r="AV293" s="141"/>
      <c r="AW293" s="141"/>
      <c r="AX293" s="141"/>
      <c r="AY293" s="141"/>
      <c r="AZ293" s="141"/>
    </row>
    <row r="294" spans="2:52" x14ac:dyDescent="0.2">
      <c r="B294" s="142" t="s">
        <v>548</v>
      </c>
      <c r="C294" s="184">
        <v>20</v>
      </c>
      <c r="D294" s="184" t="s">
        <v>220</v>
      </c>
      <c r="E294" s="184" t="s">
        <v>239</v>
      </c>
      <c r="F294" s="201">
        <v>6600.25</v>
      </c>
      <c r="G294" s="142" t="s">
        <v>112</v>
      </c>
      <c r="H294" s="140">
        <v>4720</v>
      </c>
      <c r="I294" s="140"/>
      <c r="J294" s="140"/>
      <c r="K294" s="140"/>
      <c r="L294" s="140"/>
      <c r="M294" s="140"/>
      <c r="N294" s="140">
        <v>4720</v>
      </c>
      <c r="O294" s="140">
        <f t="shared" si="15"/>
        <v>0</v>
      </c>
      <c r="R294" s="141">
        <v>4720</v>
      </c>
      <c r="S294" s="141"/>
      <c r="T294" s="141"/>
      <c r="U294" s="141"/>
      <c r="V294" s="141"/>
      <c r="W294" s="141">
        <v>4720</v>
      </c>
      <c r="X294" s="141">
        <f t="shared" si="16"/>
        <v>0</v>
      </c>
      <c r="AA294" s="174">
        <v>4720</v>
      </c>
      <c r="AB294" s="174"/>
      <c r="AC294" s="174"/>
      <c r="AD294" s="174"/>
      <c r="AE294" s="174"/>
      <c r="AF294" s="174">
        <v>1180.03</v>
      </c>
      <c r="AG294" s="174">
        <f t="shared" si="17"/>
        <v>3539.9700000000003</v>
      </c>
      <c r="AI294" s="172">
        <v>4720</v>
      </c>
      <c r="AJ294" s="172"/>
      <c r="AK294" s="172"/>
      <c r="AL294" s="172"/>
      <c r="AM294" s="172"/>
      <c r="AN294" s="172"/>
      <c r="AO294" s="172"/>
      <c r="AP294" s="172"/>
      <c r="AQ294" s="172"/>
      <c r="AS294" s="141"/>
      <c r="AT294" s="141"/>
      <c r="AU294" s="141"/>
      <c r="AV294" s="141"/>
      <c r="AW294" s="141"/>
      <c r="AX294" s="141"/>
      <c r="AY294" s="141"/>
      <c r="AZ294" s="141"/>
    </row>
    <row r="295" spans="2:52" x14ac:dyDescent="0.2">
      <c r="B295" s="142" t="s">
        <v>549</v>
      </c>
      <c r="C295" s="184">
        <v>20</v>
      </c>
      <c r="D295" s="184" t="s">
        <v>220</v>
      </c>
      <c r="E295" s="184" t="s">
        <v>240</v>
      </c>
      <c r="F295" s="201">
        <v>6600.25</v>
      </c>
      <c r="G295" s="142" t="s">
        <v>112</v>
      </c>
      <c r="H295" s="140">
        <v>4720</v>
      </c>
      <c r="I295" s="140"/>
      <c r="J295" s="140"/>
      <c r="K295" s="140"/>
      <c r="L295" s="140"/>
      <c r="M295" s="140"/>
      <c r="N295" s="140">
        <v>4720</v>
      </c>
      <c r="O295" s="140">
        <f t="shared" si="15"/>
        <v>0</v>
      </c>
      <c r="R295" s="141">
        <v>4720</v>
      </c>
      <c r="S295" s="141"/>
      <c r="T295" s="141"/>
      <c r="U295" s="141"/>
      <c r="V295" s="141"/>
      <c r="W295" s="141">
        <v>4720</v>
      </c>
      <c r="X295" s="141">
        <f t="shared" si="16"/>
        <v>0</v>
      </c>
      <c r="AA295" s="174">
        <v>4720</v>
      </c>
      <c r="AB295" s="174"/>
      <c r="AC295" s="174"/>
      <c r="AD295" s="174"/>
      <c r="AE295" s="174"/>
      <c r="AF295" s="174">
        <v>1180.03</v>
      </c>
      <c r="AG295" s="174">
        <f t="shared" si="17"/>
        <v>3539.9700000000003</v>
      </c>
      <c r="AI295" s="172">
        <v>4720</v>
      </c>
      <c r="AJ295" s="172"/>
      <c r="AK295" s="172"/>
      <c r="AL295" s="172"/>
      <c r="AM295" s="172"/>
      <c r="AN295" s="172"/>
      <c r="AO295" s="172"/>
      <c r="AP295" s="172"/>
      <c r="AQ295" s="172"/>
      <c r="AS295" s="141"/>
      <c r="AT295" s="141"/>
      <c r="AU295" s="141"/>
      <c r="AV295" s="141"/>
      <c r="AW295" s="141"/>
      <c r="AX295" s="141"/>
      <c r="AY295" s="141"/>
      <c r="AZ295" s="141"/>
    </row>
    <row r="296" spans="2:52" x14ac:dyDescent="0.2">
      <c r="B296" s="142" t="s">
        <v>550</v>
      </c>
      <c r="C296" s="184">
        <v>20</v>
      </c>
      <c r="D296" s="184" t="s">
        <v>220</v>
      </c>
      <c r="E296" s="184" t="s">
        <v>241</v>
      </c>
      <c r="F296" s="201">
        <v>6600.25</v>
      </c>
      <c r="G296" s="142" t="s">
        <v>112</v>
      </c>
      <c r="H296" s="140">
        <v>4720</v>
      </c>
      <c r="I296" s="140"/>
      <c r="J296" s="140"/>
      <c r="K296" s="140"/>
      <c r="L296" s="140"/>
      <c r="M296" s="140"/>
      <c r="N296" s="140">
        <v>4720</v>
      </c>
      <c r="O296" s="140">
        <f t="shared" si="15"/>
        <v>0</v>
      </c>
      <c r="R296" s="141">
        <v>4720</v>
      </c>
      <c r="S296" s="141"/>
      <c r="T296" s="141"/>
      <c r="U296" s="141"/>
      <c r="V296" s="141"/>
      <c r="W296" s="141">
        <v>4720</v>
      </c>
      <c r="X296" s="141">
        <f t="shared" si="16"/>
        <v>0</v>
      </c>
      <c r="AA296" s="174">
        <v>4720</v>
      </c>
      <c r="AB296" s="174"/>
      <c r="AC296" s="174"/>
      <c r="AD296" s="174"/>
      <c r="AE296" s="174"/>
      <c r="AF296" s="174">
        <v>1180.03</v>
      </c>
      <c r="AG296" s="174">
        <f t="shared" si="17"/>
        <v>3539.9700000000003</v>
      </c>
      <c r="AI296" s="172">
        <v>4720</v>
      </c>
      <c r="AJ296" s="172"/>
      <c r="AK296" s="172"/>
      <c r="AL296" s="172"/>
      <c r="AM296" s="172"/>
      <c r="AN296" s="172"/>
      <c r="AO296" s="172"/>
      <c r="AP296" s="172"/>
      <c r="AQ296" s="172"/>
      <c r="AS296" s="141"/>
      <c r="AT296" s="141"/>
      <c r="AU296" s="141"/>
      <c r="AV296" s="141"/>
      <c r="AW296" s="141"/>
      <c r="AX296" s="141"/>
      <c r="AY296" s="141"/>
      <c r="AZ296" s="141"/>
    </row>
    <row r="297" spans="2:52" x14ac:dyDescent="0.2">
      <c r="B297" s="142" t="s">
        <v>551</v>
      </c>
      <c r="C297" s="184">
        <v>20</v>
      </c>
      <c r="D297" s="184" t="s">
        <v>220</v>
      </c>
      <c r="E297" s="184" t="s">
        <v>242</v>
      </c>
      <c r="F297" s="201">
        <v>6600.25</v>
      </c>
      <c r="G297" s="142" t="s">
        <v>112</v>
      </c>
      <c r="H297" s="140">
        <v>4720</v>
      </c>
      <c r="I297" s="140"/>
      <c r="J297" s="140"/>
      <c r="K297" s="140"/>
      <c r="L297" s="140"/>
      <c r="M297" s="140"/>
      <c r="N297" s="140">
        <v>4720</v>
      </c>
      <c r="O297" s="140">
        <f t="shared" si="15"/>
        <v>0</v>
      </c>
      <c r="R297" s="141">
        <v>4720</v>
      </c>
      <c r="S297" s="141"/>
      <c r="T297" s="141"/>
      <c r="U297" s="141"/>
      <c r="V297" s="141"/>
      <c r="W297" s="141">
        <v>4720</v>
      </c>
      <c r="X297" s="141">
        <f t="shared" si="16"/>
        <v>0</v>
      </c>
      <c r="AA297" s="174">
        <v>4720</v>
      </c>
      <c r="AB297" s="174"/>
      <c r="AC297" s="174"/>
      <c r="AD297" s="174"/>
      <c r="AE297" s="174"/>
      <c r="AF297" s="174">
        <v>1180.03</v>
      </c>
      <c r="AG297" s="174">
        <f t="shared" si="17"/>
        <v>3539.9700000000003</v>
      </c>
      <c r="AI297" s="172">
        <v>4720</v>
      </c>
      <c r="AJ297" s="172"/>
      <c r="AK297" s="172"/>
      <c r="AL297" s="172"/>
      <c r="AM297" s="172"/>
      <c r="AN297" s="172"/>
      <c r="AO297" s="172"/>
      <c r="AP297" s="172"/>
      <c r="AQ297" s="172"/>
      <c r="AS297" s="141"/>
      <c r="AT297" s="141"/>
      <c r="AU297" s="141"/>
      <c r="AV297" s="141"/>
      <c r="AW297" s="141"/>
      <c r="AX297" s="141"/>
      <c r="AY297" s="141"/>
      <c r="AZ297" s="141"/>
    </row>
    <row r="298" spans="2:52" x14ac:dyDescent="0.2">
      <c r="B298" s="142" t="s">
        <v>552</v>
      </c>
      <c r="C298" s="184">
        <v>20</v>
      </c>
      <c r="D298" s="184" t="s">
        <v>220</v>
      </c>
      <c r="E298" s="184" t="s">
        <v>243</v>
      </c>
      <c r="F298" s="201">
        <v>6600.25</v>
      </c>
      <c r="G298" s="142" t="s">
        <v>112</v>
      </c>
      <c r="H298" s="140">
        <v>4720</v>
      </c>
      <c r="I298" s="140"/>
      <c r="J298" s="140"/>
      <c r="K298" s="140"/>
      <c r="L298" s="140"/>
      <c r="M298" s="140"/>
      <c r="N298" s="140">
        <v>4720</v>
      </c>
      <c r="O298" s="140">
        <f t="shared" si="15"/>
        <v>0</v>
      </c>
      <c r="R298" s="141">
        <v>2950</v>
      </c>
      <c r="S298" s="141"/>
      <c r="T298" s="141"/>
      <c r="U298" s="141"/>
      <c r="V298" s="141"/>
      <c r="W298" s="141">
        <v>2950</v>
      </c>
      <c r="X298" s="141">
        <f t="shared" si="16"/>
        <v>0</v>
      </c>
      <c r="AA298" s="174">
        <v>2930</v>
      </c>
      <c r="AB298" s="174"/>
      <c r="AC298" s="174"/>
      <c r="AD298" s="174"/>
      <c r="AE298" s="174"/>
      <c r="AF298" s="174">
        <v>732.2</v>
      </c>
      <c r="AG298" s="174">
        <f t="shared" si="17"/>
        <v>2197.8000000000002</v>
      </c>
      <c r="AI298" s="172">
        <v>2930</v>
      </c>
      <c r="AJ298" s="172"/>
      <c r="AK298" s="172"/>
      <c r="AL298" s="172"/>
      <c r="AM298" s="172"/>
      <c r="AN298" s="172"/>
      <c r="AO298" s="172"/>
      <c r="AP298" s="172"/>
      <c r="AQ298" s="172"/>
      <c r="AS298" s="141"/>
      <c r="AT298" s="141"/>
      <c r="AU298" s="141"/>
      <c r="AV298" s="141"/>
      <c r="AW298" s="141"/>
      <c r="AX298" s="141"/>
      <c r="AY298" s="141"/>
      <c r="AZ298" s="141"/>
    </row>
    <row r="299" spans="2:52" x14ac:dyDescent="0.2">
      <c r="B299" s="142" t="s">
        <v>553</v>
      </c>
      <c r="C299" s="184">
        <v>20</v>
      </c>
      <c r="D299" s="184" t="s">
        <v>220</v>
      </c>
      <c r="E299" s="184" t="s">
        <v>244</v>
      </c>
      <c r="F299" s="201">
        <v>6600.25</v>
      </c>
      <c r="G299" s="142" t="s">
        <v>112</v>
      </c>
      <c r="H299" s="140">
        <v>2360</v>
      </c>
      <c r="I299" s="140"/>
      <c r="J299" s="140"/>
      <c r="K299" s="140"/>
      <c r="L299" s="140"/>
      <c r="M299" s="140"/>
      <c r="N299" s="140">
        <v>2360</v>
      </c>
      <c r="O299" s="140">
        <f t="shared" si="15"/>
        <v>0</v>
      </c>
      <c r="R299" s="141">
        <v>2360</v>
      </c>
      <c r="S299" s="141"/>
      <c r="T299" s="141"/>
      <c r="U299" s="141"/>
      <c r="V299" s="141"/>
      <c r="W299" s="141">
        <v>2360</v>
      </c>
      <c r="X299" s="141">
        <f t="shared" si="16"/>
        <v>0</v>
      </c>
      <c r="AA299" s="174">
        <v>2360</v>
      </c>
      <c r="AB299" s="174"/>
      <c r="AC299" s="174"/>
      <c r="AD299" s="174"/>
      <c r="AE299" s="174"/>
      <c r="AF299" s="174">
        <v>589.70000000000005</v>
      </c>
      <c r="AG299" s="174">
        <f t="shared" si="17"/>
        <v>1770.3</v>
      </c>
      <c r="AI299" s="172">
        <v>2360</v>
      </c>
      <c r="AJ299" s="172"/>
      <c r="AK299" s="172"/>
      <c r="AL299" s="172"/>
      <c r="AM299" s="172"/>
      <c r="AN299" s="172"/>
      <c r="AO299" s="172"/>
      <c r="AP299" s="172"/>
      <c r="AQ299" s="172"/>
      <c r="AS299" s="141"/>
      <c r="AT299" s="141"/>
      <c r="AU299" s="141"/>
      <c r="AV299" s="141"/>
      <c r="AW299" s="141"/>
      <c r="AX299" s="141"/>
      <c r="AY299" s="141"/>
      <c r="AZ299" s="141"/>
    </row>
    <row r="300" spans="2:52" x14ac:dyDescent="0.2">
      <c r="B300" s="142" t="s">
        <v>554</v>
      </c>
      <c r="C300" s="184">
        <v>20</v>
      </c>
      <c r="D300" s="184" t="s">
        <v>220</v>
      </c>
      <c r="E300" s="184" t="s">
        <v>245</v>
      </c>
      <c r="F300" s="201">
        <v>6600.25</v>
      </c>
      <c r="G300" s="142" t="s">
        <v>112</v>
      </c>
      <c r="H300" s="140">
        <v>4720</v>
      </c>
      <c r="I300" s="140"/>
      <c r="J300" s="140"/>
      <c r="K300" s="140"/>
      <c r="L300" s="140"/>
      <c r="M300" s="140"/>
      <c r="N300" s="140">
        <v>4720</v>
      </c>
      <c r="O300" s="140">
        <f t="shared" si="15"/>
        <v>0</v>
      </c>
      <c r="R300" s="141">
        <v>4720</v>
      </c>
      <c r="S300" s="141"/>
      <c r="T300" s="141"/>
      <c r="U300" s="141"/>
      <c r="V300" s="141"/>
      <c r="W300" s="141">
        <v>4720</v>
      </c>
      <c r="X300" s="141">
        <f t="shared" si="16"/>
        <v>0</v>
      </c>
      <c r="AA300" s="174">
        <v>4720</v>
      </c>
      <c r="AB300" s="174"/>
      <c r="AC300" s="174"/>
      <c r="AD300" s="174"/>
      <c r="AE300" s="174"/>
      <c r="AF300" s="174">
        <v>1180.03</v>
      </c>
      <c r="AG300" s="174">
        <f t="shared" si="17"/>
        <v>3539.9700000000003</v>
      </c>
      <c r="AI300" s="172">
        <v>4720</v>
      </c>
      <c r="AJ300" s="172"/>
      <c r="AK300" s="172"/>
      <c r="AL300" s="172"/>
      <c r="AM300" s="172"/>
      <c r="AN300" s="172"/>
      <c r="AO300" s="172"/>
      <c r="AP300" s="172"/>
      <c r="AQ300" s="172"/>
      <c r="AS300" s="141"/>
      <c r="AT300" s="141"/>
      <c r="AU300" s="141"/>
      <c r="AV300" s="141"/>
      <c r="AW300" s="141"/>
      <c r="AX300" s="141"/>
      <c r="AY300" s="141"/>
      <c r="AZ300" s="141"/>
    </row>
    <row r="301" spans="2:52" x14ac:dyDescent="0.2">
      <c r="B301" s="142" t="s">
        <v>555</v>
      </c>
      <c r="C301" s="184">
        <v>20</v>
      </c>
      <c r="D301" s="184" t="s">
        <v>220</v>
      </c>
      <c r="E301" s="184" t="s">
        <v>246</v>
      </c>
      <c r="F301" s="201">
        <v>6600.25</v>
      </c>
      <c r="G301" s="142" t="s">
        <v>112</v>
      </c>
      <c r="H301" s="140">
        <v>4720</v>
      </c>
      <c r="I301" s="140"/>
      <c r="J301" s="140"/>
      <c r="K301" s="140"/>
      <c r="L301" s="140"/>
      <c r="M301" s="140"/>
      <c r="N301" s="140">
        <v>4720</v>
      </c>
      <c r="O301" s="140">
        <f t="shared" si="15"/>
        <v>0</v>
      </c>
      <c r="R301" s="141">
        <v>4720</v>
      </c>
      <c r="S301" s="141"/>
      <c r="T301" s="141"/>
      <c r="U301" s="141"/>
      <c r="V301" s="141"/>
      <c r="W301" s="141">
        <v>4720</v>
      </c>
      <c r="X301" s="141">
        <f t="shared" si="16"/>
        <v>0</v>
      </c>
      <c r="AA301" s="174">
        <v>4720</v>
      </c>
      <c r="AB301" s="174"/>
      <c r="AC301" s="174"/>
      <c r="AD301" s="174"/>
      <c r="AE301" s="174"/>
      <c r="AF301" s="174">
        <v>1180.03</v>
      </c>
      <c r="AG301" s="174">
        <f t="shared" si="17"/>
        <v>3539.9700000000003</v>
      </c>
      <c r="AI301" s="172">
        <v>4720</v>
      </c>
      <c r="AJ301" s="172"/>
      <c r="AK301" s="172"/>
      <c r="AL301" s="172"/>
      <c r="AM301" s="172"/>
      <c r="AN301" s="172"/>
      <c r="AO301" s="172"/>
      <c r="AP301" s="172"/>
      <c r="AQ301" s="172"/>
      <c r="AS301" s="141"/>
      <c r="AT301" s="141"/>
      <c r="AU301" s="141"/>
      <c r="AV301" s="141"/>
      <c r="AW301" s="141"/>
      <c r="AX301" s="141"/>
      <c r="AY301" s="141"/>
      <c r="AZ301" s="141"/>
    </row>
    <row r="302" spans="2:52" x14ac:dyDescent="0.2">
      <c r="B302" s="142" t="s">
        <v>556</v>
      </c>
      <c r="C302" s="184">
        <v>20</v>
      </c>
      <c r="D302" s="184" t="s">
        <v>220</v>
      </c>
      <c r="E302" s="184" t="s">
        <v>247</v>
      </c>
      <c r="F302" s="201">
        <v>6600.25</v>
      </c>
      <c r="G302" s="142" t="s">
        <v>112</v>
      </c>
      <c r="H302" s="140">
        <v>4720</v>
      </c>
      <c r="I302" s="140"/>
      <c r="J302" s="140"/>
      <c r="K302" s="140"/>
      <c r="L302" s="140"/>
      <c r="M302" s="140"/>
      <c r="N302" s="140">
        <v>4720</v>
      </c>
      <c r="O302" s="140">
        <f t="shared" si="15"/>
        <v>0</v>
      </c>
      <c r="R302" s="141">
        <v>4720</v>
      </c>
      <c r="S302" s="141"/>
      <c r="T302" s="141"/>
      <c r="U302" s="141"/>
      <c r="V302" s="141"/>
      <c r="W302" s="141">
        <v>4720</v>
      </c>
      <c r="X302" s="141">
        <f t="shared" si="16"/>
        <v>0</v>
      </c>
      <c r="AA302" s="174">
        <v>4720</v>
      </c>
      <c r="AB302" s="174"/>
      <c r="AC302" s="174"/>
      <c r="AD302" s="174"/>
      <c r="AE302" s="174"/>
      <c r="AF302" s="174">
        <v>1180.03</v>
      </c>
      <c r="AG302" s="174">
        <f t="shared" si="17"/>
        <v>3539.9700000000003</v>
      </c>
      <c r="AI302" s="172">
        <v>4720</v>
      </c>
      <c r="AJ302" s="172"/>
      <c r="AK302" s="172"/>
      <c r="AL302" s="172"/>
      <c r="AM302" s="172"/>
      <c r="AN302" s="172"/>
      <c r="AO302" s="172"/>
      <c r="AP302" s="172"/>
      <c r="AQ302" s="172"/>
      <c r="AS302" s="141"/>
      <c r="AT302" s="141"/>
      <c r="AU302" s="141"/>
      <c r="AV302" s="141"/>
      <c r="AW302" s="141"/>
      <c r="AX302" s="141"/>
      <c r="AY302" s="141"/>
      <c r="AZ302" s="141"/>
    </row>
    <row r="303" spans="2:52" x14ac:dyDescent="0.2">
      <c r="B303" s="142" t="s">
        <v>557</v>
      </c>
      <c r="C303" s="184">
        <v>20</v>
      </c>
      <c r="D303" s="184" t="s">
        <v>220</v>
      </c>
      <c r="E303" s="184" t="s">
        <v>248</v>
      </c>
      <c r="F303" s="201">
        <v>6600.25</v>
      </c>
      <c r="G303" s="142" t="s">
        <v>112</v>
      </c>
      <c r="H303" s="140">
        <v>0</v>
      </c>
      <c r="I303" s="140"/>
      <c r="J303" s="140"/>
      <c r="K303" s="140"/>
      <c r="L303" s="140"/>
      <c r="M303" s="140"/>
      <c r="N303" s="140">
        <v>0</v>
      </c>
      <c r="O303" s="140">
        <f t="shared" si="15"/>
        <v>0</v>
      </c>
      <c r="R303" s="141">
        <v>0</v>
      </c>
      <c r="S303" s="141"/>
      <c r="T303" s="141"/>
      <c r="U303" s="141"/>
      <c r="V303" s="141"/>
      <c r="W303" s="141">
        <v>0</v>
      </c>
      <c r="X303" s="141">
        <f t="shared" si="16"/>
        <v>0</v>
      </c>
      <c r="AA303" s="174">
        <v>0</v>
      </c>
      <c r="AB303" s="174"/>
      <c r="AC303" s="174"/>
      <c r="AD303" s="174"/>
      <c r="AE303" s="174"/>
      <c r="AF303" s="174">
        <v>0</v>
      </c>
      <c r="AG303" s="174">
        <f t="shared" si="17"/>
        <v>0</v>
      </c>
      <c r="AI303" s="172">
        <v>0</v>
      </c>
      <c r="AJ303" s="172"/>
      <c r="AK303" s="172"/>
      <c r="AL303" s="172"/>
      <c r="AM303" s="172"/>
      <c r="AN303" s="172"/>
      <c r="AO303" s="172"/>
      <c r="AP303" s="172"/>
      <c r="AQ303" s="172"/>
      <c r="AS303" s="141"/>
      <c r="AT303" s="141"/>
      <c r="AU303" s="141"/>
      <c r="AV303" s="141"/>
      <c r="AW303" s="141"/>
      <c r="AX303" s="141"/>
      <c r="AY303" s="141"/>
      <c r="AZ303" s="141"/>
    </row>
    <row r="304" spans="2:52" x14ac:dyDescent="0.2">
      <c r="B304" s="142" t="s">
        <v>558</v>
      </c>
      <c r="C304" s="184">
        <v>20</v>
      </c>
      <c r="D304" s="184" t="s">
        <v>220</v>
      </c>
      <c r="E304" s="184" t="s">
        <v>249</v>
      </c>
      <c r="F304" s="201">
        <v>6600.25</v>
      </c>
      <c r="G304" s="142" t="s">
        <v>112</v>
      </c>
      <c r="H304" s="140">
        <v>4720</v>
      </c>
      <c r="I304" s="140"/>
      <c r="J304" s="140"/>
      <c r="K304" s="140"/>
      <c r="L304" s="140"/>
      <c r="M304" s="140"/>
      <c r="N304" s="140">
        <v>4720</v>
      </c>
      <c r="O304" s="140">
        <f t="shared" si="15"/>
        <v>0</v>
      </c>
      <c r="R304" s="141">
        <v>4720</v>
      </c>
      <c r="S304" s="141"/>
      <c r="T304" s="141"/>
      <c r="U304" s="141"/>
      <c r="V304" s="141"/>
      <c r="W304" s="141">
        <v>4720</v>
      </c>
      <c r="X304" s="141">
        <f t="shared" si="16"/>
        <v>0</v>
      </c>
      <c r="AA304" s="174">
        <v>4720</v>
      </c>
      <c r="AB304" s="174"/>
      <c r="AC304" s="174"/>
      <c r="AD304" s="174"/>
      <c r="AE304" s="174"/>
      <c r="AF304" s="174">
        <v>1180.03</v>
      </c>
      <c r="AG304" s="174">
        <f t="shared" si="17"/>
        <v>3539.9700000000003</v>
      </c>
      <c r="AI304" s="172">
        <v>4720</v>
      </c>
      <c r="AJ304" s="172"/>
      <c r="AK304" s="172"/>
      <c r="AL304" s="172"/>
      <c r="AM304" s="172"/>
      <c r="AN304" s="172"/>
      <c r="AO304" s="172"/>
      <c r="AP304" s="172"/>
      <c r="AQ304" s="172"/>
      <c r="AS304" s="141"/>
      <c r="AT304" s="141"/>
      <c r="AU304" s="141"/>
      <c r="AV304" s="141"/>
      <c r="AW304" s="141"/>
      <c r="AX304" s="141"/>
      <c r="AY304" s="141"/>
      <c r="AZ304" s="141"/>
    </row>
    <row r="305" spans="2:52" x14ac:dyDescent="0.2">
      <c r="B305" s="142" t="s">
        <v>559</v>
      </c>
      <c r="C305" s="184">
        <v>20</v>
      </c>
      <c r="D305" s="184" t="s">
        <v>220</v>
      </c>
      <c r="E305" s="184" t="s">
        <v>250</v>
      </c>
      <c r="F305" s="201">
        <v>6600.25</v>
      </c>
      <c r="G305" s="142" t="s">
        <v>112</v>
      </c>
      <c r="H305" s="140">
        <v>0</v>
      </c>
      <c r="I305" s="140"/>
      <c r="J305" s="140"/>
      <c r="K305" s="140"/>
      <c r="L305" s="140"/>
      <c r="M305" s="140"/>
      <c r="N305" s="140">
        <v>0</v>
      </c>
      <c r="O305" s="140">
        <f t="shared" si="15"/>
        <v>0</v>
      </c>
      <c r="R305" s="141">
        <v>0</v>
      </c>
      <c r="S305" s="141"/>
      <c r="T305" s="141"/>
      <c r="U305" s="141"/>
      <c r="V305" s="141"/>
      <c r="W305" s="141">
        <v>0</v>
      </c>
      <c r="X305" s="141">
        <f t="shared" si="16"/>
        <v>0</v>
      </c>
      <c r="AA305" s="174">
        <v>0</v>
      </c>
      <c r="AB305" s="174"/>
      <c r="AC305" s="174"/>
      <c r="AD305" s="174"/>
      <c r="AE305" s="174"/>
      <c r="AF305" s="174">
        <v>0</v>
      </c>
      <c r="AG305" s="174">
        <f t="shared" si="17"/>
        <v>0</v>
      </c>
      <c r="AI305" s="172">
        <v>0</v>
      </c>
      <c r="AJ305" s="172"/>
      <c r="AK305" s="172"/>
      <c r="AL305" s="172"/>
      <c r="AM305" s="172"/>
      <c r="AN305" s="172"/>
      <c r="AO305" s="172"/>
      <c r="AP305" s="172"/>
      <c r="AQ305" s="172"/>
      <c r="AS305" s="141"/>
      <c r="AT305" s="141"/>
      <c r="AU305" s="141"/>
      <c r="AV305" s="141"/>
      <c r="AW305" s="141"/>
      <c r="AX305" s="141"/>
      <c r="AY305" s="141"/>
      <c r="AZ305" s="141"/>
    </row>
    <row r="306" spans="2:52" x14ac:dyDescent="0.2">
      <c r="B306" s="142" t="s">
        <v>560</v>
      </c>
      <c r="C306" s="184">
        <v>20</v>
      </c>
      <c r="D306" s="184" t="s">
        <v>220</v>
      </c>
      <c r="E306" s="184" t="s">
        <v>251</v>
      </c>
      <c r="F306" s="201">
        <v>6600.25</v>
      </c>
      <c r="G306" s="142" t="s">
        <v>112</v>
      </c>
      <c r="H306" s="140">
        <v>4720</v>
      </c>
      <c r="I306" s="140"/>
      <c r="J306" s="140"/>
      <c r="K306" s="140"/>
      <c r="L306" s="140"/>
      <c r="M306" s="140"/>
      <c r="N306" s="140">
        <v>4720</v>
      </c>
      <c r="O306" s="140">
        <f t="shared" si="15"/>
        <v>0</v>
      </c>
      <c r="R306" s="141">
        <v>4720</v>
      </c>
      <c r="S306" s="141"/>
      <c r="T306" s="141"/>
      <c r="U306" s="141"/>
      <c r="V306" s="141"/>
      <c r="W306" s="141">
        <v>4720</v>
      </c>
      <c r="X306" s="141">
        <f t="shared" si="16"/>
        <v>0</v>
      </c>
      <c r="AA306" s="174">
        <v>4720</v>
      </c>
      <c r="AB306" s="174"/>
      <c r="AC306" s="174"/>
      <c r="AD306" s="174"/>
      <c r="AE306" s="174"/>
      <c r="AF306" s="174">
        <v>1180.03</v>
      </c>
      <c r="AG306" s="174">
        <f t="shared" si="17"/>
        <v>3539.9700000000003</v>
      </c>
      <c r="AI306" s="172">
        <v>4720</v>
      </c>
      <c r="AJ306" s="172"/>
      <c r="AK306" s="172"/>
      <c r="AL306" s="172"/>
      <c r="AM306" s="172"/>
      <c r="AN306" s="172"/>
      <c r="AO306" s="172"/>
      <c r="AP306" s="172"/>
      <c r="AQ306" s="172"/>
      <c r="AS306" s="141"/>
      <c r="AT306" s="141"/>
      <c r="AU306" s="141"/>
      <c r="AV306" s="141"/>
      <c r="AW306" s="141"/>
      <c r="AX306" s="141"/>
      <c r="AY306" s="141"/>
      <c r="AZ306" s="141"/>
    </row>
    <row r="307" spans="2:52" x14ac:dyDescent="0.2">
      <c r="B307" s="142" t="s">
        <v>561</v>
      </c>
      <c r="C307" s="184">
        <v>20</v>
      </c>
      <c r="D307" s="184" t="s">
        <v>220</v>
      </c>
      <c r="E307" s="184" t="s">
        <v>252</v>
      </c>
      <c r="F307" s="201">
        <v>6600.25</v>
      </c>
      <c r="G307" s="142" t="s">
        <v>112</v>
      </c>
      <c r="H307" s="140">
        <v>4720</v>
      </c>
      <c r="I307" s="140"/>
      <c r="J307" s="140"/>
      <c r="K307" s="140"/>
      <c r="L307" s="140"/>
      <c r="M307" s="140"/>
      <c r="N307" s="140">
        <v>4720</v>
      </c>
      <c r="O307" s="140">
        <f t="shared" si="15"/>
        <v>0</v>
      </c>
      <c r="R307" s="141">
        <v>4720</v>
      </c>
      <c r="S307" s="141"/>
      <c r="T307" s="141"/>
      <c r="U307" s="141"/>
      <c r="V307" s="141"/>
      <c r="W307" s="141">
        <v>4720</v>
      </c>
      <c r="X307" s="141">
        <f t="shared" si="16"/>
        <v>0</v>
      </c>
      <c r="AA307" s="174">
        <v>4720</v>
      </c>
      <c r="AB307" s="174"/>
      <c r="AC307" s="174"/>
      <c r="AD307" s="174"/>
      <c r="AE307" s="174"/>
      <c r="AF307" s="174">
        <v>1180.03</v>
      </c>
      <c r="AG307" s="174">
        <f t="shared" si="17"/>
        <v>3539.9700000000003</v>
      </c>
      <c r="AI307" s="172">
        <v>4720</v>
      </c>
      <c r="AJ307" s="172"/>
      <c r="AK307" s="172"/>
      <c r="AL307" s="172"/>
      <c r="AM307" s="172"/>
      <c r="AN307" s="172"/>
      <c r="AO307" s="172"/>
      <c r="AP307" s="172"/>
      <c r="AQ307" s="172"/>
      <c r="AS307" s="141"/>
      <c r="AT307" s="141"/>
      <c r="AU307" s="141"/>
      <c r="AV307" s="141"/>
      <c r="AW307" s="141"/>
      <c r="AX307" s="141"/>
      <c r="AY307" s="141"/>
      <c r="AZ307" s="141"/>
    </row>
    <row r="308" spans="2:52" x14ac:dyDescent="0.2">
      <c r="B308" s="142" t="s">
        <v>562</v>
      </c>
      <c r="C308" s="184">
        <v>20</v>
      </c>
      <c r="D308" s="184" t="s">
        <v>220</v>
      </c>
      <c r="E308" s="184" t="s">
        <v>253</v>
      </c>
      <c r="F308" s="201">
        <v>6600.25</v>
      </c>
      <c r="G308" s="142" t="s">
        <v>112</v>
      </c>
      <c r="H308" s="140">
        <v>275</v>
      </c>
      <c r="I308" s="140"/>
      <c r="J308" s="140"/>
      <c r="K308" s="140"/>
      <c r="L308" s="140"/>
      <c r="M308" s="140"/>
      <c r="N308" s="140">
        <v>275</v>
      </c>
      <c r="O308" s="140">
        <f t="shared" si="15"/>
        <v>0</v>
      </c>
      <c r="R308" s="141">
        <v>275</v>
      </c>
      <c r="S308" s="141"/>
      <c r="T308" s="141"/>
      <c r="U308" s="141"/>
      <c r="V308" s="141"/>
      <c r="W308" s="141">
        <v>275</v>
      </c>
      <c r="X308" s="141">
        <f t="shared" si="16"/>
        <v>0</v>
      </c>
      <c r="AA308" s="174">
        <v>275</v>
      </c>
      <c r="AB308" s="174"/>
      <c r="AC308" s="174"/>
      <c r="AD308" s="174"/>
      <c r="AE308" s="174"/>
      <c r="AF308" s="174">
        <v>68.45</v>
      </c>
      <c r="AG308" s="174">
        <f t="shared" si="17"/>
        <v>206.55</v>
      </c>
      <c r="AI308" s="172">
        <v>275</v>
      </c>
      <c r="AJ308" s="172"/>
      <c r="AK308" s="172"/>
      <c r="AL308" s="172"/>
      <c r="AM308" s="172"/>
      <c r="AN308" s="172"/>
      <c r="AO308" s="172"/>
      <c r="AP308" s="172"/>
      <c r="AQ308" s="172"/>
      <c r="AS308" s="141"/>
      <c r="AT308" s="141"/>
      <c r="AU308" s="141"/>
      <c r="AV308" s="141"/>
      <c r="AW308" s="141"/>
      <c r="AX308" s="141"/>
      <c r="AY308" s="141"/>
      <c r="AZ308" s="141"/>
    </row>
    <row r="309" spans="2:52" x14ac:dyDescent="0.2">
      <c r="B309" s="142" t="s">
        <v>563</v>
      </c>
      <c r="C309" s="184">
        <v>20</v>
      </c>
      <c r="D309" s="184" t="s">
        <v>220</v>
      </c>
      <c r="E309" s="184" t="s">
        <v>254</v>
      </c>
      <c r="F309" s="201">
        <v>6600.25</v>
      </c>
      <c r="G309" s="142" t="s">
        <v>112</v>
      </c>
      <c r="H309" s="140">
        <v>4720</v>
      </c>
      <c r="I309" s="140"/>
      <c r="J309" s="140"/>
      <c r="K309" s="140"/>
      <c r="L309" s="140"/>
      <c r="M309" s="140"/>
      <c r="N309" s="140">
        <v>4720</v>
      </c>
      <c r="O309" s="140">
        <f t="shared" si="15"/>
        <v>0</v>
      </c>
      <c r="R309" s="141">
        <v>4720</v>
      </c>
      <c r="S309" s="141"/>
      <c r="T309" s="141"/>
      <c r="U309" s="141"/>
      <c r="V309" s="141"/>
      <c r="W309" s="141">
        <v>4720</v>
      </c>
      <c r="X309" s="141">
        <f t="shared" si="16"/>
        <v>0</v>
      </c>
      <c r="AA309" s="174">
        <v>4720</v>
      </c>
      <c r="AB309" s="174"/>
      <c r="AC309" s="174"/>
      <c r="AD309" s="174"/>
      <c r="AE309" s="174"/>
      <c r="AF309" s="174">
        <v>1180.03</v>
      </c>
      <c r="AG309" s="174">
        <f t="shared" si="17"/>
        <v>3539.9700000000003</v>
      </c>
      <c r="AI309" s="172">
        <v>4720</v>
      </c>
      <c r="AJ309" s="172"/>
      <c r="AK309" s="172"/>
      <c r="AL309" s="172"/>
      <c r="AM309" s="172"/>
      <c r="AN309" s="172"/>
      <c r="AO309" s="172"/>
      <c r="AP309" s="172"/>
      <c r="AQ309" s="172"/>
      <c r="AS309" s="141"/>
      <c r="AT309" s="141"/>
      <c r="AU309" s="141"/>
      <c r="AV309" s="141"/>
      <c r="AW309" s="141"/>
      <c r="AX309" s="141"/>
      <c r="AY309" s="141"/>
      <c r="AZ309" s="141"/>
    </row>
    <row r="310" spans="2:52" x14ac:dyDescent="0.2">
      <c r="B310" s="142" t="s">
        <v>564</v>
      </c>
      <c r="C310" s="184">
        <v>20</v>
      </c>
      <c r="D310" s="184" t="s">
        <v>220</v>
      </c>
      <c r="E310" s="184" t="s">
        <v>255</v>
      </c>
      <c r="F310" s="201">
        <v>6600.25</v>
      </c>
      <c r="G310" s="142" t="s">
        <v>112</v>
      </c>
      <c r="H310" s="140">
        <v>4720</v>
      </c>
      <c r="I310" s="140"/>
      <c r="J310" s="140"/>
      <c r="K310" s="140"/>
      <c r="L310" s="140"/>
      <c r="M310" s="140"/>
      <c r="N310" s="140">
        <v>4720</v>
      </c>
      <c r="O310" s="140">
        <f t="shared" si="15"/>
        <v>0</v>
      </c>
      <c r="R310" s="141">
        <v>4720</v>
      </c>
      <c r="S310" s="141"/>
      <c r="T310" s="141"/>
      <c r="U310" s="141"/>
      <c r="V310" s="141"/>
      <c r="W310" s="141">
        <v>4720</v>
      </c>
      <c r="X310" s="141">
        <f t="shared" si="16"/>
        <v>0</v>
      </c>
      <c r="AA310" s="174">
        <v>4720</v>
      </c>
      <c r="AB310" s="174"/>
      <c r="AC310" s="174"/>
      <c r="AD310" s="174"/>
      <c r="AE310" s="174"/>
      <c r="AF310" s="174">
        <v>1180.03</v>
      </c>
      <c r="AG310" s="174">
        <f t="shared" si="17"/>
        <v>3539.9700000000003</v>
      </c>
      <c r="AI310" s="172">
        <v>4720</v>
      </c>
      <c r="AJ310" s="172"/>
      <c r="AK310" s="172"/>
      <c r="AL310" s="172"/>
      <c r="AM310" s="172"/>
      <c r="AN310" s="172"/>
      <c r="AO310" s="172"/>
      <c r="AP310" s="172"/>
      <c r="AQ310" s="172"/>
      <c r="AS310" s="141"/>
      <c r="AT310" s="141"/>
      <c r="AU310" s="141"/>
      <c r="AV310" s="141"/>
      <c r="AW310" s="141"/>
      <c r="AX310" s="141"/>
      <c r="AY310" s="141"/>
      <c r="AZ310" s="141"/>
    </row>
    <row r="311" spans="2:52" x14ac:dyDescent="0.2">
      <c r="B311" s="142" t="s">
        <v>565</v>
      </c>
      <c r="C311" s="184">
        <v>20</v>
      </c>
      <c r="D311" s="184" t="s">
        <v>220</v>
      </c>
      <c r="E311" s="184" t="s">
        <v>256</v>
      </c>
      <c r="F311" s="201">
        <v>6600.25</v>
      </c>
      <c r="G311" s="142" t="s">
        <v>112</v>
      </c>
      <c r="H311" s="140">
        <v>2375</v>
      </c>
      <c r="I311" s="140"/>
      <c r="J311" s="140"/>
      <c r="K311" s="140"/>
      <c r="L311" s="140"/>
      <c r="M311" s="140"/>
      <c r="N311" s="140">
        <v>2375</v>
      </c>
      <c r="O311" s="140">
        <f t="shared" si="15"/>
        <v>0</v>
      </c>
      <c r="R311" s="141">
        <v>2375</v>
      </c>
      <c r="S311" s="141"/>
      <c r="T311" s="141"/>
      <c r="U311" s="141"/>
      <c r="V311" s="141"/>
      <c r="W311" s="141">
        <v>2375</v>
      </c>
      <c r="X311" s="141">
        <f t="shared" si="16"/>
        <v>0</v>
      </c>
      <c r="AA311" s="174">
        <v>2375</v>
      </c>
      <c r="AB311" s="174"/>
      <c r="AC311" s="174"/>
      <c r="AD311" s="174"/>
      <c r="AE311" s="174"/>
      <c r="AF311" s="174">
        <v>593.48</v>
      </c>
      <c r="AG311" s="174">
        <f t="shared" si="17"/>
        <v>1781.52</v>
      </c>
      <c r="AI311" s="172">
        <v>2375</v>
      </c>
      <c r="AJ311" s="172"/>
      <c r="AK311" s="172"/>
      <c r="AL311" s="172"/>
      <c r="AM311" s="172"/>
      <c r="AN311" s="172"/>
      <c r="AO311" s="172"/>
      <c r="AP311" s="172"/>
      <c r="AQ311" s="172"/>
      <c r="AS311" s="141"/>
      <c r="AT311" s="141"/>
      <c r="AU311" s="141"/>
      <c r="AV311" s="141"/>
      <c r="AW311" s="141"/>
      <c r="AX311" s="141"/>
      <c r="AY311" s="141"/>
      <c r="AZ311" s="141"/>
    </row>
    <row r="312" spans="2:52" x14ac:dyDescent="0.2">
      <c r="B312" s="142" t="s">
        <v>566</v>
      </c>
      <c r="C312" s="184">
        <v>20</v>
      </c>
      <c r="D312" s="184" t="s">
        <v>220</v>
      </c>
      <c r="E312" s="184" t="s">
        <v>222</v>
      </c>
      <c r="F312" s="201">
        <v>6600.27</v>
      </c>
      <c r="G312" s="142" t="s">
        <v>136</v>
      </c>
      <c r="H312" s="140">
        <v>11000</v>
      </c>
      <c r="I312" s="140"/>
      <c r="J312" s="140"/>
      <c r="K312" s="140"/>
      <c r="L312" s="140"/>
      <c r="M312" s="140"/>
      <c r="N312" s="140">
        <v>7901.19</v>
      </c>
      <c r="O312" s="140">
        <f t="shared" si="15"/>
        <v>3098.8100000000004</v>
      </c>
      <c r="R312" s="141">
        <v>11250</v>
      </c>
      <c r="S312" s="141"/>
      <c r="T312" s="141"/>
      <c r="U312" s="141"/>
      <c r="V312" s="141"/>
      <c r="W312" s="141">
        <v>5019.59</v>
      </c>
      <c r="X312" s="141">
        <f t="shared" si="16"/>
        <v>6230.41</v>
      </c>
      <c r="AA312" s="174">
        <v>11500</v>
      </c>
      <c r="AB312" s="174"/>
      <c r="AC312" s="174"/>
      <c r="AD312" s="174"/>
      <c r="AE312" s="174"/>
      <c r="AF312" s="174">
        <v>6691.75</v>
      </c>
      <c r="AG312" s="174">
        <f t="shared" si="17"/>
        <v>4808.25</v>
      </c>
      <c r="AI312" s="172">
        <v>11500</v>
      </c>
      <c r="AJ312" s="172"/>
      <c r="AK312" s="172"/>
      <c r="AL312" s="172"/>
      <c r="AM312" s="172"/>
      <c r="AN312" s="172"/>
      <c r="AO312" s="172"/>
      <c r="AP312" s="172"/>
      <c r="AQ312" s="172"/>
      <c r="AS312" s="141"/>
      <c r="AT312" s="141"/>
      <c r="AU312" s="141"/>
      <c r="AV312" s="141"/>
      <c r="AW312" s="141"/>
      <c r="AX312" s="141"/>
      <c r="AY312" s="141"/>
      <c r="AZ312" s="141"/>
    </row>
    <row r="313" spans="2:52" x14ac:dyDescent="0.2">
      <c r="B313" s="142" t="s">
        <v>567</v>
      </c>
      <c r="C313" s="184">
        <v>20</v>
      </c>
      <c r="D313" s="184" t="s">
        <v>220</v>
      </c>
      <c r="E313" s="184" t="s">
        <v>223</v>
      </c>
      <c r="F313" s="201">
        <v>6600.27</v>
      </c>
      <c r="G313" s="142" t="s">
        <v>136</v>
      </c>
      <c r="H313" s="140">
        <v>0</v>
      </c>
      <c r="I313" s="140"/>
      <c r="J313" s="140"/>
      <c r="K313" s="140"/>
      <c r="L313" s="140"/>
      <c r="M313" s="140"/>
      <c r="N313" s="140">
        <v>15370.89</v>
      </c>
      <c r="O313" s="140">
        <f t="shared" si="15"/>
        <v>-15370.89</v>
      </c>
      <c r="R313" s="141">
        <v>17500</v>
      </c>
      <c r="S313" s="141"/>
      <c r="T313" s="141"/>
      <c r="U313" s="141"/>
      <c r="V313" s="141"/>
      <c r="W313" s="141">
        <v>14273.11</v>
      </c>
      <c r="X313" s="141">
        <f t="shared" si="16"/>
        <v>3226.8899999999994</v>
      </c>
      <c r="AA313" s="174">
        <v>18000</v>
      </c>
      <c r="AB313" s="174"/>
      <c r="AC313" s="174"/>
      <c r="AD313" s="174"/>
      <c r="AE313" s="174"/>
      <c r="AF313" s="174">
        <v>6246.55</v>
      </c>
      <c r="AG313" s="174">
        <f t="shared" si="17"/>
        <v>11753.45</v>
      </c>
      <c r="AI313" s="172">
        <v>18000</v>
      </c>
      <c r="AJ313" s="172"/>
      <c r="AK313" s="172"/>
      <c r="AL313" s="172"/>
      <c r="AM313" s="172"/>
      <c r="AN313" s="172"/>
      <c r="AO313" s="172"/>
      <c r="AP313" s="172"/>
      <c r="AQ313" s="172"/>
      <c r="AS313" s="141"/>
      <c r="AT313" s="141"/>
      <c r="AU313" s="141"/>
      <c r="AV313" s="141"/>
      <c r="AW313" s="141"/>
      <c r="AX313" s="141"/>
      <c r="AY313" s="141"/>
      <c r="AZ313" s="141"/>
    </row>
    <row r="314" spans="2:52" x14ac:dyDescent="0.2">
      <c r="B314" s="142" t="s">
        <v>568</v>
      </c>
      <c r="C314" s="184">
        <v>20</v>
      </c>
      <c r="D314" s="184" t="s">
        <v>220</v>
      </c>
      <c r="E314" s="184" t="s">
        <v>224</v>
      </c>
      <c r="F314" s="201">
        <v>6600.27</v>
      </c>
      <c r="G314" s="142" t="s">
        <v>136</v>
      </c>
      <c r="H314" s="140">
        <v>6800</v>
      </c>
      <c r="I314" s="140"/>
      <c r="J314" s="140"/>
      <c r="K314" s="140"/>
      <c r="L314" s="140"/>
      <c r="M314" s="140"/>
      <c r="N314" s="140">
        <v>7861.56</v>
      </c>
      <c r="O314" s="140">
        <f t="shared" si="15"/>
        <v>-1061.5600000000004</v>
      </c>
      <c r="R314" s="141">
        <v>6950</v>
      </c>
      <c r="S314" s="141"/>
      <c r="T314" s="141"/>
      <c r="U314" s="141"/>
      <c r="V314" s="141"/>
      <c r="W314" s="141">
        <v>4080.37</v>
      </c>
      <c r="X314" s="141">
        <f t="shared" si="16"/>
        <v>2869.63</v>
      </c>
      <c r="AA314" s="174">
        <v>6000</v>
      </c>
      <c r="AB314" s="174"/>
      <c r="AC314" s="174"/>
      <c r="AD314" s="174"/>
      <c r="AE314" s="174"/>
      <c r="AF314" s="174">
        <v>-10634.46</v>
      </c>
      <c r="AG314" s="174">
        <f t="shared" si="17"/>
        <v>16634.46</v>
      </c>
      <c r="AI314" s="172">
        <v>6000</v>
      </c>
      <c r="AJ314" s="172"/>
      <c r="AK314" s="172"/>
      <c r="AL314" s="172"/>
      <c r="AM314" s="172"/>
      <c r="AN314" s="172"/>
      <c r="AO314" s="172"/>
      <c r="AP314" s="172"/>
      <c r="AQ314" s="172"/>
      <c r="AS314" s="141"/>
      <c r="AT314" s="141"/>
      <c r="AU314" s="141"/>
      <c r="AV314" s="141"/>
      <c r="AW314" s="141"/>
      <c r="AX314" s="141"/>
      <c r="AY314" s="141"/>
      <c r="AZ314" s="141"/>
    </row>
    <row r="315" spans="2:52" x14ac:dyDescent="0.2">
      <c r="B315" s="142" t="s">
        <v>569</v>
      </c>
      <c r="C315" s="184">
        <v>20</v>
      </c>
      <c r="D315" s="184" t="s">
        <v>220</v>
      </c>
      <c r="E315" s="184" t="s">
        <v>225</v>
      </c>
      <c r="F315" s="201">
        <v>6600.27</v>
      </c>
      <c r="G315" s="142" t="s">
        <v>136</v>
      </c>
      <c r="H315" s="140">
        <v>6800</v>
      </c>
      <c r="I315" s="140"/>
      <c r="J315" s="140"/>
      <c r="K315" s="140"/>
      <c r="L315" s="140"/>
      <c r="M315" s="140"/>
      <c r="N315" s="140">
        <v>8145.64</v>
      </c>
      <c r="O315" s="140">
        <f t="shared" si="15"/>
        <v>-1345.6400000000003</v>
      </c>
      <c r="R315" s="141">
        <v>6950</v>
      </c>
      <c r="S315" s="141"/>
      <c r="T315" s="141"/>
      <c r="U315" s="141"/>
      <c r="V315" s="141"/>
      <c r="W315" s="141">
        <v>5138.3100000000004</v>
      </c>
      <c r="X315" s="141">
        <f t="shared" si="16"/>
        <v>1811.6899999999996</v>
      </c>
      <c r="AA315" s="174">
        <v>7200</v>
      </c>
      <c r="AB315" s="174"/>
      <c r="AC315" s="174"/>
      <c r="AD315" s="174"/>
      <c r="AE315" s="174"/>
      <c r="AF315" s="174">
        <v>1685.24</v>
      </c>
      <c r="AG315" s="174">
        <f t="shared" si="17"/>
        <v>5514.76</v>
      </c>
      <c r="AI315" s="172">
        <v>7200</v>
      </c>
      <c r="AJ315" s="172"/>
      <c r="AK315" s="172"/>
      <c r="AL315" s="172"/>
      <c r="AM315" s="172"/>
      <c r="AN315" s="172"/>
      <c r="AO315" s="172"/>
      <c r="AP315" s="172"/>
      <c r="AQ315" s="172"/>
      <c r="AS315" s="141"/>
      <c r="AT315" s="141"/>
      <c r="AU315" s="141"/>
      <c r="AV315" s="141"/>
      <c r="AW315" s="141"/>
      <c r="AX315" s="141"/>
      <c r="AY315" s="141"/>
      <c r="AZ315" s="141"/>
    </row>
    <row r="316" spans="2:52" x14ac:dyDescent="0.2">
      <c r="B316" s="142" t="s">
        <v>570</v>
      </c>
      <c r="C316" s="184">
        <v>20</v>
      </c>
      <c r="D316" s="184" t="s">
        <v>220</v>
      </c>
      <c r="E316" s="184" t="s">
        <v>226</v>
      </c>
      <c r="F316" s="201">
        <v>6600.27</v>
      </c>
      <c r="G316" s="142" t="s">
        <v>136</v>
      </c>
      <c r="H316" s="140">
        <v>4500</v>
      </c>
      <c r="I316" s="140"/>
      <c r="J316" s="140"/>
      <c r="K316" s="140"/>
      <c r="L316" s="140"/>
      <c r="M316" s="140"/>
      <c r="N316" s="140">
        <v>2206.77</v>
      </c>
      <c r="O316" s="140">
        <f t="shared" si="15"/>
        <v>2293.23</v>
      </c>
      <c r="R316" s="141">
        <v>4600</v>
      </c>
      <c r="S316" s="141"/>
      <c r="T316" s="141"/>
      <c r="U316" s="141"/>
      <c r="V316" s="141"/>
      <c r="W316" s="141">
        <v>3299.48</v>
      </c>
      <c r="X316" s="141">
        <f t="shared" si="16"/>
        <v>1300.52</v>
      </c>
      <c r="AA316" s="174">
        <v>5000</v>
      </c>
      <c r="AB316" s="174"/>
      <c r="AC316" s="174"/>
      <c r="AD316" s="174"/>
      <c r="AE316" s="174"/>
      <c r="AF316" s="174">
        <v>2502.6999999999998</v>
      </c>
      <c r="AG316" s="174">
        <f t="shared" si="17"/>
        <v>2497.3000000000002</v>
      </c>
      <c r="AI316" s="172">
        <v>5000</v>
      </c>
      <c r="AJ316" s="172"/>
      <c r="AK316" s="172"/>
      <c r="AL316" s="172"/>
      <c r="AM316" s="172"/>
      <c r="AN316" s="172"/>
      <c r="AO316" s="172"/>
      <c r="AP316" s="172"/>
      <c r="AQ316" s="172"/>
      <c r="AS316" s="141"/>
      <c r="AT316" s="141"/>
      <c r="AU316" s="141"/>
      <c r="AV316" s="141"/>
      <c r="AW316" s="141"/>
      <c r="AX316" s="141"/>
      <c r="AY316" s="141"/>
      <c r="AZ316" s="141"/>
    </row>
    <row r="317" spans="2:52" x14ac:dyDescent="0.2">
      <c r="B317" s="142" t="s">
        <v>571</v>
      </c>
      <c r="C317" s="184">
        <v>20</v>
      </c>
      <c r="D317" s="184" t="s">
        <v>220</v>
      </c>
      <c r="E317" s="184" t="s">
        <v>227</v>
      </c>
      <c r="F317" s="201">
        <v>6600.27</v>
      </c>
      <c r="G317" s="142" t="s">
        <v>136</v>
      </c>
      <c r="H317" s="140">
        <v>1000</v>
      </c>
      <c r="I317" s="140"/>
      <c r="J317" s="140"/>
      <c r="K317" s="140"/>
      <c r="L317" s="140"/>
      <c r="M317" s="140"/>
      <c r="N317" s="140">
        <v>527.9</v>
      </c>
      <c r="O317" s="140">
        <f t="shared" si="15"/>
        <v>472.1</v>
      </c>
      <c r="R317" s="141">
        <v>1050</v>
      </c>
      <c r="S317" s="141"/>
      <c r="T317" s="141"/>
      <c r="U317" s="141"/>
      <c r="V317" s="141"/>
      <c r="W317" s="141">
        <v>1105.5999999999999</v>
      </c>
      <c r="X317" s="141">
        <f t="shared" si="16"/>
        <v>-55.599999999999909</v>
      </c>
      <c r="AA317" s="174">
        <v>1100</v>
      </c>
      <c r="AB317" s="174"/>
      <c r="AC317" s="174"/>
      <c r="AD317" s="174"/>
      <c r="AE317" s="174"/>
      <c r="AF317" s="174">
        <v>-217.2</v>
      </c>
      <c r="AG317" s="174">
        <f t="shared" si="17"/>
        <v>1317.2</v>
      </c>
      <c r="AI317" s="172">
        <v>1100</v>
      </c>
      <c r="AJ317" s="172"/>
      <c r="AK317" s="172"/>
      <c r="AL317" s="172"/>
      <c r="AM317" s="172"/>
      <c r="AN317" s="172"/>
      <c r="AO317" s="172"/>
      <c r="AP317" s="172"/>
      <c r="AQ317" s="172"/>
      <c r="AS317" s="141"/>
      <c r="AT317" s="141"/>
      <c r="AU317" s="141"/>
      <c r="AV317" s="141"/>
      <c r="AW317" s="141"/>
      <c r="AX317" s="141"/>
      <c r="AY317" s="141"/>
      <c r="AZ317" s="141"/>
    </row>
    <row r="318" spans="2:52" x14ac:dyDescent="0.2">
      <c r="B318" s="142" t="s">
        <v>572</v>
      </c>
      <c r="C318" s="184">
        <v>20</v>
      </c>
      <c r="D318" s="184" t="s">
        <v>220</v>
      </c>
      <c r="E318" s="184" t="s">
        <v>228</v>
      </c>
      <c r="F318" s="201">
        <v>6600.27</v>
      </c>
      <c r="G318" s="142" t="s">
        <v>136</v>
      </c>
      <c r="H318" s="140">
        <v>14500</v>
      </c>
      <c r="I318" s="140"/>
      <c r="J318" s="140"/>
      <c r="K318" s="140"/>
      <c r="L318" s="140"/>
      <c r="M318" s="140"/>
      <c r="N318" s="140">
        <v>20933.43</v>
      </c>
      <c r="O318" s="140">
        <f t="shared" si="15"/>
        <v>-6433.43</v>
      </c>
      <c r="R318" s="141">
        <v>14800</v>
      </c>
      <c r="S318" s="141"/>
      <c r="T318" s="141"/>
      <c r="U318" s="141"/>
      <c r="V318" s="141"/>
      <c r="W318" s="141">
        <v>16076.96</v>
      </c>
      <c r="X318" s="141">
        <f t="shared" si="16"/>
        <v>-1276.9599999999991</v>
      </c>
      <c r="AA318" s="174">
        <v>17000</v>
      </c>
      <c r="AB318" s="174"/>
      <c r="AC318" s="174"/>
      <c r="AD318" s="174"/>
      <c r="AE318" s="174"/>
      <c r="AF318" s="174">
        <v>5031.01</v>
      </c>
      <c r="AG318" s="174">
        <f t="shared" si="17"/>
        <v>11968.99</v>
      </c>
      <c r="AI318" s="172">
        <v>17000</v>
      </c>
      <c r="AJ318" s="172"/>
      <c r="AK318" s="172"/>
      <c r="AL318" s="172"/>
      <c r="AM318" s="172"/>
      <c r="AN318" s="172"/>
      <c r="AO318" s="172"/>
      <c r="AP318" s="172"/>
      <c r="AQ318" s="172"/>
      <c r="AS318" s="141"/>
      <c r="AT318" s="141"/>
      <c r="AU318" s="141"/>
      <c r="AV318" s="141"/>
      <c r="AW318" s="141"/>
      <c r="AX318" s="141"/>
      <c r="AY318" s="141"/>
      <c r="AZ318" s="141"/>
    </row>
    <row r="319" spans="2:52" x14ac:dyDescent="0.2">
      <c r="B319" s="142" t="s">
        <v>573</v>
      </c>
      <c r="C319" s="184">
        <v>20</v>
      </c>
      <c r="D319" s="184" t="s">
        <v>220</v>
      </c>
      <c r="E319" s="184" t="s">
        <v>229</v>
      </c>
      <c r="F319" s="201">
        <v>6600.27</v>
      </c>
      <c r="G319" s="142" t="s">
        <v>136</v>
      </c>
      <c r="H319" s="140">
        <v>22000</v>
      </c>
      <c r="I319" s="140"/>
      <c r="J319" s="140"/>
      <c r="K319" s="140"/>
      <c r="L319" s="140"/>
      <c r="M319" s="140"/>
      <c r="N319" s="140">
        <v>30449.9</v>
      </c>
      <c r="O319" s="140">
        <f t="shared" si="15"/>
        <v>-8449.9000000000015</v>
      </c>
      <c r="R319" s="141">
        <v>22450</v>
      </c>
      <c r="S319" s="141"/>
      <c r="T319" s="141"/>
      <c r="U319" s="141"/>
      <c r="V319" s="141"/>
      <c r="W319" s="141">
        <v>25236.91</v>
      </c>
      <c r="X319" s="141">
        <f t="shared" si="16"/>
        <v>-2786.91</v>
      </c>
      <c r="AA319" s="174">
        <v>23000</v>
      </c>
      <c r="AB319" s="174"/>
      <c r="AC319" s="174"/>
      <c r="AD319" s="174"/>
      <c r="AE319" s="174"/>
      <c r="AF319" s="174">
        <v>-1922.63</v>
      </c>
      <c r="AG319" s="174">
        <f t="shared" si="17"/>
        <v>24922.63</v>
      </c>
      <c r="AI319" s="172">
        <v>23000</v>
      </c>
      <c r="AJ319" s="172"/>
      <c r="AK319" s="172"/>
      <c r="AL319" s="172"/>
      <c r="AM319" s="172"/>
      <c r="AN319" s="172"/>
      <c r="AO319" s="172"/>
      <c r="AP319" s="172"/>
      <c r="AQ319" s="172"/>
      <c r="AS319" s="141"/>
      <c r="AT319" s="141"/>
      <c r="AU319" s="141"/>
      <c r="AV319" s="141"/>
      <c r="AW319" s="141"/>
      <c r="AX319" s="141"/>
      <c r="AY319" s="141"/>
      <c r="AZ319" s="141"/>
    </row>
    <row r="320" spans="2:52" x14ac:dyDescent="0.2">
      <c r="B320" s="142" t="s">
        <v>574</v>
      </c>
      <c r="C320" s="184">
        <v>20</v>
      </c>
      <c r="D320" s="184" t="s">
        <v>220</v>
      </c>
      <c r="E320" s="184" t="s">
        <v>230</v>
      </c>
      <c r="F320" s="201">
        <v>6600.27</v>
      </c>
      <c r="G320" s="142" t="s">
        <v>136</v>
      </c>
      <c r="H320" s="140">
        <v>10500</v>
      </c>
      <c r="I320" s="140"/>
      <c r="J320" s="140"/>
      <c r="K320" s="140"/>
      <c r="L320" s="140"/>
      <c r="M320" s="140"/>
      <c r="N320" s="140">
        <v>5834.76</v>
      </c>
      <c r="O320" s="140">
        <f t="shared" si="15"/>
        <v>4665.24</v>
      </c>
      <c r="R320" s="141">
        <v>10750</v>
      </c>
      <c r="S320" s="141"/>
      <c r="T320" s="141"/>
      <c r="U320" s="141"/>
      <c r="V320" s="141"/>
      <c r="W320" s="141">
        <v>5026.8900000000003</v>
      </c>
      <c r="X320" s="141">
        <f t="shared" si="16"/>
        <v>5723.11</v>
      </c>
      <c r="AA320" s="174">
        <v>10500</v>
      </c>
      <c r="AB320" s="174"/>
      <c r="AC320" s="174"/>
      <c r="AD320" s="174"/>
      <c r="AE320" s="174"/>
      <c r="AF320" s="174">
        <v>4860.04</v>
      </c>
      <c r="AG320" s="174">
        <f t="shared" si="17"/>
        <v>5639.96</v>
      </c>
      <c r="AI320" s="172">
        <v>10500</v>
      </c>
      <c r="AJ320" s="172"/>
      <c r="AK320" s="172"/>
      <c r="AL320" s="172"/>
      <c r="AM320" s="172"/>
      <c r="AN320" s="172"/>
      <c r="AO320" s="172"/>
      <c r="AP320" s="172"/>
      <c r="AQ320" s="172"/>
      <c r="AS320" s="141"/>
      <c r="AT320" s="141"/>
      <c r="AU320" s="141"/>
      <c r="AV320" s="141"/>
      <c r="AW320" s="141"/>
      <c r="AX320" s="141"/>
      <c r="AY320" s="141"/>
      <c r="AZ320" s="141"/>
    </row>
    <row r="321" spans="2:52" x14ac:dyDescent="0.2">
      <c r="B321" s="142" t="s">
        <v>575</v>
      </c>
      <c r="C321" s="184">
        <v>20</v>
      </c>
      <c r="D321" s="184" t="s">
        <v>220</v>
      </c>
      <c r="E321" s="184" t="s">
        <v>231</v>
      </c>
      <c r="F321" s="201">
        <v>6600.27</v>
      </c>
      <c r="G321" s="142" t="s">
        <v>136</v>
      </c>
      <c r="H321" s="140">
        <v>5600</v>
      </c>
      <c r="I321" s="140"/>
      <c r="J321" s="140"/>
      <c r="K321" s="140"/>
      <c r="L321" s="140"/>
      <c r="M321" s="140"/>
      <c r="N321" s="140">
        <v>5357.18</v>
      </c>
      <c r="O321" s="140">
        <f t="shared" si="15"/>
        <v>242.81999999999971</v>
      </c>
      <c r="R321" s="141">
        <v>5725</v>
      </c>
      <c r="S321" s="141"/>
      <c r="T321" s="141"/>
      <c r="U321" s="141"/>
      <c r="V321" s="141"/>
      <c r="W321" s="141">
        <v>3449.29</v>
      </c>
      <c r="X321" s="141">
        <f t="shared" si="16"/>
        <v>2275.71</v>
      </c>
      <c r="AA321" s="174">
        <v>6000</v>
      </c>
      <c r="AB321" s="174"/>
      <c r="AC321" s="174"/>
      <c r="AD321" s="174"/>
      <c r="AE321" s="174"/>
      <c r="AF321" s="174">
        <v>12.82</v>
      </c>
      <c r="AG321" s="174">
        <f t="shared" si="17"/>
        <v>5987.18</v>
      </c>
      <c r="AI321" s="172">
        <v>6000</v>
      </c>
      <c r="AJ321" s="172"/>
      <c r="AK321" s="172"/>
      <c r="AL321" s="172"/>
      <c r="AM321" s="172"/>
      <c r="AN321" s="172"/>
      <c r="AO321" s="172"/>
      <c r="AP321" s="172"/>
      <c r="AQ321" s="172"/>
      <c r="AS321" s="141"/>
      <c r="AT321" s="141"/>
      <c r="AU321" s="141"/>
      <c r="AV321" s="141"/>
      <c r="AW321" s="141"/>
      <c r="AX321" s="141"/>
      <c r="AY321" s="141"/>
      <c r="AZ321" s="141"/>
    </row>
    <row r="322" spans="2:52" x14ac:dyDescent="0.2">
      <c r="B322" s="142" t="s">
        <v>576</v>
      </c>
      <c r="C322" s="184">
        <v>20</v>
      </c>
      <c r="D322" s="184" t="s">
        <v>220</v>
      </c>
      <c r="E322" s="184" t="s">
        <v>232</v>
      </c>
      <c r="F322" s="201">
        <v>6600.27</v>
      </c>
      <c r="G322" s="142" t="s">
        <v>136</v>
      </c>
      <c r="H322" s="140">
        <v>0</v>
      </c>
      <c r="I322" s="140"/>
      <c r="J322" s="140"/>
      <c r="K322" s="140"/>
      <c r="L322" s="140"/>
      <c r="M322" s="140"/>
      <c r="N322" s="140">
        <v>0</v>
      </c>
      <c r="O322" s="140">
        <f t="shared" si="15"/>
        <v>0</v>
      </c>
      <c r="R322" s="141">
        <v>0</v>
      </c>
      <c r="S322" s="141"/>
      <c r="T322" s="141"/>
      <c r="U322" s="141"/>
      <c r="V322" s="141"/>
      <c r="W322" s="141">
        <v>0</v>
      </c>
      <c r="X322" s="141">
        <f t="shared" si="16"/>
        <v>0</v>
      </c>
      <c r="AA322" s="174">
        <v>0</v>
      </c>
      <c r="AB322" s="174"/>
      <c r="AC322" s="174"/>
      <c r="AD322" s="174"/>
      <c r="AE322" s="174"/>
      <c r="AF322" s="174">
        <v>0</v>
      </c>
      <c r="AG322" s="174">
        <f t="shared" si="17"/>
        <v>0</v>
      </c>
      <c r="AI322" s="172">
        <v>0</v>
      </c>
      <c r="AJ322" s="172"/>
      <c r="AK322" s="172"/>
      <c r="AL322" s="172"/>
      <c r="AM322" s="172"/>
      <c r="AN322" s="172"/>
      <c r="AO322" s="172"/>
      <c r="AP322" s="172"/>
      <c r="AQ322" s="172"/>
      <c r="AS322" s="141"/>
      <c r="AT322" s="141"/>
      <c r="AU322" s="141"/>
      <c r="AV322" s="141"/>
      <c r="AW322" s="141"/>
      <c r="AX322" s="141"/>
      <c r="AY322" s="141"/>
      <c r="AZ322" s="141"/>
    </row>
    <row r="323" spans="2:52" x14ac:dyDescent="0.2">
      <c r="B323" s="142" t="s">
        <v>577</v>
      </c>
      <c r="C323" s="184">
        <v>20</v>
      </c>
      <c r="D323" s="184" t="s">
        <v>220</v>
      </c>
      <c r="E323" s="184" t="s">
        <v>233</v>
      </c>
      <c r="F323" s="201">
        <v>6600.27</v>
      </c>
      <c r="G323" s="142" t="s">
        <v>136</v>
      </c>
      <c r="H323" s="140">
        <v>2300</v>
      </c>
      <c r="I323" s="140"/>
      <c r="J323" s="140"/>
      <c r="K323" s="140"/>
      <c r="L323" s="140"/>
      <c r="M323" s="140"/>
      <c r="N323" s="140">
        <v>1126.9100000000001</v>
      </c>
      <c r="O323" s="140">
        <f t="shared" si="15"/>
        <v>1173.0899999999999</v>
      </c>
      <c r="R323" s="141">
        <v>2300</v>
      </c>
      <c r="S323" s="141"/>
      <c r="T323" s="141"/>
      <c r="U323" s="141"/>
      <c r="V323" s="141"/>
      <c r="W323" s="141">
        <v>2571.62</v>
      </c>
      <c r="X323" s="141">
        <f t="shared" si="16"/>
        <v>-271.61999999999989</v>
      </c>
      <c r="AA323" s="174">
        <v>2370</v>
      </c>
      <c r="AB323" s="174"/>
      <c r="AC323" s="174"/>
      <c r="AD323" s="174"/>
      <c r="AE323" s="174"/>
      <c r="AF323" s="174">
        <v>825.46</v>
      </c>
      <c r="AG323" s="174">
        <f t="shared" si="17"/>
        <v>1544.54</v>
      </c>
      <c r="AI323" s="172">
        <v>2370</v>
      </c>
      <c r="AJ323" s="172"/>
      <c r="AK323" s="172"/>
      <c r="AL323" s="172"/>
      <c r="AM323" s="172"/>
      <c r="AN323" s="172"/>
      <c r="AO323" s="172"/>
      <c r="AP323" s="172"/>
      <c r="AQ323" s="172"/>
      <c r="AS323" s="141"/>
      <c r="AT323" s="141"/>
      <c r="AU323" s="141"/>
      <c r="AV323" s="141"/>
      <c r="AW323" s="141"/>
      <c r="AX323" s="141"/>
      <c r="AY323" s="141"/>
      <c r="AZ323" s="141"/>
    </row>
    <row r="324" spans="2:52" x14ac:dyDescent="0.2">
      <c r="B324" s="142" t="s">
        <v>578</v>
      </c>
      <c r="C324" s="184">
        <v>20</v>
      </c>
      <c r="D324" s="184" t="s">
        <v>220</v>
      </c>
      <c r="E324" s="184" t="s">
        <v>234</v>
      </c>
      <c r="F324" s="201">
        <v>6600.27</v>
      </c>
      <c r="G324" s="142" t="s">
        <v>136</v>
      </c>
      <c r="H324" s="140">
        <v>25800</v>
      </c>
      <c r="I324" s="140"/>
      <c r="J324" s="140"/>
      <c r="K324" s="140"/>
      <c r="L324" s="140"/>
      <c r="M324" s="140"/>
      <c r="N324" s="140">
        <v>24613.45</v>
      </c>
      <c r="O324" s="140">
        <f t="shared" ref="O324:O387" si="18">H324-N324</f>
        <v>1186.5499999999993</v>
      </c>
      <c r="R324" s="141">
        <v>26325</v>
      </c>
      <c r="S324" s="141"/>
      <c r="T324" s="141"/>
      <c r="U324" s="141"/>
      <c r="V324" s="141"/>
      <c r="W324" s="141">
        <v>31799.84</v>
      </c>
      <c r="X324" s="141">
        <f t="shared" ref="X324:X387" si="19">R324-W324</f>
        <v>-5474.84</v>
      </c>
      <c r="AA324" s="174">
        <v>27000</v>
      </c>
      <c r="AB324" s="174"/>
      <c r="AC324" s="174"/>
      <c r="AD324" s="174"/>
      <c r="AE324" s="174"/>
      <c r="AF324" s="174">
        <v>7335.21</v>
      </c>
      <c r="AG324" s="174">
        <f t="shared" ref="AG324:AG387" si="20">AA324-AF324</f>
        <v>19664.79</v>
      </c>
      <c r="AI324" s="172">
        <v>27000</v>
      </c>
      <c r="AJ324" s="172"/>
      <c r="AK324" s="172"/>
      <c r="AL324" s="172"/>
      <c r="AM324" s="172"/>
      <c r="AN324" s="172"/>
      <c r="AO324" s="172"/>
      <c r="AP324" s="172"/>
      <c r="AQ324" s="172"/>
      <c r="AS324" s="141"/>
      <c r="AT324" s="141"/>
      <c r="AU324" s="141"/>
      <c r="AV324" s="141"/>
      <c r="AW324" s="141"/>
      <c r="AX324" s="141"/>
      <c r="AY324" s="141"/>
      <c r="AZ324" s="141"/>
    </row>
    <row r="325" spans="2:52" x14ac:dyDescent="0.2">
      <c r="B325" s="142" t="s">
        <v>579</v>
      </c>
      <c r="C325" s="184">
        <v>20</v>
      </c>
      <c r="D325" s="184" t="s">
        <v>220</v>
      </c>
      <c r="E325" s="184" t="s">
        <v>235</v>
      </c>
      <c r="F325" s="201">
        <v>6600.27</v>
      </c>
      <c r="G325" s="142" t="s">
        <v>136</v>
      </c>
      <c r="H325" s="140">
        <v>6500</v>
      </c>
      <c r="I325" s="140"/>
      <c r="J325" s="140"/>
      <c r="K325" s="140"/>
      <c r="L325" s="140"/>
      <c r="M325" s="140"/>
      <c r="N325" s="140">
        <v>2704.95</v>
      </c>
      <c r="O325" s="140">
        <f t="shared" si="18"/>
        <v>3795.05</v>
      </c>
      <c r="R325" s="141">
        <v>6650</v>
      </c>
      <c r="S325" s="141"/>
      <c r="T325" s="141"/>
      <c r="U325" s="141"/>
      <c r="V325" s="141"/>
      <c r="W325" s="141">
        <v>2333.63</v>
      </c>
      <c r="X325" s="141">
        <f t="shared" si="19"/>
        <v>4316.37</v>
      </c>
      <c r="AA325" s="174">
        <v>6500</v>
      </c>
      <c r="AB325" s="174"/>
      <c r="AC325" s="174"/>
      <c r="AD325" s="174"/>
      <c r="AE325" s="174"/>
      <c r="AF325" s="174">
        <v>3811.77</v>
      </c>
      <c r="AG325" s="174">
        <f t="shared" si="20"/>
        <v>2688.23</v>
      </c>
      <c r="AI325" s="172">
        <v>6500</v>
      </c>
      <c r="AJ325" s="172"/>
      <c r="AK325" s="172"/>
      <c r="AL325" s="172"/>
      <c r="AM325" s="172"/>
      <c r="AN325" s="172"/>
      <c r="AO325" s="172"/>
      <c r="AP325" s="172"/>
      <c r="AQ325" s="172"/>
      <c r="AS325" s="141"/>
      <c r="AT325" s="141"/>
      <c r="AU325" s="141"/>
      <c r="AV325" s="141"/>
      <c r="AW325" s="141"/>
      <c r="AX325" s="141"/>
      <c r="AY325" s="141"/>
      <c r="AZ325" s="141"/>
    </row>
    <row r="326" spans="2:52" x14ac:dyDescent="0.2">
      <c r="B326" s="142" t="s">
        <v>580</v>
      </c>
      <c r="C326" s="184">
        <v>20</v>
      </c>
      <c r="D326" s="184" t="s">
        <v>220</v>
      </c>
      <c r="E326" s="184" t="s">
        <v>236</v>
      </c>
      <c r="F326" s="201">
        <v>6600.27</v>
      </c>
      <c r="G326" s="142" t="s">
        <v>136</v>
      </c>
      <c r="H326" s="140">
        <v>10500</v>
      </c>
      <c r="I326" s="140"/>
      <c r="J326" s="140"/>
      <c r="K326" s="140"/>
      <c r="L326" s="140"/>
      <c r="M326" s="140"/>
      <c r="N326" s="140">
        <v>7605.56</v>
      </c>
      <c r="O326" s="140">
        <f t="shared" si="18"/>
        <v>2894.4399999999996</v>
      </c>
      <c r="R326" s="141">
        <v>10750</v>
      </c>
      <c r="S326" s="141"/>
      <c r="T326" s="141"/>
      <c r="U326" s="141"/>
      <c r="V326" s="141"/>
      <c r="W326" s="141">
        <v>7223.92</v>
      </c>
      <c r="X326" s="141">
        <f t="shared" si="19"/>
        <v>3526.08</v>
      </c>
      <c r="AA326" s="174">
        <v>9000</v>
      </c>
      <c r="AB326" s="174"/>
      <c r="AC326" s="174"/>
      <c r="AD326" s="174"/>
      <c r="AE326" s="174"/>
      <c r="AF326" s="174">
        <v>1124.7</v>
      </c>
      <c r="AG326" s="174">
        <f t="shared" si="20"/>
        <v>7875.3</v>
      </c>
      <c r="AI326" s="172">
        <v>0</v>
      </c>
      <c r="AJ326" s="172"/>
      <c r="AK326" s="172"/>
      <c r="AL326" s="172"/>
      <c r="AM326" s="172"/>
      <c r="AN326" s="172"/>
      <c r="AO326" s="172"/>
      <c r="AP326" s="172"/>
      <c r="AQ326" s="172"/>
      <c r="AS326" s="141"/>
      <c r="AT326" s="141"/>
      <c r="AU326" s="141"/>
      <c r="AV326" s="141"/>
      <c r="AW326" s="141"/>
      <c r="AX326" s="141"/>
      <c r="AY326" s="141"/>
      <c r="AZ326" s="141"/>
    </row>
    <row r="327" spans="2:52" x14ac:dyDescent="0.2">
      <c r="B327" s="142" t="s">
        <v>581</v>
      </c>
      <c r="C327" s="184">
        <v>20</v>
      </c>
      <c r="D327" s="184" t="s">
        <v>220</v>
      </c>
      <c r="E327" s="184" t="s">
        <v>237</v>
      </c>
      <c r="F327" s="201">
        <v>6600.27</v>
      </c>
      <c r="G327" s="142" t="s">
        <v>136</v>
      </c>
      <c r="H327" s="140">
        <v>33600</v>
      </c>
      <c r="I327" s="140"/>
      <c r="J327" s="140"/>
      <c r="K327" s="140"/>
      <c r="L327" s="140"/>
      <c r="M327" s="140"/>
      <c r="N327" s="140">
        <v>29052.19</v>
      </c>
      <c r="O327" s="140">
        <f t="shared" si="18"/>
        <v>4547.8100000000013</v>
      </c>
      <c r="R327" s="141">
        <v>34300</v>
      </c>
      <c r="S327" s="141"/>
      <c r="T327" s="141"/>
      <c r="U327" s="141"/>
      <c r="V327" s="141"/>
      <c r="W327" s="141">
        <v>36649.9</v>
      </c>
      <c r="X327" s="141">
        <f t="shared" si="19"/>
        <v>-2349.9000000000015</v>
      </c>
      <c r="AA327" s="174">
        <v>35000</v>
      </c>
      <c r="AB327" s="174"/>
      <c r="AC327" s="174"/>
      <c r="AD327" s="174"/>
      <c r="AE327" s="174"/>
      <c r="AF327" s="174">
        <v>10138.91</v>
      </c>
      <c r="AG327" s="174">
        <f t="shared" si="20"/>
        <v>24861.09</v>
      </c>
      <c r="AI327" s="172">
        <v>35000</v>
      </c>
      <c r="AJ327" s="172"/>
      <c r="AK327" s="172"/>
      <c r="AL327" s="172"/>
      <c r="AM327" s="172"/>
      <c r="AN327" s="172"/>
      <c r="AO327" s="172"/>
      <c r="AP327" s="172"/>
      <c r="AQ327" s="172"/>
      <c r="AS327" s="141"/>
      <c r="AT327" s="141"/>
      <c r="AU327" s="141"/>
      <c r="AV327" s="141"/>
      <c r="AW327" s="141"/>
      <c r="AX327" s="141"/>
      <c r="AY327" s="141"/>
      <c r="AZ327" s="141"/>
    </row>
    <row r="328" spans="2:52" x14ac:dyDescent="0.2">
      <c r="B328" s="142" t="s">
        <v>582</v>
      </c>
      <c r="C328" s="184">
        <v>20</v>
      </c>
      <c r="D328" s="184" t="s">
        <v>220</v>
      </c>
      <c r="E328" s="184" t="s">
        <v>238</v>
      </c>
      <c r="F328" s="201">
        <v>6600.27</v>
      </c>
      <c r="G328" s="142" t="s">
        <v>136</v>
      </c>
      <c r="H328" s="140">
        <v>30000</v>
      </c>
      <c r="I328" s="140"/>
      <c r="J328" s="140"/>
      <c r="K328" s="140"/>
      <c r="L328" s="140"/>
      <c r="M328" s="140"/>
      <c r="N328" s="140">
        <v>37584.49</v>
      </c>
      <c r="O328" s="140">
        <f t="shared" si="18"/>
        <v>-7584.489999999998</v>
      </c>
      <c r="R328" s="141">
        <v>30600</v>
      </c>
      <c r="S328" s="141"/>
      <c r="T328" s="141"/>
      <c r="U328" s="141"/>
      <c r="V328" s="141"/>
      <c r="W328" s="141">
        <v>29273.57</v>
      </c>
      <c r="X328" s="141">
        <f t="shared" si="19"/>
        <v>1326.4300000000003</v>
      </c>
      <c r="AA328" s="174">
        <v>30000</v>
      </c>
      <c r="AB328" s="174"/>
      <c r="AC328" s="174"/>
      <c r="AD328" s="174"/>
      <c r="AE328" s="174"/>
      <c r="AF328" s="174">
        <v>1597.38</v>
      </c>
      <c r="AG328" s="174">
        <f t="shared" si="20"/>
        <v>28402.62</v>
      </c>
      <c r="AI328" s="172">
        <v>30000</v>
      </c>
      <c r="AJ328" s="172"/>
      <c r="AK328" s="172"/>
      <c r="AL328" s="172"/>
      <c r="AM328" s="172"/>
      <c r="AN328" s="172"/>
      <c r="AO328" s="172"/>
      <c r="AP328" s="172"/>
      <c r="AQ328" s="172"/>
      <c r="AS328" s="141"/>
      <c r="AT328" s="141"/>
      <c r="AU328" s="141"/>
      <c r="AV328" s="141"/>
      <c r="AW328" s="141"/>
      <c r="AX328" s="141"/>
      <c r="AY328" s="141"/>
      <c r="AZ328" s="141"/>
    </row>
    <row r="329" spans="2:52" x14ac:dyDescent="0.2">
      <c r="B329" s="142" t="s">
        <v>583</v>
      </c>
      <c r="C329" s="184">
        <v>20</v>
      </c>
      <c r="D329" s="184" t="s">
        <v>220</v>
      </c>
      <c r="E329" s="184" t="s">
        <v>239</v>
      </c>
      <c r="F329" s="201">
        <v>6600.27</v>
      </c>
      <c r="G329" s="142" t="s">
        <v>136</v>
      </c>
      <c r="H329" s="140">
        <v>38200</v>
      </c>
      <c r="I329" s="140"/>
      <c r="J329" s="140"/>
      <c r="K329" s="140"/>
      <c r="L329" s="140"/>
      <c r="M329" s="140"/>
      <c r="N329" s="140">
        <v>35071.22</v>
      </c>
      <c r="O329" s="140">
        <f t="shared" si="18"/>
        <v>3128.7799999999988</v>
      </c>
      <c r="R329" s="141">
        <v>38964</v>
      </c>
      <c r="S329" s="141"/>
      <c r="T329" s="141"/>
      <c r="U329" s="141"/>
      <c r="V329" s="141"/>
      <c r="W329" s="141">
        <v>29370.77</v>
      </c>
      <c r="X329" s="141">
        <f t="shared" si="19"/>
        <v>9593.23</v>
      </c>
      <c r="AA329" s="174">
        <v>33000</v>
      </c>
      <c r="AB329" s="174"/>
      <c r="AC329" s="174"/>
      <c r="AD329" s="174"/>
      <c r="AE329" s="174"/>
      <c r="AF329" s="174">
        <v>8693.2099999999991</v>
      </c>
      <c r="AG329" s="174">
        <f t="shared" si="20"/>
        <v>24306.79</v>
      </c>
      <c r="AI329" s="172">
        <v>33000</v>
      </c>
      <c r="AJ329" s="172"/>
      <c r="AK329" s="172"/>
      <c r="AL329" s="172"/>
      <c r="AM329" s="172"/>
      <c r="AN329" s="172"/>
      <c r="AO329" s="172"/>
      <c r="AP329" s="172"/>
      <c r="AQ329" s="172"/>
      <c r="AS329" s="141"/>
      <c r="AT329" s="141"/>
      <c r="AU329" s="141"/>
      <c r="AV329" s="141"/>
      <c r="AW329" s="141"/>
      <c r="AX329" s="141"/>
      <c r="AY329" s="141"/>
      <c r="AZ329" s="141"/>
    </row>
    <row r="330" spans="2:52" x14ac:dyDescent="0.2">
      <c r="B330" s="142" t="s">
        <v>584</v>
      </c>
      <c r="C330" s="184">
        <v>20</v>
      </c>
      <c r="D330" s="184" t="s">
        <v>220</v>
      </c>
      <c r="E330" s="184" t="s">
        <v>240</v>
      </c>
      <c r="F330" s="201">
        <v>6600.27</v>
      </c>
      <c r="G330" s="142" t="s">
        <v>136</v>
      </c>
      <c r="H330" s="140">
        <v>29400</v>
      </c>
      <c r="I330" s="140"/>
      <c r="J330" s="140"/>
      <c r="K330" s="140"/>
      <c r="L330" s="140"/>
      <c r="M330" s="140"/>
      <c r="N330" s="140">
        <v>33411.129999999997</v>
      </c>
      <c r="O330" s="140">
        <f t="shared" si="18"/>
        <v>-4011.1299999999974</v>
      </c>
      <c r="R330" s="141">
        <v>30000</v>
      </c>
      <c r="S330" s="141"/>
      <c r="T330" s="141"/>
      <c r="U330" s="141"/>
      <c r="V330" s="141"/>
      <c r="W330" s="141">
        <v>30383.64</v>
      </c>
      <c r="X330" s="141">
        <f t="shared" si="19"/>
        <v>-383.63999999999942</v>
      </c>
      <c r="AA330" s="174">
        <v>33000</v>
      </c>
      <c r="AB330" s="174"/>
      <c r="AC330" s="174"/>
      <c r="AD330" s="174"/>
      <c r="AE330" s="174"/>
      <c r="AF330" s="174">
        <v>4129.76</v>
      </c>
      <c r="AG330" s="174">
        <f t="shared" si="20"/>
        <v>28870.239999999998</v>
      </c>
      <c r="AI330" s="172">
        <v>33000</v>
      </c>
      <c r="AJ330" s="172"/>
      <c r="AK330" s="172"/>
      <c r="AL330" s="172"/>
      <c r="AM330" s="172"/>
      <c r="AN330" s="172"/>
      <c r="AO330" s="172"/>
      <c r="AP330" s="172"/>
      <c r="AQ330" s="172"/>
      <c r="AS330" s="141"/>
      <c r="AT330" s="141"/>
      <c r="AU330" s="141"/>
      <c r="AV330" s="141"/>
      <c r="AW330" s="141"/>
      <c r="AX330" s="141"/>
      <c r="AY330" s="141"/>
      <c r="AZ330" s="141"/>
    </row>
    <row r="331" spans="2:52" x14ac:dyDescent="0.2">
      <c r="B331" s="142" t="s">
        <v>585</v>
      </c>
      <c r="C331" s="184">
        <v>20</v>
      </c>
      <c r="D331" s="184" t="s">
        <v>220</v>
      </c>
      <c r="E331" s="184" t="s">
        <v>241</v>
      </c>
      <c r="F331" s="201">
        <v>6600.27</v>
      </c>
      <c r="G331" s="142" t="s">
        <v>136</v>
      </c>
      <c r="H331" s="140">
        <v>0</v>
      </c>
      <c r="I331" s="140"/>
      <c r="J331" s="140"/>
      <c r="K331" s="140"/>
      <c r="L331" s="140"/>
      <c r="M331" s="140"/>
      <c r="N331" s="140">
        <v>0</v>
      </c>
      <c r="O331" s="140">
        <f t="shared" si="18"/>
        <v>0</v>
      </c>
      <c r="R331" s="141">
        <v>0</v>
      </c>
      <c r="S331" s="141"/>
      <c r="T331" s="141"/>
      <c r="U331" s="141"/>
      <c r="V331" s="141"/>
      <c r="W331" s="141">
        <v>0</v>
      </c>
      <c r="X331" s="141">
        <f t="shared" si="19"/>
        <v>0</v>
      </c>
      <c r="AA331" s="174">
        <v>0</v>
      </c>
      <c r="AB331" s="174"/>
      <c r="AC331" s="174"/>
      <c r="AD331" s="174"/>
      <c r="AE331" s="174"/>
      <c r="AF331" s="174">
        <v>0</v>
      </c>
      <c r="AG331" s="174">
        <f t="shared" si="20"/>
        <v>0</v>
      </c>
      <c r="AI331" s="172">
        <v>0</v>
      </c>
      <c r="AJ331" s="172"/>
      <c r="AK331" s="172"/>
      <c r="AL331" s="172"/>
      <c r="AM331" s="172"/>
      <c r="AN331" s="172"/>
      <c r="AO331" s="172"/>
      <c r="AP331" s="172"/>
      <c r="AQ331" s="172"/>
      <c r="AS331" s="141"/>
      <c r="AT331" s="141"/>
      <c r="AU331" s="141"/>
      <c r="AV331" s="141"/>
      <c r="AW331" s="141"/>
      <c r="AX331" s="141"/>
      <c r="AY331" s="141"/>
      <c r="AZ331" s="141"/>
    </row>
    <row r="332" spans="2:52" x14ac:dyDescent="0.2">
      <c r="B332" s="142" t="s">
        <v>586</v>
      </c>
      <c r="C332" s="184">
        <v>20</v>
      </c>
      <c r="D332" s="184" t="s">
        <v>220</v>
      </c>
      <c r="E332" s="184" t="s">
        <v>242</v>
      </c>
      <c r="F332" s="201">
        <v>6600.27</v>
      </c>
      <c r="G332" s="142" t="s">
        <v>136</v>
      </c>
      <c r="H332" s="140">
        <v>32000</v>
      </c>
      <c r="I332" s="140"/>
      <c r="J332" s="140"/>
      <c r="K332" s="140"/>
      <c r="L332" s="140"/>
      <c r="M332" s="140"/>
      <c r="N332" s="140">
        <v>39386.21</v>
      </c>
      <c r="O332" s="140">
        <f t="shared" si="18"/>
        <v>-7386.2099999999991</v>
      </c>
      <c r="R332" s="141">
        <v>32650</v>
      </c>
      <c r="S332" s="141"/>
      <c r="T332" s="141"/>
      <c r="U332" s="141"/>
      <c r="V332" s="141"/>
      <c r="W332" s="141">
        <v>40448.97</v>
      </c>
      <c r="X332" s="141">
        <f t="shared" si="19"/>
        <v>-7798.9700000000012</v>
      </c>
      <c r="AA332" s="174">
        <v>35000</v>
      </c>
      <c r="AB332" s="174"/>
      <c r="AC332" s="174"/>
      <c r="AD332" s="174"/>
      <c r="AE332" s="174"/>
      <c r="AF332" s="174">
        <v>6108.35</v>
      </c>
      <c r="AG332" s="174">
        <f t="shared" si="20"/>
        <v>28891.65</v>
      </c>
      <c r="AI332" s="172">
        <v>35000</v>
      </c>
      <c r="AJ332" s="172"/>
      <c r="AK332" s="172"/>
      <c r="AL332" s="172"/>
      <c r="AM332" s="172"/>
      <c r="AN332" s="172"/>
      <c r="AO332" s="172"/>
      <c r="AP332" s="172"/>
      <c r="AQ332" s="172"/>
      <c r="AS332" s="141"/>
      <c r="AT332" s="141"/>
      <c r="AU332" s="141"/>
      <c r="AV332" s="141"/>
      <c r="AW332" s="141"/>
      <c r="AX332" s="141"/>
      <c r="AY332" s="141"/>
      <c r="AZ332" s="141"/>
    </row>
    <row r="333" spans="2:52" x14ac:dyDescent="0.2">
      <c r="B333" s="142" t="s">
        <v>587</v>
      </c>
      <c r="C333" s="184">
        <v>20</v>
      </c>
      <c r="D333" s="184" t="s">
        <v>220</v>
      </c>
      <c r="E333" s="184" t="s">
        <v>243</v>
      </c>
      <c r="F333" s="201">
        <v>6600.27</v>
      </c>
      <c r="G333" s="142" t="s">
        <v>136</v>
      </c>
      <c r="H333" s="140">
        <v>80000</v>
      </c>
      <c r="I333" s="140"/>
      <c r="J333" s="140"/>
      <c r="K333" s="140"/>
      <c r="L333" s="140"/>
      <c r="M333" s="140"/>
      <c r="N333" s="140">
        <v>97919.5</v>
      </c>
      <c r="O333" s="140">
        <f t="shared" si="18"/>
        <v>-17919.5</v>
      </c>
      <c r="R333" s="141">
        <v>50590</v>
      </c>
      <c r="S333" s="141"/>
      <c r="T333" s="141"/>
      <c r="U333" s="141"/>
      <c r="V333" s="141"/>
      <c r="W333" s="141">
        <v>101738.22</v>
      </c>
      <c r="X333" s="141">
        <f t="shared" si="19"/>
        <v>-51148.22</v>
      </c>
      <c r="AA333" s="174">
        <v>62000</v>
      </c>
      <c r="AB333" s="174"/>
      <c r="AC333" s="174"/>
      <c r="AD333" s="174"/>
      <c r="AE333" s="174"/>
      <c r="AF333" s="174">
        <v>-35211.800000000003</v>
      </c>
      <c r="AG333" s="174">
        <f t="shared" si="20"/>
        <v>97211.8</v>
      </c>
      <c r="AI333" s="172">
        <v>62000</v>
      </c>
      <c r="AJ333" s="172"/>
      <c r="AK333" s="172"/>
      <c r="AL333" s="172"/>
      <c r="AM333" s="172"/>
      <c r="AN333" s="172"/>
      <c r="AO333" s="172"/>
      <c r="AP333" s="172"/>
      <c r="AQ333" s="172"/>
      <c r="AS333" s="141"/>
      <c r="AT333" s="141"/>
      <c r="AU333" s="141"/>
      <c r="AV333" s="141"/>
      <c r="AW333" s="141"/>
      <c r="AX333" s="141"/>
      <c r="AY333" s="141"/>
      <c r="AZ333" s="141"/>
    </row>
    <row r="334" spans="2:52" x14ac:dyDescent="0.2">
      <c r="B334" s="142" t="s">
        <v>588</v>
      </c>
      <c r="C334" s="184">
        <v>20</v>
      </c>
      <c r="D334" s="184" t="s">
        <v>220</v>
      </c>
      <c r="E334" s="184" t="s">
        <v>244</v>
      </c>
      <c r="F334" s="201">
        <v>6600.27</v>
      </c>
      <c r="G334" s="142" t="s">
        <v>136</v>
      </c>
      <c r="H334" s="140">
        <v>3400</v>
      </c>
      <c r="I334" s="140"/>
      <c r="J334" s="140"/>
      <c r="K334" s="140"/>
      <c r="L334" s="140"/>
      <c r="M334" s="140"/>
      <c r="N334" s="140">
        <v>3631.55</v>
      </c>
      <c r="O334" s="140">
        <f t="shared" si="18"/>
        <v>-231.55000000000018</v>
      </c>
      <c r="R334" s="141">
        <v>3475</v>
      </c>
      <c r="S334" s="141"/>
      <c r="T334" s="141"/>
      <c r="U334" s="141"/>
      <c r="V334" s="141"/>
      <c r="W334" s="141">
        <v>4400.03</v>
      </c>
      <c r="X334" s="141">
        <f t="shared" si="19"/>
        <v>-925.02999999999975</v>
      </c>
      <c r="AA334" s="174">
        <v>3500</v>
      </c>
      <c r="AB334" s="174"/>
      <c r="AC334" s="174"/>
      <c r="AD334" s="174"/>
      <c r="AE334" s="174"/>
      <c r="AF334" s="174">
        <v>2285.54</v>
      </c>
      <c r="AG334" s="174">
        <f t="shared" si="20"/>
        <v>1214.46</v>
      </c>
      <c r="AI334" s="172">
        <v>3500</v>
      </c>
      <c r="AJ334" s="172"/>
      <c r="AK334" s="172"/>
      <c r="AL334" s="172"/>
      <c r="AM334" s="172"/>
      <c r="AN334" s="172"/>
      <c r="AO334" s="172"/>
      <c r="AP334" s="172"/>
      <c r="AQ334" s="172"/>
      <c r="AS334" s="141"/>
      <c r="AT334" s="141"/>
      <c r="AU334" s="141"/>
      <c r="AV334" s="141"/>
      <c r="AW334" s="141"/>
      <c r="AX334" s="141"/>
      <c r="AY334" s="141"/>
      <c r="AZ334" s="141"/>
    </row>
    <row r="335" spans="2:52" x14ac:dyDescent="0.2">
      <c r="B335" s="142" t="s">
        <v>589</v>
      </c>
      <c r="C335" s="184">
        <v>20</v>
      </c>
      <c r="D335" s="184" t="s">
        <v>220</v>
      </c>
      <c r="E335" s="184" t="s">
        <v>245</v>
      </c>
      <c r="F335" s="201">
        <v>6600.27</v>
      </c>
      <c r="G335" s="142" t="s">
        <v>136</v>
      </c>
      <c r="H335" s="140">
        <v>6500</v>
      </c>
      <c r="I335" s="140"/>
      <c r="J335" s="140"/>
      <c r="K335" s="140"/>
      <c r="L335" s="140"/>
      <c r="M335" s="140"/>
      <c r="N335" s="140">
        <v>13924.37</v>
      </c>
      <c r="O335" s="140">
        <f t="shared" si="18"/>
        <v>-7424.3700000000008</v>
      </c>
      <c r="R335" s="141">
        <v>6650</v>
      </c>
      <c r="S335" s="141"/>
      <c r="T335" s="141"/>
      <c r="U335" s="141"/>
      <c r="V335" s="141"/>
      <c r="W335" s="141">
        <v>11185.79</v>
      </c>
      <c r="X335" s="141">
        <f t="shared" si="19"/>
        <v>-4535.7900000000009</v>
      </c>
      <c r="AA335" s="174">
        <v>7000</v>
      </c>
      <c r="AB335" s="174"/>
      <c r="AC335" s="174"/>
      <c r="AD335" s="174"/>
      <c r="AE335" s="174"/>
      <c r="AF335" s="174">
        <v>-3680.07</v>
      </c>
      <c r="AG335" s="174">
        <f t="shared" si="20"/>
        <v>10680.07</v>
      </c>
      <c r="AI335" s="172">
        <v>7000</v>
      </c>
      <c r="AJ335" s="172"/>
      <c r="AK335" s="172"/>
      <c r="AL335" s="172"/>
      <c r="AM335" s="172"/>
      <c r="AN335" s="172"/>
      <c r="AO335" s="172"/>
      <c r="AP335" s="172"/>
      <c r="AQ335" s="172"/>
      <c r="AS335" s="141"/>
      <c r="AT335" s="141"/>
      <c r="AU335" s="141"/>
      <c r="AV335" s="141"/>
      <c r="AW335" s="141"/>
      <c r="AX335" s="141"/>
      <c r="AY335" s="141"/>
      <c r="AZ335" s="141"/>
    </row>
    <row r="336" spans="2:52" x14ac:dyDescent="0.2">
      <c r="B336" s="142" t="s">
        <v>590</v>
      </c>
      <c r="C336" s="184">
        <v>20</v>
      </c>
      <c r="D336" s="184" t="s">
        <v>220</v>
      </c>
      <c r="E336" s="184" t="s">
        <v>246</v>
      </c>
      <c r="F336" s="201">
        <v>6600.27</v>
      </c>
      <c r="G336" s="142" t="s">
        <v>136</v>
      </c>
      <c r="H336" s="140">
        <v>82000</v>
      </c>
      <c r="I336" s="140"/>
      <c r="J336" s="140"/>
      <c r="K336" s="140"/>
      <c r="L336" s="140"/>
      <c r="M336" s="140"/>
      <c r="N336" s="140">
        <v>94088.9</v>
      </c>
      <c r="O336" s="140">
        <f t="shared" si="18"/>
        <v>-12088.899999999994</v>
      </c>
      <c r="R336" s="141">
        <v>82000</v>
      </c>
      <c r="S336" s="141"/>
      <c r="T336" s="141"/>
      <c r="U336" s="141"/>
      <c r="V336" s="141"/>
      <c r="W336" s="141">
        <v>92164.05</v>
      </c>
      <c r="X336" s="141">
        <f t="shared" si="19"/>
        <v>-10164.050000000003</v>
      </c>
      <c r="AA336" s="174">
        <v>84000</v>
      </c>
      <c r="AB336" s="174"/>
      <c r="AC336" s="174"/>
      <c r="AD336" s="174"/>
      <c r="AE336" s="174"/>
      <c r="AF336" s="174">
        <v>-6811.23</v>
      </c>
      <c r="AG336" s="174">
        <f t="shared" si="20"/>
        <v>90811.23</v>
      </c>
      <c r="AI336" s="172">
        <v>84000</v>
      </c>
      <c r="AJ336" s="172"/>
      <c r="AK336" s="172"/>
      <c r="AL336" s="172"/>
      <c r="AM336" s="172"/>
      <c r="AN336" s="172"/>
      <c r="AO336" s="172"/>
      <c r="AP336" s="172"/>
      <c r="AQ336" s="172"/>
      <c r="AS336" s="141"/>
      <c r="AT336" s="141"/>
      <c r="AU336" s="141"/>
      <c r="AV336" s="141"/>
      <c r="AW336" s="141"/>
      <c r="AX336" s="141"/>
      <c r="AY336" s="141"/>
      <c r="AZ336" s="141"/>
    </row>
    <row r="337" spans="2:52" x14ac:dyDescent="0.2">
      <c r="B337" s="142" t="s">
        <v>591</v>
      </c>
      <c r="C337" s="184">
        <v>20</v>
      </c>
      <c r="D337" s="184" t="s">
        <v>220</v>
      </c>
      <c r="E337" s="184" t="s">
        <v>247</v>
      </c>
      <c r="F337" s="201">
        <v>6600.27</v>
      </c>
      <c r="G337" s="142" t="s">
        <v>136</v>
      </c>
      <c r="H337" s="140">
        <v>3400</v>
      </c>
      <c r="I337" s="140"/>
      <c r="J337" s="140"/>
      <c r="K337" s="140"/>
      <c r="L337" s="140"/>
      <c r="M337" s="140"/>
      <c r="N337" s="140">
        <v>4186.57</v>
      </c>
      <c r="O337" s="140">
        <f t="shared" si="18"/>
        <v>-786.56999999999971</v>
      </c>
      <c r="R337" s="141">
        <v>3475</v>
      </c>
      <c r="S337" s="141"/>
      <c r="T337" s="141"/>
      <c r="U337" s="141"/>
      <c r="V337" s="141"/>
      <c r="W337" s="141">
        <v>1245.1300000000001</v>
      </c>
      <c r="X337" s="141">
        <f t="shared" si="19"/>
        <v>2229.87</v>
      </c>
      <c r="AA337" s="174">
        <v>3500</v>
      </c>
      <c r="AB337" s="174"/>
      <c r="AC337" s="174"/>
      <c r="AD337" s="174"/>
      <c r="AE337" s="174"/>
      <c r="AF337" s="174">
        <v>-682.92</v>
      </c>
      <c r="AG337" s="174">
        <f t="shared" si="20"/>
        <v>4182.92</v>
      </c>
      <c r="AI337" s="172">
        <v>3500</v>
      </c>
      <c r="AJ337" s="172"/>
      <c r="AK337" s="172"/>
      <c r="AL337" s="172"/>
      <c r="AM337" s="172"/>
      <c r="AN337" s="172"/>
      <c r="AO337" s="172"/>
      <c r="AP337" s="172"/>
      <c r="AQ337" s="172"/>
      <c r="AS337" s="141"/>
      <c r="AT337" s="141"/>
      <c r="AU337" s="141"/>
      <c r="AV337" s="141"/>
      <c r="AW337" s="141"/>
      <c r="AX337" s="141"/>
      <c r="AY337" s="141"/>
      <c r="AZ337" s="141"/>
    </row>
    <row r="338" spans="2:52" x14ac:dyDescent="0.2">
      <c r="B338" s="142" t="s">
        <v>592</v>
      </c>
      <c r="C338" s="184">
        <v>20</v>
      </c>
      <c r="D338" s="184" t="s">
        <v>220</v>
      </c>
      <c r="E338" s="184" t="s">
        <v>248</v>
      </c>
      <c r="F338" s="201">
        <v>6600.27</v>
      </c>
      <c r="G338" s="142" t="s">
        <v>136</v>
      </c>
      <c r="H338" s="140">
        <v>4325</v>
      </c>
      <c r="I338" s="140"/>
      <c r="J338" s="140"/>
      <c r="K338" s="140"/>
      <c r="L338" s="140"/>
      <c r="M338" s="140"/>
      <c r="N338" s="140">
        <v>1328.09</v>
      </c>
      <c r="O338" s="140">
        <f t="shared" si="18"/>
        <v>2996.91</v>
      </c>
      <c r="R338" s="141">
        <v>4425</v>
      </c>
      <c r="S338" s="141"/>
      <c r="T338" s="141"/>
      <c r="U338" s="141"/>
      <c r="V338" s="141"/>
      <c r="W338" s="141">
        <v>5044.8500000000004</v>
      </c>
      <c r="X338" s="141">
        <f t="shared" si="19"/>
        <v>-619.85000000000036</v>
      </c>
      <c r="AA338" s="174">
        <v>4400</v>
      </c>
      <c r="AB338" s="174"/>
      <c r="AC338" s="174"/>
      <c r="AD338" s="174"/>
      <c r="AE338" s="174"/>
      <c r="AF338" s="174">
        <v>2003.51</v>
      </c>
      <c r="AG338" s="174">
        <f t="shared" si="20"/>
        <v>2396.4899999999998</v>
      </c>
      <c r="AI338" s="172">
        <v>4400</v>
      </c>
      <c r="AJ338" s="172"/>
      <c r="AK338" s="172"/>
      <c r="AL338" s="172"/>
      <c r="AM338" s="172"/>
      <c r="AN338" s="172"/>
      <c r="AO338" s="172"/>
      <c r="AP338" s="172"/>
      <c r="AQ338" s="172"/>
      <c r="AS338" s="141"/>
      <c r="AT338" s="141"/>
      <c r="AU338" s="141"/>
      <c r="AV338" s="141"/>
      <c r="AW338" s="141"/>
      <c r="AX338" s="141"/>
      <c r="AY338" s="141"/>
      <c r="AZ338" s="141"/>
    </row>
    <row r="339" spans="2:52" x14ac:dyDescent="0.2">
      <c r="B339" s="142" t="s">
        <v>593</v>
      </c>
      <c r="C339" s="184">
        <v>20</v>
      </c>
      <c r="D339" s="184" t="s">
        <v>220</v>
      </c>
      <c r="E339" s="184" t="s">
        <v>249</v>
      </c>
      <c r="F339" s="201">
        <v>6600.27</v>
      </c>
      <c r="G339" s="142" t="s">
        <v>136</v>
      </c>
      <c r="H339" s="140">
        <v>4900</v>
      </c>
      <c r="I339" s="140"/>
      <c r="J339" s="140"/>
      <c r="K339" s="140"/>
      <c r="L339" s="140"/>
      <c r="M339" s="140"/>
      <c r="N339" s="140">
        <v>5448.99</v>
      </c>
      <c r="O339" s="140">
        <f t="shared" si="18"/>
        <v>-548.98999999999978</v>
      </c>
      <c r="R339" s="141">
        <v>5000</v>
      </c>
      <c r="S339" s="141"/>
      <c r="T339" s="141"/>
      <c r="U339" s="141"/>
      <c r="V339" s="141"/>
      <c r="W339" s="141">
        <v>2432.16</v>
      </c>
      <c r="X339" s="141">
        <f t="shared" si="19"/>
        <v>2567.84</v>
      </c>
      <c r="AA339" s="174">
        <v>5000</v>
      </c>
      <c r="AB339" s="174"/>
      <c r="AC339" s="174"/>
      <c r="AD339" s="174"/>
      <c r="AE339" s="174"/>
      <c r="AF339" s="174">
        <v>210.01</v>
      </c>
      <c r="AG339" s="174">
        <f t="shared" si="20"/>
        <v>4789.99</v>
      </c>
      <c r="AI339" s="172">
        <v>5000</v>
      </c>
      <c r="AJ339" s="172"/>
      <c r="AK339" s="172"/>
      <c r="AL339" s="172"/>
      <c r="AM339" s="172"/>
      <c r="AN339" s="172"/>
      <c r="AO339" s="172"/>
      <c r="AP339" s="172"/>
      <c r="AQ339" s="172"/>
      <c r="AS339" s="141"/>
      <c r="AT339" s="141"/>
      <c r="AU339" s="141"/>
      <c r="AV339" s="141"/>
      <c r="AW339" s="141"/>
      <c r="AX339" s="141"/>
      <c r="AY339" s="141"/>
      <c r="AZ339" s="141"/>
    </row>
    <row r="340" spans="2:52" x14ac:dyDescent="0.2">
      <c r="B340" s="142" t="s">
        <v>594</v>
      </c>
      <c r="C340" s="184">
        <v>20</v>
      </c>
      <c r="D340" s="184" t="s">
        <v>220</v>
      </c>
      <c r="E340" s="184" t="s">
        <v>250</v>
      </c>
      <c r="F340" s="201">
        <v>6600.27</v>
      </c>
      <c r="G340" s="142" t="s">
        <v>136</v>
      </c>
      <c r="H340" s="140">
        <v>0</v>
      </c>
      <c r="I340" s="140"/>
      <c r="J340" s="140"/>
      <c r="K340" s="140"/>
      <c r="L340" s="140"/>
      <c r="M340" s="140"/>
      <c r="N340" s="140">
        <v>9910.82</v>
      </c>
      <c r="O340" s="140">
        <f t="shared" si="18"/>
        <v>-9910.82</v>
      </c>
      <c r="R340" s="141">
        <v>12000</v>
      </c>
      <c r="S340" s="141"/>
      <c r="T340" s="141"/>
      <c r="U340" s="141"/>
      <c r="V340" s="141"/>
      <c r="W340" s="141">
        <v>8160.2</v>
      </c>
      <c r="X340" s="141">
        <f t="shared" si="19"/>
        <v>3839.8</v>
      </c>
      <c r="AA340" s="174">
        <v>11500</v>
      </c>
      <c r="AB340" s="174"/>
      <c r="AC340" s="174"/>
      <c r="AD340" s="174"/>
      <c r="AE340" s="174"/>
      <c r="AF340" s="174">
        <v>3282.99</v>
      </c>
      <c r="AG340" s="174">
        <f t="shared" si="20"/>
        <v>8217.01</v>
      </c>
      <c r="AI340" s="172">
        <v>11500</v>
      </c>
      <c r="AJ340" s="172"/>
      <c r="AK340" s="172"/>
      <c r="AL340" s="172"/>
      <c r="AM340" s="172"/>
      <c r="AN340" s="172"/>
      <c r="AO340" s="172"/>
      <c r="AP340" s="172"/>
      <c r="AQ340" s="172"/>
      <c r="AS340" s="141"/>
      <c r="AT340" s="141"/>
      <c r="AU340" s="141"/>
      <c r="AV340" s="141"/>
      <c r="AW340" s="141"/>
      <c r="AX340" s="141"/>
      <c r="AY340" s="141"/>
      <c r="AZ340" s="141"/>
    </row>
    <row r="341" spans="2:52" x14ac:dyDescent="0.2">
      <c r="B341" s="142" t="s">
        <v>595</v>
      </c>
      <c r="C341" s="184">
        <v>20</v>
      </c>
      <c r="D341" s="184" t="s">
        <v>220</v>
      </c>
      <c r="E341" s="184" t="s">
        <v>251</v>
      </c>
      <c r="F341" s="201">
        <v>6600.27</v>
      </c>
      <c r="G341" s="142" t="s">
        <v>136</v>
      </c>
      <c r="H341" s="140">
        <v>8300</v>
      </c>
      <c r="I341" s="140"/>
      <c r="J341" s="140"/>
      <c r="K341" s="140"/>
      <c r="L341" s="140"/>
      <c r="M341" s="140"/>
      <c r="N341" s="140">
        <v>10058.549999999999</v>
      </c>
      <c r="O341" s="140">
        <f t="shared" si="18"/>
        <v>-1758.5499999999993</v>
      </c>
      <c r="R341" s="141">
        <v>8475</v>
      </c>
      <c r="S341" s="141"/>
      <c r="T341" s="141"/>
      <c r="U341" s="141"/>
      <c r="V341" s="141"/>
      <c r="W341" s="141">
        <v>10655.46</v>
      </c>
      <c r="X341" s="141">
        <f t="shared" si="19"/>
        <v>-2180.4599999999991</v>
      </c>
      <c r="AA341" s="174">
        <v>9500</v>
      </c>
      <c r="AB341" s="174"/>
      <c r="AC341" s="174"/>
      <c r="AD341" s="174"/>
      <c r="AE341" s="174"/>
      <c r="AF341" s="174">
        <v>-2104.16</v>
      </c>
      <c r="AG341" s="174">
        <f t="shared" si="20"/>
        <v>11604.16</v>
      </c>
      <c r="AI341" s="172">
        <v>9500</v>
      </c>
      <c r="AJ341" s="172"/>
      <c r="AK341" s="172"/>
      <c r="AL341" s="172"/>
      <c r="AM341" s="172"/>
      <c r="AN341" s="172"/>
      <c r="AO341" s="172"/>
      <c r="AP341" s="172"/>
      <c r="AQ341" s="172"/>
      <c r="AS341" s="141"/>
      <c r="AT341" s="141"/>
      <c r="AU341" s="141"/>
      <c r="AV341" s="141"/>
      <c r="AW341" s="141"/>
      <c r="AX341" s="141"/>
      <c r="AY341" s="141"/>
      <c r="AZ341" s="141"/>
    </row>
    <row r="342" spans="2:52" x14ac:dyDescent="0.2">
      <c r="B342" s="142" t="s">
        <v>596</v>
      </c>
      <c r="C342" s="184">
        <v>20</v>
      </c>
      <c r="D342" s="184" t="s">
        <v>220</v>
      </c>
      <c r="E342" s="184" t="s">
        <v>252</v>
      </c>
      <c r="F342" s="201">
        <v>6600.27</v>
      </c>
      <c r="G342" s="142" t="s">
        <v>136</v>
      </c>
      <c r="H342" s="140">
        <v>7100</v>
      </c>
      <c r="I342" s="140"/>
      <c r="J342" s="140"/>
      <c r="K342" s="140"/>
      <c r="L342" s="140"/>
      <c r="M342" s="140"/>
      <c r="N342" s="140">
        <v>5183.8599999999997</v>
      </c>
      <c r="O342" s="140">
        <f t="shared" si="18"/>
        <v>1916.1400000000003</v>
      </c>
      <c r="R342" s="141">
        <v>7250</v>
      </c>
      <c r="S342" s="141"/>
      <c r="T342" s="141"/>
      <c r="U342" s="141"/>
      <c r="V342" s="141"/>
      <c r="W342" s="141">
        <v>10433.219999999999</v>
      </c>
      <c r="X342" s="141">
        <f t="shared" si="19"/>
        <v>-3183.2199999999993</v>
      </c>
      <c r="AA342" s="174">
        <v>7500</v>
      </c>
      <c r="AB342" s="174"/>
      <c r="AC342" s="174"/>
      <c r="AD342" s="174"/>
      <c r="AE342" s="174"/>
      <c r="AF342" s="174">
        <v>555.77</v>
      </c>
      <c r="AG342" s="174">
        <f t="shared" si="20"/>
        <v>6944.23</v>
      </c>
      <c r="AI342" s="172">
        <v>7500</v>
      </c>
      <c r="AJ342" s="172"/>
      <c r="AK342" s="172"/>
      <c r="AL342" s="172"/>
      <c r="AM342" s="172"/>
      <c r="AN342" s="172"/>
      <c r="AO342" s="172"/>
      <c r="AP342" s="172"/>
      <c r="AQ342" s="172"/>
      <c r="AS342" s="141"/>
      <c r="AT342" s="141"/>
      <c r="AU342" s="141"/>
      <c r="AV342" s="141"/>
      <c r="AW342" s="141"/>
      <c r="AX342" s="141"/>
      <c r="AY342" s="141"/>
      <c r="AZ342" s="141"/>
    </row>
    <row r="343" spans="2:52" x14ac:dyDescent="0.2">
      <c r="B343" s="142" t="s">
        <v>597</v>
      </c>
      <c r="C343" s="184">
        <v>20</v>
      </c>
      <c r="D343" s="184" t="s">
        <v>220</v>
      </c>
      <c r="E343" s="184" t="s">
        <v>253</v>
      </c>
      <c r="F343" s="201">
        <v>6600.27</v>
      </c>
      <c r="G343" s="142" t="s">
        <v>136</v>
      </c>
      <c r="H343" s="140">
        <v>850</v>
      </c>
      <c r="I343" s="140"/>
      <c r="J343" s="140"/>
      <c r="K343" s="140"/>
      <c r="L343" s="140"/>
      <c r="M343" s="140"/>
      <c r="N343" s="140">
        <v>281.73</v>
      </c>
      <c r="O343" s="140">
        <f t="shared" si="18"/>
        <v>568.27</v>
      </c>
      <c r="R343" s="141">
        <v>850</v>
      </c>
      <c r="S343" s="141"/>
      <c r="T343" s="141"/>
      <c r="U343" s="141"/>
      <c r="V343" s="141"/>
      <c r="W343" s="141">
        <v>642.9</v>
      </c>
      <c r="X343" s="141">
        <f t="shared" si="19"/>
        <v>207.10000000000002</v>
      </c>
      <c r="AA343" s="174">
        <v>1000</v>
      </c>
      <c r="AB343" s="174"/>
      <c r="AC343" s="174"/>
      <c r="AD343" s="174"/>
      <c r="AE343" s="174"/>
      <c r="AF343" s="174">
        <v>613.86</v>
      </c>
      <c r="AG343" s="174">
        <f t="shared" si="20"/>
        <v>386.14</v>
      </c>
      <c r="AI343" s="172">
        <v>1000</v>
      </c>
      <c r="AJ343" s="172"/>
      <c r="AK343" s="172"/>
      <c r="AL343" s="172"/>
      <c r="AM343" s="172"/>
      <c r="AN343" s="172"/>
      <c r="AO343" s="172"/>
      <c r="AP343" s="172"/>
      <c r="AQ343" s="172"/>
      <c r="AS343" s="141"/>
      <c r="AT343" s="141"/>
      <c r="AU343" s="141"/>
      <c r="AV343" s="141"/>
      <c r="AW343" s="141"/>
      <c r="AX343" s="141"/>
      <c r="AY343" s="141"/>
      <c r="AZ343" s="141"/>
    </row>
    <row r="344" spans="2:52" x14ac:dyDescent="0.2">
      <c r="B344" s="142" t="s">
        <v>598</v>
      </c>
      <c r="C344" s="184">
        <v>20</v>
      </c>
      <c r="D344" s="184" t="s">
        <v>220</v>
      </c>
      <c r="E344" s="184" t="s">
        <v>254</v>
      </c>
      <c r="F344" s="201">
        <v>6600.27</v>
      </c>
      <c r="G344" s="142" t="s">
        <v>136</v>
      </c>
      <c r="H344" s="140">
        <v>4900</v>
      </c>
      <c r="I344" s="140"/>
      <c r="J344" s="140"/>
      <c r="K344" s="140"/>
      <c r="L344" s="140"/>
      <c r="M344" s="140"/>
      <c r="N344" s="140">
        <v>1898.78</v>
      </c>
      <c r="O344" s="140">
        <f t="shared" si="18"/>
        <v>3001.2200000000003</v>
      </c>
      <c r="R344" s="141">
        <v>5000</v>
      </c>
      <c r="S344" s="141"/>
      <c r="T344" s="141"/>
      <c r="U344" s="141"/>
      <c r="V344" s="141"/>
      <c r="W344" s="141">
        <v>798.18</v>
      </c>
      <c r="X344" s="141">
        <f t="shared" si="19"/>
        <v>4201.82</v>
      </c>
      <c r="AA344" s="174">
        <v>6000</v>
      </c>
      <c r="AB344" s="174"/>
      <c r="AC344" s="174"/>
      <c r="AD344" s="174"/>
      <c r="AE344" s="174"/>
      <c r="AF344" s="174">
        <v>4439.17</v>
      </c>
      <c r="AG344" s="174">
        <f t="shared" si="20"/>
        <v>1560.83</v>
      </c>
      <c r="AI344" s="172">
        <v>6000</v>
      </c>
      <c r="AJ344" s="172"/>
      <c r="AK344" s="172"/>
      <c r="AL344" s="172"/>
      <c r="AM344" s="172"/>
      <c r="AN344" s="172"/>
      <c r="AO344" s="172"/>
      <c r="AP344" s="172"/>
      <c r="AQ344" s="172"/>
      <c r="AS344" s="141"/>
      <c r="AT344" s="141"/>
      <c r="AU344" s="141"/>
      <c r="AV344" s="141"/>
      <c r="AW344" s="141"/>
      <c r="AX344" s="141"/>
      <c r="AY344" s="141"/>
      <c r="AZ344" s="141"/>
    </row>
    <row r="345" spans="2:52" x14ac:dyDescent="0.2">
      <c r="B345" s="142" t="s">
        <v>599</v>
      </c>
      <c r="C345" s="184">
        <v>20</v>
      </c>
      <c r="D345" s="184" t="s">
        <v>220</v>
      </c>
      <c r="E345" s="184" t="s">
        <v>255</v>
      </c>
      <c r="F345" s="201">
        <v>6600.27</v>
      </c>
      <c r="G345" s="142" t="s">
        <v>136</v>
      </c>
      <c r="H345" s="140">
        <v>0</v>
      </c>
      <c r="I345" s="140"/>
      <c r="J345" s="140"/>
      <c r="K345" s="140"/>
      <c r="L345" s="140"/>
      <c r="M345" s="140"/>
      <c r="N345" s="140">
        <v>0</v>
      </c>
      <c r="O345" s="140">
        <f t="shared" si="18"/>
        <v>0</v>
      </c>
      <c r="R345" s="141">
        <v>0</v>
      </c>
      <c r="S345" s="141"/>
      <c r="T345" s="141"/>
      <c r="U345" s="141"/>
      <c r="V345" s="141"/>
      <c r="W345" s="141">
        <v>0</v>
      </c>
      <c r="X345" s="141">
        <f t="shared" si="19"/>
        <v>0</v>
      </c>
      <c r="AA345" s="174">
        <v>0</v>
      </c>
      <c r="AB345" s="174"/>
      <c r="AC345" s="174"/>
      <c r="AD345" s="174"/>
      <c r="AE345" s="174"/>
      <c r="AF345" s="174">
        <v>0</v>
      </c>
      <c r="AG345" s="174">
        <f t="shared" si="20"/>
        <v>0</v>
      </c>
      <c r="AI345" s="172">
        <v>0</v>
      </c>
      <c r="AJ345" s="172"/>
      <c r="AK345" s="172"/>
      <c r="AL345" s="172"/>
      <c r="AM345" s="172"/>
      <c r="AN345" s="172"/>
      <c r="AO345" s="172"/>
      <c r="AP345" s="172"/>
      <c r="AQ345" s="172"/>
      <c r="AS345" s="141"/>
      <c r="AT345" s="141"/>
      <c r="AU345" s="141"/>
      <c r="AV345" s="141"/>
      <c r="AW345" s="141"/>
      <c r="AX345" s="141"/>
      <c r="AY345" s="141"/>
      <c r="AZ345" s="141"/>
    </row>
    <row r="346" spans="2:52" x14ac:dyDescent="0.2">
      <c r="B346" s="142" t="s">
        <v>600</v>
      </c>
      <c r="C346" s="184">
        <v>20</v>
      </c>
      <c r="D346" s="184" t="s">
        <v>220</v>
      </c>
      <c r="E346" s="184" t="s">
        <v>256</v>
      </c>
      <c r="F346" s="201">
        <v>6600.27</v>
      </c>
      <c r="G346" s="142" t="s">
        <v>136</v>
      </c>
      <c r="H346" s="140">
        <v>0</v>
      </c>
      <c r="I346" s="140"/>
      <c r="J346" s="140"/>
      <c r="K346" s="140"/>
      <c r="L346" s="140"/>
      <c r="M346" s="140"/>
      <c r="N346" s="140">
        <v>0</v>
      </c>
      <c r="O346" s="140">
        <f t="shared" si="18"/>
        <v>0</v>
      </c>
      <c r="R346" s="141">
        <v>0</v>
      </c>
      <c r="S346" s="141"/>
      <c r="T346" s="141"/>
      <c r="U346" s="141"/>
      <c r="V346" s="141"/>
      <c r="W346" s="141">
        <v>0</v>
      </c>
      <c r="X346" s="141">
        <f t="shared" si="19"/>
        <v>0</v>
      </c>
      <c r="AA346" s="174">
        <v>0</v>
      </c>
      <c r="AB346" s="174"/>
      <c r="AC346" s="174"/>
      <c r="AD346" s="174"/>
      <c r="AE346" s="174"/>
      <c r="AF346" s="174">
        <v>0</v>
      </c>
      <c r="AG346" s="174">
        <f t="shared" si="20"/>
        <v>0</v>
      </c>
      <c r="AI346" s="172">
        <v>0</v>
      </c>
      <c r="AJ346" s="172"/>
      <c r="AK346" s="172"/>
      <c r="AL346" s="172"/>
      <c r="AM346" s="172"/>
      <c r="AN346" s="172"/>
      <c r="AO346" s="172"/>
      <c r="AP346" s="172"/>
      <c r="AQ346" s="172"/>
      <c r="AS346" s="141"/>
      <c r="AT346" s="141"/>
      <c r="AU346" s="141"/>
      <c r="AV346" s="141"/>
      <c r="AW346" s="141"/>
      <c r="AX346" s="141"/>
      <c r="AY346" s="141"/>
      <c r="AZ346" s="141"/>
    </row>
    <row r="347" spans="2:52" x14ac:dyDescent="0.2">
      <c r="B347" s="142" t="s">
        <v>601</v>
      </c>
      <c r="C347" s="184">
        <v>20</v>
      </c>
      <c r="D347" s="184" t="s">
        <v>82</v>
      </c>
      <c r="E347" s="184" t="s">
        <v>116</v>
      </c>
      <c r="F347" s="201">
        <v>7000.03</v>
      </c>
      <c r="G347" s="142" t="s">
        <v>83</v>
      </c>
      <c r="H347" s="140">
        <v>9885</v>
      </c>
      <c r="I347" s="140"/>
      <c r="J347" s="140"/>
      <c r="K347" s="140"/>
      <c r="L347" s="140"/>
      <c r="M347" s="140"/>
      <c r="N347" s="140">
        <v>8297.5300000000007</v>
      </c>
      <c r="O347" s="140">
        <f t="shared" si="18"/>
        <v>1587.4699999999993</v>
      </c>
      <c r="R347" s="141">
        <v>7650</v>
      </c>
      <c r="S347" s="141"/>
      <c r="T347" s="141"/>
      <c r="U347" s="141"/>
      <c r="V347" s="141"/>
      <c r="W347" s="141">
        <v>7084.41</v>
      </c>
      <c r="X347" s="141">
        <f t="shared" si="19"/>
        <v>565.59000000000015</v>
      </c>
      <c r="AA347" s="174">
        <v>15030</v>
      </c>
      <c r="AB347" s="174"/>
      <c r="AC347" s="174"/>
      <c r="AD347" s="174"/>
      <c r="AE347" s="174"/>
      <c r="AF347" s="174">
        <v>1916.45</v>
      </c>
      <c r="AG347" s="174">
        <f t="shared" si="20"/>
        <v>13113.55</v>
      </c>
      <c r="AI347" s="172">
        <v>0</v>
      </c>
      <c r="AJ347" s="172"/>
      <c r="AK347" s="172"/>
      <c r="AL347" s="172"/>
      <c r="AM347" s="172"/>
      <c r="AN347" s="172"/>
      <c r="AO347" s="172"/>
      <c r="AP347" s="172"/>
      <c r="AQ347" s="172"/>
      <c r="AS347" s="141"/>
      <c r="AT347" s="141"/>
      <c r="AU347" s="141"/>
      <c r="AV347" s="141"/>
      <c r="AW347" s="141"/>
      <c r="AX347" s="141"/>
      <c r="AY347" s="141"/>
      <c r="AZ347" s="141"/>
    </row>
    <row r="348" spans="2:52" x14ac:dyDescent="0.2">
      <c r="B348" s="142" t="s">
        <v>602</v>
      </c>
      <c r="C348" s="184">
        <v>20</v>
      </c>
      <c r="D348" s="184" t="s">
        <v>82</v>
      </c>
      <c r="E348" s="184" t="s">
        <v>116</v>
      </c>
      <c r="F348" s="201">
        <v>7000.04</v>
      </c>
      <c r="G348" s="142" t="s">
        <v>117</v>
      </c>
      <c r="H348" s="140">
        <v>120000</v>
      </c>
      <c r="I348" s="140"/>
      <c r="J348" s="140"/>
      <c r="K348" s="140"/>
      <c r="L348" s="140"/>
      <c r="M348" s="140"/>
      <c r="N348" s="140">
        <v>108818.81</v>
      </c>
      <c r="O348" s="140">
        <f t="shared" si="18"/>
        <v>11181.190000000002</v>
      </c>
      <c r="R348" s="141">
        <v>38000</v>
      </c>
      <c r="S348" s="141"/>
      <c r="T348" s="141"/>
      <c r="U348" s="141"/>
      <c r="V348" s="141"/>
      <c r="W348" s="141">
        <v>34045.39</v>
      </c>
      <c r="X348" s="141">
        <f t="shared" si="19"/>
        <v>3954.6100000000006</v>
      </c>
      <c r="AA348" s="174">
        <v>50000</v>
      </c>
      <c r="AB348" s="174"/>
      <c r="AC348" s="174"/>
      <c r="AD348" s="174"/>
      <c r="AE348" s="174"/>
      <c r="AF348" s="174">
        <v>861.35</v>
      </c>
      <c r="AG348" s="174">
        <f t="shared" si="20"/>
        <v>49138.65</v>
      </c>
      <c r="AI348" s="172">
        <v>37625</v>
      </c>
      <c r="AJ348" s="172"/>
      <c r="AK348" s="172"/>
      <c r="AL348" s="172"/>
      <c r="AM348" s="172"/>
      <c r="AN348" s="172"/>
      <c r="AO348" s="172"/>
      <c r="AP348" s="172"/>
      <c r="AQ348" s="172"/>
      <c r="AS348" s="141"/>
      <c r="AT348" s="141"/>
      <c r="AU348" s="141"/>
      <c r="AV348" s="141"/>
      <c r="AW348" s="141"/>
      <c r="AX348" s="141"/>
      <c r="AY348" s="141"/>
      <c r="AZ348" s="141"/>
    </row>
    <row r="349" spans="2:52" x14ac:dyDescent="0.2">
      <c r="B349" s="142" t="s">
        <v>603</v>
      </c>
      <c r="C349" s="184">
        <v>20</v>
      </c>
      <c r="D349" s="184" t="s">
        <v>82</v>
      </c>
      <c r="E349" s="184" t="s">
        <v>116</v>
      </c>
      <c r="F349" s="201">
        <v>7000.99</v>
      </c>
      <c r="G349" s="142" t="s">
        <v>84</v>
      </c>
      <c r="H349" s="140">
        <v>0</v>
      </c>
      <c r="I349" s="140"/>
      <c r="J349" s="140"/>
      <c r="K349" s="140"/>
      <c r="L349" s="140"/>
      <c r="M349" s="140"/>
      <c r="N349" s="140">
        <v>0</v>
      </c>
      <c r="O349" s="140">
        <f t="shared" si="18"/>
        <v>0</v>
      </c>
      <c r="R349" s="141">
        <v>0</v>
      </c>
      <c r="S349" s="141"/>
      <c r="T349" s="141"/>
      <c r="U349" s="141"/>
      <c r="V349" s="141"/>
      <c r="W349" s="141">
        <v>0</v>
      </c>
      <c r="X349" s="141">
        <f t="shared" si="19"/>
        <v>0</v>
      </c>
      <c r="AA349" s="174">
        <v>0</v>
      </c>
      <c r="AB349" s="174"/>
      <c r="AC349" s="174"/>
      <c r="AD349" s="174"/>
      <c r="AE349" s="174"/>
      <c r="AF349" s="174">
        <v>0</v>
      </c>
      <c r="AG349" s="174">
        <f t="shared" si="20"/>
        <v>0</v>
      </c>
      <c r="AI349" s="172">
        <v>0</v>
      </c>
      <c r="AJ349" s="172"/>
      <c r="AK349" s="172"/>
      <c r="AL349" s="172"/>
      <c r="AM349" s="172"/>
      <c r="AN349" s="172"/>
      <c r="AO349" s="172"/>
      <c r="AP349" s="172"/>
      <c r="AQ349" s="172"/>
      <c r="AS349" s="141"/>
      <c r="AT349" s="141"/>
      <c r="AU349" s="141"/>
      <c r="AV349" s="141"/>
      <c r="AW349" s="141"/>
      <c r="AX349" s="141"/>
      <c r="AY349" s="141"/>
      <c r="AZ349" s="141"/>
    </row>
    <row r="350" spans="2:52" x14ac:dyDescent="0.2">
      <c r="B350" s="142" t="s">
        <v>604</v>
      </c>
      <c r="C350" s="184">
        <v>20</v>
      </c>
      <c r="D350" s="184" t="s">
        <v>82</v>
      </c>
      <c r="E350" s="184" t="s">
        <v>116</v>
      </c>
      <c r="F350" s="201">
        <v>8000.99</v>
      </c>
      <c r="G350" s="142" t="s">
        <v>113</v>
      </c>
      <c r="H350" s="140">
        <v>0</v>
      </c>
      <c r="I350" s="140"/>
      <c r="J350" s="140"/>
      <c r="K350" s="140"/>
      <c r="L350" s="140"/>
      <c r="M350" s="140"/>
      <c r="N350" s="140">
        <v>0</v>
      </c>
      <c r="O350" s="140">
        <f t="shared" si="18"/>
        <v>0</v>
      </c>
      <c r="R350" s="141">
        <v>0</v>
      </c>
      <c r="S350" s="141"/>
      <c r="T350" s="141"/>
      <c r="U350" s="141"/>
      <c r="V350" s="141"/>
      <c r="W350" s="141">
        <v>0</v>
      </c>
      <c r="X350" s="141">
        <f t="shared" si="19"/>
        <v>0</v>
      </c>
      <c r="AA350" s="174">
        <v>0</v>
      </c>
      <c r="AB350" s="174"/>
      <c r="AC350" s="174"/>
      <c r="AD350" s="174"/>
      <c r="AE350" s="174"/>
      <c r="AF350" s="174">
        <v>0</v>
      </c>
      <c r="AG350" s="174">
        <f t="shared" si="20"/>
        <v>0</v>
      </c>
      <c r="AI350" s="172">
        <v>50000</v>
      </c>
      <c r="AJ350" s="172"/>
      <c r="AK350" s="172"/>
      <c r="AL350" s="172"/>
      <c r="AM350" s="172"/>
      <c r="AN350" s="172"/>
      <c r="AO350" s="172"/>
      <c r="AP350" s="172"/>
      <c r="AQ350" s="172"/>
      <c r="AS350" s="141"/>
      <c r="AT350" s="141"/>
      <c r="AU350" s="141"/>
      <c r="AV350" s="141"/>
      <c r="AW350" s="141"/>
      <c r="AX350" s="141"/>
      <c r="AY350" s="141"/>
      <c r="AZ350" s="141"/>
    </row>
    <row r="351" spans="2:52" x14ac:dyDescent="0.2">
      <c r="B351" s="142" t="s">
        <v>605</v>
      </c>
      <c r="C351" s="184">
        <v>20</v>
      </c>
      <c r="D351" s="184" t="s">
        <v>220</v>
      </c>
      <c r="E351" s="184" t="s">
        <v>238</v>
      </c>
      <c r="F351" s="201">
        <v>8300.2199999999993</v>
      </c>
      <c r="G351" s="142" t="s">
        <v>137</v>
      </c>
      <c r="H351" s="140">
        <v>0</v>
      </c>
      <c r="I351" s="140"/>
      <c r="J351" s="140"/>
      <c r="K351" s="140"/>
      <c r="L351" s="140"/>
      <c r="M351" s="140"/>
      <c r="N351" s="140">
        <v>0</v>
      </c>
      <c r="O351" s="140">
        <f t="shared" si="18"/>
        <v>0</v>
      </c>
      <c r="R351" s="141">
        <v>10000</v>
      </c>
      <c r="S351" s="141"/>
      <c r="T351" s="141"/>
      <c r="U351" s="141"/>
      <c r="V351" s="141"/>
      <c r="W351" s="141">
        <v>0</v>
      </c>
      <c r="X351" s="141">
        <f t="shared" si="19"/>
        <v>10000</v>
      </c>
      <c r="AA351" s="174">
        <v>5000</v>
      </c>
      <c r="AB351" s="174"/>
      <c r="AC351" s="174"/>
      <c r="AD351" s="174"/>
      <c r="AE351" s="174"/>
      <c r="AF351" s="174">
        <v>5000</v>
      </c>
      <c r="AG351" s="174">
        <f t="shared" si="20"/>
        <v>0</v>
      </c>
      <c r="AI351" s="172">
        <v>5000</v>
      </c>
      <c r="AJ351" s="172"/>
      <c r="AK351" s="172"/>
      <c r="AL351" s="172"/>
      <c r="AM351" s="172"/>
      <c r="AN351" s="172"/>
      <c r="AO351" s="172"/>
      <c r="AP351" s="172"/>
      <c r="AQ351" s="172"/>
      <c r="AS351" s="141"/>
      <c r="AT351" s="141"/>
      <c r="AU351" s="141"/>
      <c r="AV351" s="141"/>
      <c r="AW351" s="141"/>
      <c r="AX351" s="141"/>
      <c r="AY351" s="141"/>
      <c r="AZ351" s="141"/>
    </row>
    <row r="352" spans="2:52" x14ac:dyDescent="0.2">
      <c r="B352" s="142" t="s">
        <v>606</v>
      </c>
      <c r="C352" s="184">
        <v>20</v>
      </c>
      <c r="D352" s="184" t="s">
        <v>220</v>
      </c>
      <c r="E352" s="184" t="s">
        <v>239</v>
      </c>
      <c r="F352" s="201">
        <v>8300.2199999999993</v>
      </c>
      <c r="G352" s="142" t="s">
        <v>137</v>
      </c>
      <c r="H352" s="140">
        <v>0</v>
      </c>
      <c r="I352" s="140"/>
      <c r="J352" s="140"/>
      <c r="K352" s="140"/>
      <c r="L352" s="140"/>
      <c r="M352" s="140"/>
      <c r="N352" s="140">
        <v>0</v>
      </c>
      <c r="O352" s="140">
        <f t="shared" si="18"/>
        <v>0</v>
      </c>
      <c r="R352" s="141">
        <v>0</v>
      </c>
      <c r="S352" s="141"/>
      <c r="T352" s="141"/>
      <c r="U352" s="141"/>
      <c r="V352" s="141"/>
      <c r="W352" s="141">
        <v>0</v>
      </c>
      <c r="X352" s="141">
        <f t="shared" si="19"/>
        <v>0</v>
      </c>
      <c r="AA352" s="174">
        <v>0</v>
      </c>
      <c r="AB352" s="174"/>
      <c r="AC352" s="174"/>
      <c r="AD352" s="174"/>
      <c r="AE352" s="174"/>
      <c r="AF352" s="174">
        <v>0</v>
      </c>
      <c r="AG352" s="174">
        <f t="shared" si="20"/>
        <v>0</v>
      </c>
      <c r="AI352" s="172">
        <v>0</v>
      </c>
      <c r="AJ352" s="172"/>
      <c r="AK352" s="172"/>
      <c r="AL352" s="172"/>
      <c r="AM352" s="172"/>
      <c r="AN352" s="172"/>
      <c r="AO352" s="172"/>
      <c r="AP352" s="172"/>
      <c r="AQ352" s="172"/>
      <c r="AS352" s="141"/>
      <c r="AT352" s="141"/>
      <c r="AU352" s="141"/>
      <c r="AV352" s="141"/>
      <c r="AW352" s="141"/>
      <c r="AX352" s="141"/>
      <c r="AY352" s="141"/>
      <c r="AZ352" s="141"/>
    </row>
    <row r="353" spans="2:52" x14ac:dyDescent="0.2">
      <c r="B353" s="142" t="s">
        <v>607</v>
      </c>
      <c r="C353" s="184">
        <v>20</v>
      </c>
      <c r="D353" s="184" t="s">
        <v>220</v>
      </c>
      <c r="E353" s="184" t="s">
        <v>240</v>
      </c>
      <c r="F353" s="201">
        <v>8300.2199999999993</v>
      </c>
      <c r="G353" s="142" t="s">
        <v>137</v>
      </c>
      <c r="H353" s="140">
        <v>0</v>
      </c>
      <c r="I353" s="140"/>
      <c r="J353" s="140"/>
      <c r="K353" s="140"/>
      <c r="L353" s="140"/>
      <c r="M353" s="140"/>
      <c r="N353" s="140">
        <v>0</v>
      </c>
      <c r="O353" s="140">
        <f t="shared" si="18"/>
        <v>0</v>
      </c>
      <c r="R353" s="141">
        <v>10000</v>
      </c>
      <c r="S353" s="141"/>
      <c r="T353" s="141"/>
      <c r="U353" s="141"/>
      <c r="V353" s="141"/>
      <c r="W353" s="141">
        <v>0</v>
      </c>
      <c r="X353" s="141">
        <f t="shared" si="19"/>
        <v>10000</v>
      </c>
      <c r="AA353" s="174">
        <v>5000</v>
      </c>
      <c r="AB353" s="174"/>
      <c r="AC353" s="174"/>
      <c r="AD353" s="174"/>
      <c r="AE353" s="174"/>
      <c r="AF353" s="174">
        <v>5000</v>
      </c>
      <c r="AG353" s="174">
        <f t="shared" si="20"/>
        <v>0</v>
      </c>
      <c r="AI353" s="172">
        <v>5000</v>
      </c>
      <c r="AJ353" s="172"/>
      <c r="AK353" s="172"/>
      <c r="AL353" s="172"/>
      <c r="AM353" s="172"/>
      <c r="AN353" s="172"/>
      <c r="AO353" s="172"/>
      <c r="AP353" s="172"/>
      <c r="AQ353" s="172"/>
      <c r="AS353" s="141"/>
      <c r="AT353" s="141"/>
      <c r="AU353" s="141"/>
      <c r="AV353" s="141"/>
      <c r="AW353" s="141"/>
      <c r="AX353" s="141"/>
      <c r="AY353" s="141"/>
      <c r="AZ353" s="141"/>
    </row>
    <row r="354" spans="2:52" x14ac:dyDescent="0.2">
      <c r="B354" s="142" t="s">
        <v>608</v>
      </c>
      <c r="C354" s="184">
        <v>20</v>
      </c>
      <c r="D354" s="184" t="s">
        <v>220</v>
      </c>
      <c r="E354" s="184" t="s">
        <v>243</v>
      </c>
      <c r="F354" s="201">
        <v>8300.2199999999993</v>
      </c>
      <c r="G354" s="142" t="s">
        <v>137</v>
      </c>
      <c r="H354" s="140">
        <v>0</v>
      </c>
      <c r="I354" s="140"/>
      <c r="J354" s="140"/>
      <c r="K354" s="140"/>
      <c r="L354" s="140"/>
      <c r="M354" s="140"/>
      <c r="N354" s="140">
        <v>0</v>
      </c>
      <c r="O354" s="140">
        <f t="shared" si="18"/>
        <v>0</v>
      </c>
      <c r="R354" s="141">
        <v>0</v>
      </c>
      <c r="S354" s="141"/>
      <c r="T354" s="141"/>
      <c r="U354" s="141"/>
      <c r="V354" s="141"/>
      <c r="W354" s="141">
        <v>0</v>
      </c>
      <c r="X354" s="141">
        <f t="shared" si="19"/>
        <v>0</v>
      </c>
      <c r="AA354" s="174">
        <v>0</v>
      </c>
      <c r="AB354" s="174"/>
      <c r="AC354" s="174"/>
      <c r="AD354" s="174"/>
      <c r="AE354" s="174"/>
      <c r="AF354" s="174">
        <v>0</v>
      </c>
      <c r="AG354" s="174">
        <f t="shared" si="20"/>
        <v>0</v>
      </c>
      <c r="AI354" s="172">
        <v>0</v>
      </c>
      <c r="AJ354" s="172"/>
      <c r="AK354" s="172"/>
      <c r="AL354" s="172"/>
      <c r="AM354" s="172"/>
      <c r="AN354" s="172"/>
      <c r="AO354" s="172"/>
      <c r="AP354" s="172"/>
      <c r="AQ354" s="172"/>
      <c r="AS354" s="141"/>
      <c r="AT354" s="141"/>
      <c r="AU354" s="141"/>
      <c r="AV354" s="141"/>
      <c r="AW354" s="141"/>
      <c r="AX354" s="141"/>
      <c r="AY354" s="141"/>
      <c r="AZ354" s="141"/>
    </row>
    <row r="355" spans="2:52" x14ac:dyDescent="0.2">
      <c r="B355" s="142" t="s">
        <v>609</v>
      </c>
      <c r="C355" s="184">
        <v>20</v>
      </c>
      <c r="D355" s="184" t="s">
        <v>220</v>
      </c>
      <c r="E355" s="184" t="s">
        <v>246</v>
      </c>
      <c r="F355" s="201">
        <v>8300.2199999999993</v>
      </c>
      <c r="G355" s="142" t="s">
        <v>137</v>
      </c>
      <c r="H355" s="140">
        <v>0</v>
      </c>
      <c r="I355" s="140"/>
      <c r="J355" s="140"/>
      <c r="K355" s="140"/>
      <c r="L355" s="140"/>
      <c r="M355" s="140"/>
      <c r="N355" s="140">
        <v>0</v>
      </c>
      <c r="O355" s="140">
        <f t="shared" si="18"/>
        <v>0</v>
      </c>
      <c r="R355" s="141">
        <v>10000</v>
      </c>
      <c r="S355" s="141"/>
      <c r="T355" s="141"/>
      <c r="U355" s="141"/>
      <c r="V355" s="141"/>
      <c r="W355" s="141">
        <v>0</v>
      </c>
      <c r="X355" s="141">
        <f t="shared" si="19"/>
        <v>10000</v>
      </c>
      <c r="AA355" s="174">
        <v>10000</v>
      </c>
      <c r="AB355" s="174"/>
      <c r="AC355" s="174"/>
      <c r="AD355" s="174"/>
      <c r="AE355" s="174"/>
      <c r="AF355" s="174">
        <v>2947.49</v>
      </c>
      <c r="AG355" s="174">
        <f t="shared" si="20"/>
        <v>7052.51</v>
      </c>
      <c r="AI355" s="172">
        <v>10000</v>
      </c>
      <c r="AJ355" s="172"/>
      <c r="AK355" s="172"/>
      <c r="AL355" s="172"/>
      <c r="AM355" s="172"/>
      <c r="AN355" s="172"/>
      <c r="AO355" s="172"/>
      <c r="AP355" s="172"/>
      <c r="AQ355" s="172"/>
      <c r="AS355" s="141"/>
      <c r="AT355" s="141"/>
      <c r="AU355" s="141"/>
      <c r="AV355" s="141"/>
      <c r="AW355" s="141"/>
      <c r="AX355" s="141"/>
      <c r="AY355" s="141"/>
      <c r="AZ355" s="141"/>
    </row>
    <row r="356" spans="2:52" x14ac:dyDescent="0.2">
      <c r="B356" s="142" t="s">
        <v>610</v>
      </c>
      <c r="C356" s="184">
        <v>20</v>
      </c>
      <c r="D356" s="184" t="s">
        <v>220</v>
      </c>
      <c r="E356" s="184" t="s">
        <v>222</v>
      </c>
      <c r="F356" s="201">
        <v>8300.9699999999993</v>
      </c>
      <c r="G356" s="142" t="s">
        <v>138</v>
      </c>
      <c r="H356" s="140">
        <v>0</v>
      </c>
      <c r="I356" s="140"/>
      <c r="J356" s="140"/>
      <c r="K356" s="140"/>
      <c r="L356" s="140"/>
      <c r="M356" s="140"/>
      <c r="N356" s="140">
        <v>0</v>
      </c>
      <c r="O356" s="140">
        <f t="shared" si="18"/>
        <v>0</v>
      </c>
      <c r="R356" s="141">
        <v>0</v>
      </c>
      <c r="S356" s="141"/>
      <c r="T356" s="141"/>
      <c r="U356" s="141"/>
      <c r="V356" s="141"/>
      <c r="W356" s="141">
        <v>0</v>
      </c>
      <c r="X356" s="141">
        <f t="shared" si="19"/>
        <v>0</v>
      </c>
      <c r="AA356" s="174">
        <v>0</v>
      </c>
      <c r="AB356" s="174"/>
      <c r="AC356" s="174"/>
      <c r="AD356" s="174"/>
      <c r="AE356" s="174"/>
      <c r="AF356" s="174">
        <v>0</v>
      </c>
      <c r="AG356" s="174">
        <f t="shared" si="20"/>
        <v>0</v>
      </c>
      <c r="AI356" s="172">
        <v>0</v>
      </c>
      <c r="AJ356" s="172"/>
      <c r="AK356" s="172"/>
      <c r="AL356" s="172"/>
      <c r="AM356" s="172"/>
      <c r="AN356" s="172"/>
      <c r="AO356" s="172"/>
      <c r="AP356" s="172"/>
      <c r="AQ356" s="172"/>
      <c r="AS356" s="141"/>
      <c r="AT356" s="141"/>
      <c r="AU356" s="141"/>
      <c r="AV356" s="141"/>
      <c r="AW356" s="141"/>
      <c r="AX356" s="141"/>
      <c r="AY356" s="141"/>
      <c r="AZ356" s="141"/>
    </row>
    <row r="357" spans="2:52" x14ac:dyDescent="0.2">
      <c r="B357" s="142" t="s">
        <v>611</v>
      </c>
      <c r="C357" s="184">
        <v>20</v>
      </c>
      <c r="D357" s="184" t="s">
        <v>220</v>
      </c>
      <c r="E357" s="184" t="s">
        <v>223</v>
      </c>
      <c r="F357" s="201">
        <v>8300.9699999999993</v>
      </c>
      <c r="G357" s="142" t="s">
        <v>138</v>
      </c>
      <c r="H357" s="140">
        <v>0</v>
      </c>
      <c r="I357" s="140"/>
      <c r="J357" s="140"/>
      <c r="K357" s="140"/>
      <c r="L357" s="140"/>
      <c r="M357" s="140"/>
      <c r="N357" s="140">
        <v>0</v>
      </c>
      <c r="O357" s="140">
        <f t="shared" si="18"/>
        <v>0</v>
      </c>
      <c r="R357" s="141">
        <v>0</v>
      </c>
      <c r="S357" s="141"/>
      <c r="T357" s="141"/>
      <c r="U357" s="141"/>
      <c r="V357" s="141"/>
      <c r="W357" s="141">
        <v>0</v>
      </c>
      <c r="X357" s="141">
        <f t="shared" si="19"/>
        <v>0</v>
      </c>
      <c r="AA357" s="174">
        <v>0</v>
      </c>
      <c r="AB357" s="174"/>
      <c r="AC357" s="174"/>
      <c r="AD357" s="174"/>
      <c r="AE357" s="174"/>
      <c r="AF357" s="174">
        <v>0</v>
      </c>
      <c r="AG357" s="174">
        <f t="shared" si="20"/>
        <v>0</v>
      </c>
      <c r="AI357" s="172">
        <v>0</v>
      </c>
      <c r="AJ357" s="172"/>
      <c r="AK357" s="172"/>
      <c r="AL357" s="172"/>
      <c r="AM357" s="172"/>
      <c r="AN357" s="172"/>
      <c r="AO357" s="172"/>
      <c r="AP357" s="172"/>
      <c r="AQ357" s="172"/>
      <c r="AS357" s="141"/>
      <c r="AT357" s="141"/>
      <c r="AU357" s="141"/>
      <c r="AV357" s="141"/>
      <c r="AW357" s="141"/>
      <c r="AX357" s="141"/>
      <c r="AY357" s="141"/>
      <c r="AZ357" s="141"/>
    </row>
    <row r="358" spans="2:52" x14ac:dyDescent="0.2">
      <c r="B358" s="142" t="s">
        <v>612</v>
      </c>
      <c r="C358" s="184">
        <v>20</v>
      </c>
      <c r="D358" s="184" t="s">
        <v>220</v>
      </c>
      <c r="E358" s="184" t="s">
        <v>224</v>
      </c>
      <c r="F358" s="201">
        <v>8300.9699999999993</v>
      </c>
      <c r="G358" s="142" t="s">
        <v>138</v>
      </c>
      <c r="H358" s="140">
        <v>0</v>
      </c>
      <c r="I358" s="140"/>
      <c r="J358" s="140"/>
      <c r="K358" s="140"/>
      <c r="L358" s="140"/>
      <c r="M358" s="140"/>
      <c r="N358" s="140">
        <v>0</v>
      </c>
      <c r="O358" s="140">
        <f t="shared" si="18"/>
        <v>0</v>
      </c>
      <c r="R358" s="141">
        <v>0</v>
      </c>
      <c r="S358" s="141"/>
      <c r="T358" s="141"/>
      <c r="U358" s="141"/>
      <c r="V358" s="141"/>
      <c r="W358" s="141">
        <v>0</v>
      </c>
      <c r="X358" s="141">
        <f t="shared" si="19"/>
        <v>0</v>
      </c>
      <c r="AA358" s="174">
        <v>0</v>
      </c>
      <c r="AB358" s="174"/>
      <c r="AC358" s="174"/>
      <c r="AD358" s="174"/>
      <c r="AE358" s="174"/>
      <c r="AF358" s="174">
        <v>0</v>
      </c>
      <c r="AG358" s="174">
        <f t="shared" si="20"/>
        <v>0</v>
      </c>
      <c r="AI358" s="172">
        <v>0</v>
      </c>
      <c r="AJ358" s="172"/>
      <c r="AK358" s="172"/>
      <c r="AL358" s="172"/>
      <c r="AM358" s="172"/>
      <c r="AN358" s="172"/>
      <c r="AO358" s="172"/>
      <c r="AP358" s="172"/>
      <c r="AQ358" s="172"/>
      <c r="AS358" s="141"/>
      <c r="AT358" s="141"/>
      <c r="AU358" s="141"/>
      <c r="AV358" s="141"/>
      <c r="AW358" s="141"/>
      <c r="AX358" s="141"/>
      <c r="AY358" s="141"/>
      <c r="AZ358" s="141"/>
    </row>
    <row r="359" spans="2:52" x14ac:dyDescent="0.2">
      <c r="B359" s="142" t="s">
        <v>613</v>
      </c>
      <c r="C359" s="184">
        <v>20</v>
      </c>
      <c r="D359" s="184" t="s">
        <v>220</v>
      </c>
      <c r="E359" s="184" t="s">
        <v>225</v>
      </c>
      <c r="F359" s="201">
        <v>8300.9699999999993</v>
      </c>
      <c r="G359" s="142" t="s">
        <v>138</v>
      </c>
      <c r="H359" s="140">
        <v>0</v>
      </c>
      <c r="I359" s="140"/>
      <c r="J359" s="140"/>
      <c r="K359" s="140"/>
      <c r="L359" s="140"/>
      <c r="M359" s="140"/>
      <c r="N359" s="140">
        <v>0</v>
      </c>
      <c r="O359" s="140">
        <f t="shared" si="18"/>
        <v>0</v>
      </c>
      <c r="R359" s="141">
        <v>0</v>
      </c>
      <c r="S359" s="141"/>
      <c r="T359" s="141"/>
      <c r="U359" s="141"/>
      <c r="V359" s="141"/>
      <c r="W359" s="141">
        <v>0</v>
      </c>
      <c r="X359" s="141">
        <f t="shared" si="19"/>
        <v>0</v>
      </c>
      <c r="AA359" s="174">
        <v>0</v>
      </c>
      <c r="AB359" s="174"/>
      <c r="AC359" s="174"/>
      <c r="AD359" s="174"/>
      <c r="AE359" s="174"/>
      <c r="AF359" s="174">
        <v>0</v>
      </c>
      <c r="AG359" s="174">
        <f t="shared" si="20"/>
        <v>0</v>
      </c>
      <c r="AI359" s="172">
        <v>0</v>
      </c>
      <c r="AJ359" s="172"/>
      <c r="AK359" s="172"/>
      <c r="AL359" s="172"/>
      <c r="AM359" s="172"/>
      <c r="AN359" s="172"/>
      <c r="AO359" s="172"/>
      <c r="AP359" s="172"/>
      <c r="AQ359" s="172"/>
      <c r="AS359" s="141"/>
      <c r="AT359" s="141"/>
      <c r="AU359" s="141"/>
      <c r="AV359" s="141"/>
      <c r="AW359" s="141"/>
      <c r="AX359" s="141"/>
      <c r="AY359" s="141"/>
      <c r="AZ359" s="141"/>
    </row>
    <row r="360" spans="2:52" x14ac:dyDescent="0.2">
      <c r="B360" s="142" t="s">
        <v>614</v>
      </c>
      <c r="C360" s="184">
        <v>20</v>
      </c>
      <c r="D360" s="184" t="s">
        <v>220</v>
      </c>
      <c r="E360" s="184" t="s">
        <v>226</v>
      </c>
      <c r="F360" s="201">
        <v>8300.9699999999993</v>
      </c>
      <c r="G360" s="142" t="s">
        <v>138</v>
      </c>
      <c r="H360" s="140">
        <v>0</v>
      </c>
      <c r="I360" s="140"/>
      <c r="J360" s="140"/>
      <c r="K360" s="140"/>
      <c r="L360" s="140"/>
      <c r="M360" s="140"/>
      <c r="N360" s="140">
        <v>0</v>
      </c>
      <c r="O360" s="140">
        <f t="shared" si="18"/>
        <v>0</v>
      </c>
      <c r="R360" s="141">
        <v>0</v>
      </c>
      <c r="S360" s="141"/>
      <c r="T360" s="141"/>
      <c r="U360" s="141"/>
      <c r="V360" s="141"/>
      <c r="W360" s="141">
        <v>0</v>
      </c>
      <c r="X360" s="141">
        <f t="shared" si="19"/>
        <v>0</v>
      </c>
      <c r="AA360" s="174">
        <v>0</v>
      </c>
      <c r="AB360" s="174"/>
      <c r="AC360" s="174"/>
      <c r="AD360" s="174"/>
      <c r="AE360" s="174"/>
      <c r="AF360" s="174">
        <v>0</v>
      </c>
      <c r="AG360" s="174">
        <f t="shared" si="20"/>
        <v>0</v>
      </c>
      <c r="AI360" s="172">
        <v>0</v>
      </c>
      <c r="AJ360" s="172"/>
      <c r="AK360" s="172"/>
      <c r="AL360" s="172"/>
      <c r="AM360" s="172"/>
      <c r="AN360" s="172"/>
      <c r="AO360" s="172"/>
      <c r="AP360" s="172"/>
      <c r="AQ360" s="172"/>
      <c r="AS360" s="141"/>
      <c r="AT360" s="141"/>
      <c r="AU360" s="141"/>
      <c r="AV360" s="141"/>
      <c r="AW360" s="141"/>
      <c r="AX360" s="141"/>
      <c r="AY360" s="141"/>
      <c r="AZ360" s="141"/>
    </row>
    <row r="361" spans="2:52" x14ac:dyDescent="0.2">
      <c r="B361" s="142" t="s">
        <v>615</v>
      </c>
      <c r="C361" s="184">
        <v>20</v>
      </c>
      <c r="D361" s="184" t="s">
        <v>220</v>
      </c>
      <c r="E361" s="184" t="s">
        <v>227</v>
      </c>
      <c r="F361" s="201">
        <v>8300.9699999999993</v>
      </c>
      <c r="G361" s="142" t="s">
        <v>138</v>
      </c>
      <c r="H361" s="140">
        <v>0</v>
      </c>
      <c r="I361" s="140"/>
      <c r="J361" s="140"/>
      <c r="K361" s="140"/>
      <c r="L361" s="140"/>
      <c r="M361" s="140"/>
      <c r="N361" s="140">
        <v>0</v>
      </c>
      <c r="O361" s="140">
        <f t="shared" si="18"/>
        <v>0</v>
      </c>
      <c r="R361" s="141">
        <v>0</v>
      </c>
      <c r="S361" s="141"/>
      <c r="T361" s="141"/>
      <c r="U361" s="141"/>
      <c r="V361" s="141"/>
      <c r="W361" s="141">
        <v>0</v>
      </c>
      <c r="X361" s="141">
        <f t="shared" si="19"/>
        <v>0</v>
      </c>
      <c r="AA361" s="174">
        <v>0</v>
      </c>
      <c r="AB361" s="174"/>
      <c r="AC361" s="174"/>
      <c r="AD361" s="174"/>
      <c r="AE361" s="174"/>
      <c r="AF361" s="174">
        <v>0</v>
      </c>
      <c r="AG361" s="174">
        <f t="shared" si="20"/>
        <v>0</v>
      </c>
      <c r="AI361" s="172">
        <v>0</v>
      </c>
      <c r="AJ361" s="172"/>
      <c r="AK361" s="172"/>
      <c r="AL361" s="172"/>
      <c r="AM361" s="172"/>
      <c r="AN361" s="172"/>
      <c r="AO361" s="172"/>
      <c r="AP361" s="172"/>
      <c r="AQ361" s="172"/>
      <c r="AS361" s="141"/>
      <c r="AT361" s="141"/>
      <c r="AU361" s="141"/>
      <c r="AV361" s="141"/>
      <c r="AW361" s="141"/>
      <c r="AX361" s="141"/>
      <c r="AY361" s="141"/>
      <c r="AZ361" s="141"/>
    </row>
    <row r="362" spans="2:52" x14ac:dyDescent="0.2">
      <c r="B362" s="142" t="s">
        <v>616</v>
      </c>
      <c r="C362" s="184">
        <v>20</v>
      </c>
      <c r="D362" s="184" t="s">
        <v>220</v>
      </c>
      <c r="E362" s="184" t="s">
        <v>228</v>
      </c>
      <c r="F362" s="201">
        <v>8300.9699999999993</v>
      </c>
      <c r="G362" s="142" t="s">
        <v>138</v>
      </c>
      <c r="H362" s="140">
        <v>0</v>
      </c>
      <c r="I362" s="140"/>
      <c r="J362" s="140"/>
      <c r="K362" s="140"/>
      <c r="L362" s="140"/>
      <c r="M362" s="140"/>
      <c r="N362" s="140">
        <v>0</v>
      </c>
      <c r="O362" s="140">
        <f t="shared" si="18"/>
        <v>0</v>
      </c>
      <c r="R362" s="141">
        <v>0</v>
      </c>
      <c r="S362" s="141"/>
      <c r="T362" s="141"/>
      <c r="U362" s="141"/>
      <c r="V362" s="141"/>
      <c r="W362" s="141">
        <v>0</v>
      </c>
      <c r="X362" s="141">
        <f t="shared" si="19"/>
        <v>0</v>
      </c>
      <c r="AA362" s="174">
        <v>0</v>
      </c>
      <c r="AB362" s="174"/>
      <c r="AC362" s="174"/>
      <c r="AD362" s="174"/>
      <c r="AE362" s="174"/>
      <c r="AF362" s="174">
        <v>0</v>
      </c>
      <c r="AG362" s="174">
        <f t="shared" si="20"/>
        <v>0</v>
      </c>
      <c r="AI362" s="172">
        <v>0</v>
      </c>
      <c r="AJ362" s="172"/>
      <c r="AK362" s="172"/>
      <c r="AL362" s="172"/>
      <c r="AM362" s="172"/>
      <c r="AN362" s="172"/>
      <c r="AO362" s="172"/>
      <c r="AP362" s="172"/>
      <c r="AQ362" s="172"/>
      <c r="AS362" s="141"/>
      <c r="AT362" s="141"/>
      <c r="AU362" s="141"/>
      <c r="AV362" s="141"/>
      <c r="AW362" s="141"/>
      <c r="AX362" s="141"/>
      <c r="AY362" s="141"/>
      <c r="AZ362" s="141"/>
    </row>
    <row r="363" spans="2:52" x14ac:dyDescent="0.2">
      <c r="B363" s="142" t="s">
        <v>617</v>
      </c>
      <c r="C363" s="184">
        <v>20</v>
      </c>
      <c r="D363" s="184" t="s">
        <v>220</v>
      </c>
      <c r="E363" s="184" t="s">
        <v>229</v>
      </c>
      <c r="F363" s="201">
        <v>8300.9699999999993</v>
      </c>
      <c r="G363" s="142" t="s">
        <v>138</v>
      </c>
      <c r="H363" s="140">
        <v>0</v>
      </c>
      <c r="I363" s="140"/>
      <c r="J363" s="140"/>
      <c r="K363" s="140"/>
      <c r="L363" s="140"/>
      <c r="M363" s="140"/>
      <c r="N363" s="140">
        <v>0</v>
      </c>
      <c r="O363" s="140">
        <f t="shared" si="18"/>
        <v>0</v>
      </c>
      <c r="R363" s="141">
        <v>0</v>
      </c>
      <c r="S363" s="141"/>
      <c r="T363" s="141"/>
      <c r="U363" s="141"/>
      <c r="V363" s="141"/>
      <c r="W363" s="141">
        <v>0</v>
      </c>
      <c r="X363" s="141">
        <f t="shared" si="19"/>
        <v>0</v>
      </c>
      <c r="AA363" s="174">
        <v>0</v>
      </c>
      <c r="AB363" s="174"/>
      <c r="AC363" s="174"/>
      <c r="AD363" s="174"/>
      <c r="AE363" s="174"/>
      <c r="AF363" s="174">
        <v>0</v>
      </c>
      <c r="AG363" s="174">
        <f t="shared" si="20"/>
        <v>0</v>
      </c>
      <c r="AI363" s="172">
        <v>0</v>
      </c>
      <c r="AJ363" s="172"/>
      <c r="AK363" s="172"/>
      <c r="AL363" s="172"/>
      <c r="AM363" s="172"/>
      <c r="AN363" s="172"/>
      <c r="AO363" s="172"/>
      <c r="AP363" s="172"/>
      <c r="AQ363" s="172"/>
      <c r="AS363" s="141"/>
      <c r="AT363" s="141"/>
      <c r="AU363" s="141"/>
      <c r="AV363" s="141"/>
      <c r="AW363" s="141"/>
      <c r="AX363" s="141"/>
      <c r="AY363" s="141"/>
      <c r="AZ363" s="141"/>
    </row>
    <row r="364" spans="2:52" x14ac:dyDescent="0.2">
      <c r="B364" s="142" t="s">
        <v>618</v>
      </c>
      <c r="C364" s="184">
        <v>20</v>
      </c>
      <c r="D364" s="184" t="s">
        <v>220</v>
      </c>
      <c r="E364" s="184" t="s">
        <v>230</v>
      </c>
      <c r="F364" s="201">
        <v>8300.9699999999993</v>
      </c>
      <c r="G364" s="142" t="s">
        <v>138</v>
      </c>
      <c r="H364" s="140">
        <v>0</v>
      </c>
      <c r="I364" s="140"/>
      <c r="J364" s="140"/>
      <c r="K364" s="140"/>
      <c r="L364" s="140"/>
      <c r="M364" s="140"/>
      <c r="N364" s="140">
        <v>0</v>
      </c>
      <c r="O364" s="140">
        <f t="shared" si="18"/>
        <v>0</v>
      </c>
      <c r="R364" s="141">
        <v>0</v>
      </c>
      <c r="S364" s="141"/>
      <c r="T364" s="141"/>
      <c r="U364" s="141"/>
      <c r="V364" s="141"/>
      <c r="W364" s="141">
        <v>0</v>
      </c>
      <c r="X364" s="141">
        <f t="shared" si="19"/>
        <v>0</v>
      </c>
      <c r="AA364" s="174">
        <v>0</v>
      </c>
      <c r="AB364" s="174"/>
      <c r="AC364" s="174"/>
      <c r="AD364" s="174"/>
      <c r="AE364" s="174"/>
      <c r="AF364" s="174">
        <v>0</v>
      </c>
      <c r="AG364" s="174">
        <f t="shared" si="20"/>
        <v>0</v>
      </c>
      <c r="AI364" s="172">
        <v>0</v>
      </c>
      <c r="AJ364" s="172"/>
      <c r="AK364" s="172"/>
      <c r="AL364" s="172"/>
      <c r="AM364" s="172"/>
      <c r="AN364" s="172"/>
      <c r="AO364" s="172"/>
      <c r="AP364" s="172"/>
      <c r="AQ364" s="172"/>
      <c r="AS364" s="141"/>
      <c r="AT364" s="141"/>
      <c r="AU364" s="141"/>
      <c r="AV364" s="141"/>
      <c r="AW364" s="141"/>
      <c r="AX364" s="141"/>
      <c r="AY364" s="141"/>
      <c r="AZ364" s="141"/>
    </row>
    <row r="365" spans="2:52" x14ac:dyDescent="0.2">
      <c r="B365" s="142" t="s">
        <v>619</v>
      </c>
      <c r="C365" s="184">
        <v>20</v>
      </c>
      <c r="D365" s="184" t="s">
        <v>220</v>
      </c>
      <c r="E365" s="184" t="s">
        <v>231</v>
      </c>
      <c r="F365" s="201">
        <v>8300.9699999999993</v>
      </c>
      <c r="G365" s="142" t="s">
        <v>138</v>
      </c>
      <c r="H365" s="140">
        <v>0</v>
      </c>
      <c r="I365" s="140"/>
      <c r="J365" s="140"/>
      <c r="K365" s="140"/>
      <c r="L365" s="140"/>
      <c r="M365" s="140"/>
      <c r="N365" s="140">
        <v>0</v>
      </c>
      <c r="O365" s="140">
        <f t="shared" si="18"/>
        <v>0</v>
      </c>
      <c r="R365" s="141">
        <v>0</v>
      </c>
      <c r="S365" s="141"/>
      <c r="T365" s="141"/>
      <c r="U365" s="141"/>
      <c r="V365" s="141"/>
      <c r="W365" s="141">
        <v>0</v>
      </c>
      <c r="X365" s="141">
        <f t="shared" si="19"/>
        <v>0</v>
      </c>
      <c r="AA365" s="174">
        <v>0</v>
      </c>
      <c r="AB365" s="174"/>
      <c r="AC365" s="174"/>
      <c r="AD365" s="174"/>
      <c r="AE365" s="174"/>
      <c r="AF365" s="174">
        <v>0</v>
      </c>
      <c r="AG365" s="174">
        <f t="shared" si="20"/>
        <v>0</v>
      </c>
      <c r="AI365" s="172">
        <v>0</v>
      </c>
      <c r="AJ365" s="172"/>
      <c r="AK365" s="172"/>
      <c r="AL365" s="172"/>
      <c r="AM365" s="172"/>
      <c r="AN365" s="172"/>
      <c r="AO365" s="172"/>
      <c r="AP365" s="172"/>
      <c r="AQ365" s="172"/>
      <c r="AS365" s="141"/>
      <c r="AT365" s="141"/>
      <c r="AU365" s="141"/>
      <c r="AV365" s="141"/>
      <c r="AW365" s="141"/>
      <c r="AX365" s="141"/>
      <c r="AY365" s="141"/>
      <c r="AZ365" s="141"/>
    </row>
    <row r="366" spans="2:52" x14ac:dyDescent="0.2">
      <c r="B366" s="142" t="s">
        <v>620</v>
      </c>
      <c r="C366" s="184">
        <v>20</v>
      </c>
      <c r="D366" s="184" t="s">
        <v>220</v>
      </c>
      <c r="E366" s="184" t="s">
        <v>232</v>
      </c>
      <c r="F366" s="201">
        <v>8300.9699999999993</v>
      </c>
      <c r="G366" s="142" t="s">
        <v>138</v>
      </c>
      <c r="H366" s="140">
        <v>0</v>
      </c>
      <c r="I366" s="140"/>
      <c r="J366" s="140"/>
      <c r="K366" s="140"/>
      <c r="L366" s="140"/>
      <c r="M366" s="140"/>
      <c r="N366" s="140">
        <v>0</v>
      </c>
      <c r="O366" s="140">
        <f t="shared" si="18"/>
        <v>0</v>
      </c>
      <c r="R366" s="141">
        <v>0</v>
      </c>
      <c r="S366" s="141"/>
      <c r="T366" s="141"/>
      <c r="U366" s="141"/>
      <c r="V366" s="141"/>
      <c r="W366" s="141">
        <v>0</v>
      </c>
      <c r="X366" s="141">
        <f t="shared" si="19"/>
        <v>0</v>
      </c>
      <c r="AA366" s="174">
        <v>0</v>
      </c>
      <c r="AB366" s="174"/>
      <c r="AC366" s="174"/>
      <c r="AD366" s="174"/>
      <c r="AE366" s="174"/>
      <c r="AF366" s="174">
        <v>0</v>
      </c>
      <c r="AG366" s="174">
        <f t="shared" si="20"/>
        <v>0</v>
      </c>
      <c r="AI366" s="172">
        <v>0</v>
      </c>
      <c r="AJ366" s="172"/>
      <c r="AK366" s="172"/>
      <c r="AL366" s="172"/>
      <c r="AM366" s="172"/>
      <c r="AN366" s="172"/>
      <c r="AO366" s="172"/>
      <c r="AP366" s="172"/>
      <c r="AQ366" s="172"/>
      <c r="AS366" s="141"/>
      <c r="AT366" s="141"/>
      <c r="AU366" s="141"/>
      <c r="AV366" s="141"/>
      <c r="AW366" s="141"/>
      <c r="AX366" s="141"/>
      <c r="AY366" s="141"/>
      <c r="AZ366" s="141"/>
    </row>
    <row r="367" spans="2:52" x14ac:dyDescent="0.2">
      <c r="B367" s="142" t="s">
        <v>621</v>
      </c>
      <c r="C367" s="184">
        <v>20</v>
      </c>
      <c r="D367" s="184" t="s">
        <v>220</v>
      </c>
      <c r="E367" s="184" t="s">
        <v>233</v>
      </c>
      <c r="F367" s="201">
        <v>8300.9699999999993</v>
      </c>
      <c r="G367" s="142" t="s">
        <v>138</v>
      </c>
      <c r="H367" s="140">
        <v>0</v>
      </c>
      <c r="I367" s="140"/>
      <c r="J367" s="140"/>
      <c r="K367" s="140"/>
      <c r="L367" s="140"/>
      <c r="M367" s="140"/>
      <c r="N367" s="140">
        <v>0</v>
      </c>
      <c r="O367" s="140">
        <f t="shared" si="18"/>
        <v>0</v>
      </c>
      <c r="R367" s="141">
        <v>0</v>
      </c>
      <c r="S367" s="141"/>
      <c r="T367" s="141"/>
      <c r="U367" s="141"/>
      <c r="V367" s="141"/>
      <c r="W367" s="141">
        <v>0</v>
      </c>
      <c r="X367" s="141">
        <f t="shared" si="19"/>
        <v>0</v>
      </c>
      <c r="AA367" s="174">
        <v>0</v>
      </c>
      <c r="AB367" s="174"/>
      <c r="AC367" s="174"/>
      <c r="AD367" s="174"/>
      <c r="AE367" s="174"/>
      <c r="AF367" s="174">
        <v>0</v>
      </c>
      <c r="AG367" s="174">
        <f t="shared" si="20"/>
        <v>0</v>
      </c>
      <c r="AI367" s="172">
        <v>0</v>
      </c>
      <c r="AJ367" s="172"/>
      <c r="AK367" s="172"/>
      <c r="AL367" s="172"/>
      <c r="AM367" s="172"/>
      <c r="AN367" s="172"/>
      <c r="AO367" s="172"/>
      <c r="AP367" s="172"/>
      <c r="AQ367" s="172"/>
      <c r="AS367" s="141"/>
      <c r="AT367" s="141"/>
      <c r="AU367" s="141"/>
      <c r="AV367" s="141"/>
      <c r="AW367" s="141"/>
      <c r="AX367" s="141"/>
      <c r="AY367" s="141"/>
      <c r="AZ367" s="141"/>
    </row>
    <row r="368" spans="2:52" x14ac:dyDescent="0.2">
      <c r="B368" s="142" t="s">
        <v>622</v>
      </c>
      <c r="C368" s="184">
        <v>20</v>
      </c>
      <c r="D368" s="184" t="s">
        <v>220</v>
      </c>
      <c r="E368" s="184" t="s">
        <v>234</v>
      </c>
      <c r="F368" s="201">
        <v>8300.9699999999993</v>
      </c>
      <c r="G368" s="142" t="s">
        <v>138</v>
      </c>
      <c r="H368" s="140">
        <v>0</v>
      </c>
      <c r="I368" s="140"/>
      <c r="J368" s="140"/>
      <c r="K368" s="140"/>
      <c r="L368" s="140"/>
      <c r="M368" s="140"/>
      <c r="N368" s="140">
        <v>0</v>
      </c>
      <c r="O368" s="140">
        <f t="shared" si="18"/>
        <v>0</v>
      </c>
      <c r="R368" s="141">
        <v>0</v>
      </c>
      <c r="S368" s="141"/>
      <c r="T368" s="141"/>
      <c r="U368" s="141"/>
      <c r="V368" s="141"/>
      <c r="W368" s="141">
        <v>0</v>
      </c>
      <c r="X368" s="141">
        <f t="shared" si="19"/>
        <v>0</v>
      </c>
      <c r="AA368" s="174">
        <v>0</v>
      </c>
      <c r="AB368" s="174"/>
      <c r="AC368" s="174"/>
      <c r="AD368" s="174"/>
      <c r="AE368" s="174"/>
      <c r="AF368" s="174">
        <v>0</v>
      </c>
      <c r="AG368" s="174">
        <f t="shared" si="20"/>
        <v>0</v>
      </c>
      <c r="AI368" s="172">
        <v>0</v>
      </c>
      <c r="AJ368" s="172"/>
      <c r="AK368" s="172"/>
      <c r="AL368" s="172"/>
      <c r="AM368" s="172"/>
      <c r="AN368" s="172"/>
      <c r="AO368" s="172"/>
      <c r="AP368" s="172"/>
      <c r="AQ368" s="172"/>
      <c r="AS368" s="141"/>
      <c r="AT368" s="141"/>
      <c r="AU368" s="141"/>
      <c r="AV368" s="141"/>
      <c r="AW368" s="141"/>
      <c r="AX368" s="141"/>
      <c r="AY368" s="141"/>
      <c r="AZ368" s="141"/>
    </row>
    <row r="369" spans="2:52" x14ac:dyDescent="0.2">
      <c r="B369" s="142" t="s">
        <v>623</v>
      </c>
      <c r="C369" s="184">
        <v>20</v>
      </c>
      <c r="D369" s="184" t="s">
        <v>220</v>
      </c>
      <c r="E369" s="184" t="s">
        <v>235</v>
      </c>
      <c r="F369" s="201">
        <v>8300.9699999999993</v>
      </c>
      <c r="G369" s="142" t="s">
        <v>138</v>
      </c>
      <c r="H369" s="140">
        <v>0</v>
      </c>
      <c r="I369" s="140"/>
      <c r="J369" s="140"/>
      <c r="K369" s="140"/>
      <c r="L369" s="140"/>
      <c r="M369" s="140"/>
      <c r="N369" s="140">
        <v>0</v>
      </c>
      <c r="O369" s="140">
        <f t="shared" si="18"/>
        <v>0</v>
      </c>
      <c r="R369" s="141">
        <v>0</v>
      </c>
      <c r="S369" s="141"/>
      <c r="T369" s="141"/>
      <c r="U369" s="141"/>
      <c r="V369" s="141"/>
      <c r="W369" s="141">
        <v>0</v>
      </c>
      <c r="X369" s="141">
        <f t="shared" si="19"/>
        <v>0</v>
      </c>
      <c r="AA369" s="174">
        <v>0</v>
      </c>
      <c r="AB369" s="174"/>
      <c r="AC369" s="174"/>
      <c r="AD369" s="174"/>
      <c r="AE369" s="174"/>
      <c r="AF369" s="174">
        <v>0</v>
      </c>
      <c r="AG369" s="174">
        <f t="shared" si="20"/>
        <v>0</v>
      </c>
      <c r="AI369" s="172">
        <v>0</v>
      </c>
      <c r="AJ369" s="172"/>
      <c r="AK369" s="172"/>
      <c r="AL369" s="172"/>
      <c r="AM369" s="172"/>
      <c r="AN369" s="172"/>
      <c r="AO369" s="172"/>
      <c r="AP369" s="172"/>
      <c r="AQ369" s="172"/>
      <c r="AS369" s="141"/>
      <c r="AT369" s="141"/>
      <c r="AU369" s="141"/>
      <c r="AV369" s="141"/>
      <c r="AW369" s="141"/>
      <c r="AX369" s="141"/>
      <c r="AY369" s="141"/>
      <c r="AZ369" s="141"/>
    </row>
    <row r="370" spans="2:52" x14ac:dyDescent="0.2">
      <c r="B370" s="142" t="s">
        <v>624</v>
      </c>
      <c r="C370" s="184">
        <v>20</v>
      </c>
      <c r="D370" s="184" t="s">
        <v>220</v>
      </c>
      <c r="E370" s="184" t="s">
        <v>236</v>
      </c>
      <c r="F370" s="201">
        <v>8300.9699999999993</v>
      </c>
      <c r="G370" s="142" t="s">
        <v>138</v>
      </c>
      <c r="H370" s="140">
        <v>0</v>
      </c>
      <c r="I370" s="140"/>
      <c r="J370" s="140"/>
      <c r="K370" s="140"/>
      <c r="L370" s="140"/>
      <c r="M370" s="140"/>
      <c r="N370" s="140">
        <v>0</v>
      </c>
      <c r="O370" s="140">
        <f t="shared" si="18"/>
        <v>0</v>
      </c>
      <c r="R370" s="141">
        <v>0</v>
      </c>
      <c r="S370" s="141"/>
      <c r="T370" s="141"/>
      <c r="U370" s="141"/>
      <c r="V370" s="141"/>
      <c r="W370" s="141">
        <v>0</v>
      </c>
      <c r="X370" s="141">
        <f t="shared" si="19"/>
        <v>0</v>
      </c>
      <c r="AA370" s="174">
        <v>0</v>
      </c>
      <c r="AB370" s="174"/>
      <c r="AC370" s="174"/>
      <c r="AD370" s="174"/>
      <c r="AE370" s="174"/>
      <c r="AF370" s="174">
        <v>0</v>
      </c>
      <c r="AG370" s="174">
        <f t="shared" si="20"/>
        <v>0</v>
      </c>
      <c r="AI370" s="172">
        <v>0</v>
      </c>
      <c r="AJ370" s="172"/>
      <c r="AK370" s="172"/>
      <c r="AL370" s="172"/>
      <c r="AM370" s="172"/>
      <c r="AN370" s="172"/>
      <c r="AO370" s="172"/>
      <c r="AP370" s="172"/>
      <c r="AQ370" s="172"/>
      <c r="AS370" s="141"/>
      <c r="AT370" s="141"/>
      <c r="AU370" s="141"/>
      <c r="AV370" s="141"/>
      <c r="AW370" s="141"/>
      <c r="AX370" s="141"/>
      <c r="AY370" s="141"/>
      <c r="AZ370" s="141"/>
    </row>
    <row r="371" spans="2:52" x14ac:dyDescent="0.2">
      <c r="B371" s="142" t="s">
        <v>625</v>
      </c>
      <c r="C371" s="184">
        <v>20</v>
      </c>
      <c r="D371" s="184" t="s">
        <v>220</v>
      </c>
      <c r="E371" s="184" t="s">
        <v>237</v>
      </c>
      <c r="F371" s="201">
        <v>8300.9699999999993</v>
      </c>
      <c r="G371" s="142" t="s">
        <v>138</v>
      </c>
      <c r="H371" s="140">
        <v>0</v>
      </c>
      <c r="I371" s="140"/>
      <c r="J371" s="140"/>
      <c r="K371" s="140"/>
      <c r="L371" s="140"/>
      <c r="M371" s="140"/>
      <c r="N371" s="140">
        <v>0</v>
      </c>
      <c r="O371" s="140">
        <f t="shared" si="18"/>
        <v>0</v>
      </c>
      <c r="R371" s="141">
        <v>0</v>
      </c>
      <c r="S371" s="141"/>
      <c r="T371" s="141"/>
      <c r="U371" s="141"/>
      <c r="V371" s="141"/>
      <c r="W371" s="141">
        <v>0</v>
      </c>
      <c r="X371" s="141">
        <f t="shared" si="19"/>
        <v>0</v>
      </c>
      <c r="AA371" s="174">
        <v>0</v>
      </c>
      <c r="AB371" s="174"/>
      <c r="AC371" s="174"/>
      <c r="AD371" s="174"/>
      <c r="AE371" s="174"/>
      <c r="AF371" s="174">
        <v>0</v>
      </c>
      <c r="AG371" s="174">
        <f t="shared" si="20"/>
        <v>0</v>
      </c>
      <c r="AI371" s="172">
        <v>0</v>
      </c>
      <c r="AJ371" s="172"/>
      <c r="AK371" s="172"/>
      <c r="AL371" s="172"/>
      <c r="AM371" s="172"/>
      <c r="AN371" s="172"/>
      <c r="AO371" s="172"/>
      <c r="AP371" s="172"/>
      <c r="AQ371" s="172"/>
      <c r="AS371" s="141"/>
      <c r="AT371" s="141"/>
      <c r="AU371" s="141"/>
      <c r="AV371" s="141"/>
      <c r="AW371" s="141"/>
      <c r="AX371" s="141"/>
      <c r="AY371" s="141"/>
      <c r="AZ371" s="141"/>
    </row>
    <row r="372" spans="2:52" x14ac:dyDescent="0.2">
      <c r="B372" s="142" t="s">
        <v>626</v>
      </c>
      <c r="C372" s="184">
        <v>20</v>
      </c>
      <c r="D372" s="184" t="s">
        <v>220</v>
      </c>
      <c r="E372" s="184" t="s">
        <v>238</v>
      </c>
      <c r="F372" s="201">
        <v>8300.9699999999993</v>
      </c>
      <c r="G372" s="142" t="s">
        <v>138</v>
      </c>
      <c r="H372" s="140">
        <v>0</v>
      </c>
      <c r="I372" s="140"/>
      <c r="J372" s="140"/>
      <c r="K372" s="140"/>
      <c r="L372" s="140"/>
      <c r="M372" s="140"/>
      <c r="N372" s="140">
        <v>0</v>
      </c>
      <c r="O372" s="140">
        <f t="shared" si="18"/>
        <v>0</v>
      </c>
      <c r="R372" s="141">
        <v>10000</v>
      </c>
      <c r="S372" s="141"/>
      <c r="T372" s="141"/>
      <c r="U372" s="141"/>
      <c r="V372" s="141"/>
      <c r="W372" s="141">
        <v>0</v>
      </c>
      <c r="X372" s="141">
        <f t="shared" si="19"/>
        <v>10000</v>
      </c>
      <c r="AA372" s="174">
        <v>5000</v>
      </c>
      <c r="AB372" s="174"/>
      <c r="AC372" s="174"/>
      <c r="AD372" s="174"/>
      <c r="AE372" s="174"/>
      <c r="AF372" s="174">
        <v>5000</v>
      </c>
      <c r="AG372" s="174">
        <f t="shared" si="20"/>
        <v>0</v>
      </c>
      <c r="AI372" s="172">
        <v>5000</v>
      </c>
      <c r="AJ372" s="172"/>
      <c r="AK372" s="172"/>
      <c r="AL372" s="172"/>
      <c r="AM372" s="172"/>
      <c r="AN372" s="172"/>
      <c r="AO372" s="172"/>
      <c r="AP372" s="172"/>
      <c r="AQ372" s="172"/>
      <c r="AS372" s="141"/>
      <c r="AT372" s="141"/>
      <c r="AU372" s="141"/>
      <c r="AV372" s="141"/>
      <c r="AW372" s="141"/>
      <c r="AX372" s="141"/>
      <c r="AY372" s="141"/>
      <c r="AZ372" s="141"/>
    </row>
    <row r="373" spans="2:52" x14ac:dyDescent="0.2">
      <c r="B373" s="142" t="s">
        <v>627</v>
      </c>
      <c r="C373" s="184">
        <v>20</v>
      </c>
      <c r="D373" s="184" t="s">
        <v>220</v>
      </c>
      <c r="E373" s="184" t="s">
        <v>239</v>
      </c>
      <c r="F373" s="201">
        <v>8300.9699999999993</v>
      </c>
      <c r="G373" s="142" t="s">
        <v>138</v>
      </c>
      <c r="H373" s="140">
        <v>0</v>
      </c>
      <c r="I373" s="140"/>
      <c r="J373" s="140"/>
      <c r="K373" s="140"/>
      <c r="L373" s="140"/>
      <c r="M373" s="140"/>
      <c r="N373" s="140">
        <v>0</v>
      </c>
      <c r="O373" s="140">
        <f t="shared" si="18"/>
        <v>0</v>
      </c>
      <c r="R373" s="141">
        <v>0</v>
      </c>
      <c r="S373" s="141"/>
      <c r="T373" s="141"/>
      <c r="U373" s="141"/>
      <c r="V373" s="141"/>
      <c r="W373" s="141">
        <v>0</v>
      </c>
      <c r="X373" s="141">
        <f t="shared" si="19"/>
        <v>0</v>
      </c>
      <c r="AA373" s="174">
        <v>0</v>
      </c>
      <c r="AB373" s="174"/>
      <c r="AC373" s="174"/>
      <c r="AD373" s="174"/>
      <c r="AE373" s="174"/>
      <c r="AF373" s="174">
        <v>0</v>
      </c>
      <c r="AG373" s="174">
        <f t="shared" si="20"/>
        <v>0</v>
      </c>
      <c r="AI373" s="172">
        <v>0</v>
      </c>
      <c r="AJ373" s="172"/>
      <c r="AK373" s="172"/>
      <c r="AL373" s="172"/>
      <c r="AM373" s="172"/>
      <c r="AN373" s="172"/>
      <c r="AO373" s="172"/>
      <c r="AP373" s="172"/>
      <c r="AQ373" s="172"/>
      <c r="AS373" s="141"/>
      <c r="AT373" s="141"/>
      <c r="AU373" s="141"/>
      <c r="AV373" s="141"/>
      <c r="AW373" s="141"/>
      <c r="AX373" s="141"/>
      <c r="AY373" s="141"/>
      <c r="AZ373" s="141"/>
    </row>
    <row r="374" spans="2:52" x14ac:dyDescent="0.2">
      <c r="B374" s="142" t="s">
        <v>628</v>
      </c>
      <c r="C374" s="184">
        <v>20</v>
      </c>
      <c r="D374" s="184" t="s">
        <v>220</v>
      </c>
      <c r="E374" s="184" t="s">
        <v>240</v>
      </c>
      <c r="F374" s="201">
        <v>8300.9699999999993</v>
      </c>
      <c r="G374" s="142" t="s">
        <v>138</v>
      </c>
      <c r="H374" s="140">
        <v>0</v>
      </c>
      <c r="I374" s="140"/>
      <c r="J374" s="140"/>
      <c r="K374" s="140"/>
      <c r="L374" s="140"/>
      <c r="M374" s="140"/>
      <c r="N374" s="140">
        <v>0</v>
      </c>
      <c r="O374" s="140">
        <f t="shared" si="18"/>
        <v>0</v>
      </c>
      <c r="R374" s="141">
        <v>0</v>
      </c>
      <c r="S374" s="141"/>
      <c r="T374" s="141"/>
      <c r="U374" s="141"/>
      <c r="V374" s="141"/>
      <c r="W374" s="141">
        <v>0</v>
      </c>
      <c r="X374" s="141">
        <f t="shared" si="19"/>
        <v>0</v>
      </c>
      <c r="AA374" s="174">
        <v>5000</v>
      </c>
      <c r="AB374" s="174"/>
      <c r="AC374" s="174"/>
      <c r="AD374" s="174"/>
      <c r="AE374" s="174"/>
      <c r="AF374" s="174">
        <v>5000</v>
      </c>
      <c r="AG374" s="174">
        <f t="shared" si="20"/>
        <v>0</v>
      </c>
      <c r="AI374" s="172">
        <v>5000</v>
      </c>
      <c r="AJ374" s="172"/>
      <c r="AK374" s="172"/>
      <c r="AL374" s="172"/>
      <c r="AM374" s="172"/>
      <c r="AN374" s="172"/>
      <c r="AO374" s="172"/>
      <c r="AP374" s="172"/>
      <c r="AQ374" s="172"/>
      <c r="AS374" s="141"/>
      <c r="AT374" s="141"/>
      <c r="AU374" s="141"/>
      <c r="AV374" s="141"/>
      <c r="AW374" s="141"/>
      <c r="AX374" s="141"/>
      <c r="AY374" s="141"/>
      <c r="AZ374" s="141"/>
    </row>
    <row r="375" spans="2:52" x14ac:dyDescent="0.2">
      <c r="B375" s="142" t="s">
        <v>629</v>
      </c>
      <c r="C375" s="184">
        <v>20</v>
      </c>
      <c r="D375" s="184" t="s">
        <v>220</v>
      </c>
      <c r="E375" s="184" t="s">
        <v>241</v>
      </c>
      <c r="F375" s="201">
        <v>8300.9699999999993</v>
      </c>
      <c r="G375" s="142" t="s">
        <v>138</v>
      </c>
      <c r="H375" s="140">
        <v>0</v>
      </c>
      <c r="I375" s="140"/>
      <c r="J375" s="140"/>
      <c r="K375" s="140"/>
      <c r="L375" s="140"/>
      <c r="M375" s="140"/>
      <c r="N375" s="140">
        <v>0</v>
      </c>
      <c r="O375" s="140">
        <f t="shared" si="18"/>
        <v>0</v>
      </c>
      <c r="R375" s="141">
        <v>0</v>
      </c>
      <c r="S375" s="141"/>
      <c r="T375" s="141"/>
      <c r="U375" s="141"/>
      <c r="V375" s="141"/>
      <c r="W375" s="141">
        <v>0</v>
      </c>
      <c r="X375" s="141">
        <f t="shared" si="19"/>
        <v>0</v>
      </c>
      <c r="AA375" s="174">
        <v>0</v>
      </c>
      <c r="AB375" s="174"/>
      <c r="AC375" s="174"/>
      <c r="AD375" s="174"/>
      <c r="AE375" s="174"/>
      <c r="AF375" s="174">
        <v>0</v>
      </c>
      <c r="AG375" s="174">
        <f t="shared" si="20"/>
        <v>0</v>
      </c>
      <c r="AI375" s="172">
        <v>0</v>
      </c>
      <c r="AJ375" s="172"/>
      <c r="AK375" s="172"/>
      <c r="AL375" s="172"/>
      <c r="AM375" s="172"/>
      <c r="AN375" s="172"/>
      <c r="AO375" s="172"/>
      <c r="AP375" s="172"/>
      <c r="AQ375" s="172"/>
      <c r="AS375" s="141"/>
      <c r="AT375" s="141"/>
      <c r="AU375" s="141"/>
      <c r="AV375" s="141"/>
      <c r="AW375" s="141"/>
      <c r="AX375" s="141"/>
      <c r="AY375" s="141"/>
      <c r="AZ375" s="141"/>
    </row>
    <row r="376" spans="2:52" x14ac:dyDescent="0.2">
      <c r="B376" s="142" t="s">
        <v>630</v>
      </c>
      <c r="C376" s="184">
        <v>20</v>
      </c>
      <c r="D376" s="184" t="s">
        <v>220</v>
      </c>
      <c r="E376" s="184" t="s">
        <v>242</v>
      </c>
      <c r="F376" s="201">
        <v>8300.9699999999993</v>
      </c>
      <c r="G376" s="142" t="s">
        <v>138</v>
      </c>
      <c r="H376" s="140">
        <v>0</v>
      </c>
      <c r="I376" s="140"/>
      <c r="J376" s="140"/>
      <c r="K376" s="140"/>
      <c r="L376" s="140"/>
      <c r="M376" s="140"/>
      <c r="N376" s="140">
        <v>0</v>
      </c>
      <c r="O376" s="140">
        <f t="shared" si="18"/>
        <v>0</v>
      </c>
      <c r="R376" s="141">
        <v>0</v>
      </c>
      <c r="S376" s="141"/>
      <c r="T376" s="141"/>
      <c r="U376" s="141"/>
      <c r="V376" s="141"/>
      <c r="W376" s="141">
        <v>0</v>
      </c>
      <c r="X376" s="141">
        <f t="shared" si="19"/>
        <v>0</v>
      </c>
      <c r="AA376" s="174">
        <v>0</v>
      </c>
      <c r="AB376" s="174"/>
      <c r="AC376" s="174"/>
      <c r="AD376" s="174"/>
      <c r="AE376" s="174"/>
      <c r="AF376" s="174">
        <v>0</v>
      </c>
      <c r="AG376" s="174">
        <f t="shared" si="20"/>
        <v>0</v>
      </c>
      <c r="AI376" s="172">
        <v>0</v>
      </c>
      <c r="AJ376" s="172"/>
      <c r="AK376" s="172"/>
      <c r="AL376" s="172"/>
      <c r="AM376" s="172"/>
      <c r="AN376" s="172"/>
      <c r="AO376" s="172"/>
      <c r="AP376" s="172"/>
      <c r="AQ376" s="172"/>
      <c r="AS376" s="141"/>
      <c r="AT376" s="141"/>
      <c r="AU376" s="141"/>
      <c r="AV376" s="141"/>
      <c r="AW376" s="141"/>
      <c r="AX376" s="141"/>
      <c r="AY376" s="141"/>
      <c r="AZ376" s="141"/>
    </row>
    <row r="377" spans="2:52" x14ac:dyDescent="0.2">
      <c r="B377" s="142" t="s">
        <v>631</v>
      </c>
      <c r="C377" s="184">
        <v>20</v>
      </c>
      <c r="D377" s="184" t="s">
        <v>220</v>
      </c>
      <c r="E377" s="184" t="s">
        <v>243</v>
      </c>
      <c r="F377" s="201">
        <v>8300.9699999999993</v>
      </c>
      <c r="G377" s="142" t="s">
        <v>138</v>
      </c>
      <c r="H377" s="140">
        <v>0</v>
      </c>
      <c r="I377" s="140"/>
      <c r="J377" s="140"/>
      <c r="K377" s="140"/>
      <c r="L377" s="140"/>
      <c r="M377" s="140"/>
      <c r="N377" s="140">
        <v>0</v>
      </c>
      <c r="O377" s="140">
        <f t="shared" si="18"/>
        <v>0</v>
      </c>
      <c r="R377" s="141">
        <v>6200</v>
      </c>
      <c r="S377" s="141"/>
      <c r="T377" s="141"/>
      <c r="U377" s="141"/>
      <c r="V377" s="141"/>
      <c r="W377" s="141">
        <v>0</v>
      </c>
      <c r="X377" s="141">
        <f t="shared" si="19"/>
        <v>6200</v>
      </c>
      <c r="AA377" s="174">
        <v>6200</v>
      </c>
      <c r="AB377" s="174"/>
      <c r="AC377" s="174"/>
      <c r="AD377" s="174"/>
      <c r="AE377" s="174"/>
      <c r="AF377" s="174">
        <v>6200</v>
      </c>
      <c r="AG377" s="174">
        <f t="shared" si="20"/>
        <v>0</v>
      </c>
      <c r="AI377" s="172">
        <v>0</v>
      </c>
      <c r="AJ377" s="172"/>
      <c r="AK377" s="172"/>
      <c r="AL377" s="172"/>
      <c r="AM377" s="172"/>
      <c r="AN377" s="172"/>
      <c r="AO377" s="172"/>
      <c r="AP377" s="172"/>
      <c r="AQ377" s="172"/>
      <c r="AS377" s="141"/>
      <c r="AT377" s="141"/>
      <c r="AU377" s="141"/>
      <c r="AV377" s="141"/>
      <c r="AW377" s="141"/>
      <c r="AX377" s="141"/>
      <c r="AY377" s="141"/>
      <c r="AZ377" s="141"/>
    </row>
    <row r="378" spans="2:52" x14ac:dyDescent="0.2">
      <c r="B378" s="142" t="s">
        <v>632</v>
      </c>
      <c r="C378" s="184">
        <v>20</v>
      </c>
      <c r="D378" s="184" t="s">
        <v>220</v>
      </c>
      <c r="E378" s="184" t="s">
        <v>244</v>
      </c>
      <c r="F378" s="201">
        <v>8300.9699999999993</v>
      </c>
      <c r="G378" s="142" t="s">
        <v>138</v>
      </c>
      <c r="H378" s="140">
        <v>0</v>
      </c>
      <c r="I378" s="140"/>
      <c r="J378" s="140"/>
      <c r="K378" s="140"/>
      <c r="L378" s="140"/>
      <c r="M378" s="140"/>
      <c r="N378" s="140">
        <v>0</v>
      </c>
      <c r="O378" s="140">
        <f t="shared" si="18"/>
        <v>0</v>
      </c>
      <c r="R378" s="141">
        <v>0</v>
      </c>
      <c r="S378" s="141"/>
      <c r="T378" s="141"/>
      <c r="U378" s="141"/>
      <c r="V378" s="141"/>
      <c r="W378" s="141">
        <v>0</v>
      </c>
      <c r="X378" s="141">
        <f t="shared" si="19"/>
        <v>0</v>
      </c>
      <c r="AA378" s="174">
        <v>0</v>
      </c>
      <c r="AB378" s="174"/>
      <c r="AC378" s="174"/>
      <c r="AD378" s="174"/>
      <c r="AE378" s="174"/>
      <c r="AF378" s="174">
        <v>0</v>
      </c>
      <c r="AG378" s="174">
        <f t="shared" si="20"/>
        <v>0</v>
      </c>
      <c r="AI378" s="172">
        <v>0</v>
      </c>
      <c r="AJ378" s="172"/>
      <c r="AK378" s="172"/>
      <c r="AL378" s="172"/>
      <c r="AM378" s="172"/>
      <c r="AN378" s="172"/>
      <c r="AO378" s="172"/>
      <c r="AP378" s="172"/>
      <c r="AQ378" s="172"/>
      <c r="AS378" s="141"/>
      <c r="AT378" s="141"/>
      <c r="AU378" s="141"/>
      <c r="AV378" s="141"/>
      <c r="AW378" s="141"/>
      <c r="AX378" s="141"/>
      <c r="AY378" s="141"/>
      <c r="AZ378" s="141"/>
    </row>
    <row r="379" spans="2:52" x14ac:dyDescent="0.2">
      <c r="B379" s="142" t="s">
        <v>633</v>
      </c>
      <c r="C379" s="184">
        <v>20</v>
      </c>
      <c r="D379" s="184" t="s">
        <v>220</v>
      </c>
      <c r="E379" s="184" t="s">
        <v>245</v>
      </c>
      <c r="F379" s="201">
        <v>8300.9699999999993</v>
      </c>
      <c r="G379" s="142" t="s">
        <v>138</v>
      </c>
      <c r="H379" s="140">
        <v>0</v>
      </c>
      <c r="I379" s="140"/>
      <c r="J379" s="140"/>
      <c r="K379" s="140"/>
      <c r="L379" s="140"/>
      <c r="M379" s="140"/>
      <c r="N379" s="140">
        <v>0</v>
      </c>
      <c r="O379" s="140">
        <f t="shared" si="18"/>
        <v>0</v>
      </c>
      <c r="R379" s="141">
        <v>5000</v>
      </c>
      <c r="S379" s="141"/>
      <c r="T379" s="141"/>
      <c r="U379" s="141"/>
      <c r="V379" s="141"/>
      <c r="W379" s="141">
        <v>0</v>
      </c>
      <c r="X379" s="141">
        <f t="shared" si="19"/>
        <v>5000</v>
      </c>
      <c r="AA379" s="174">
        <v>5000</v>
      </c>
      <c r="AB379" s="174"/>
      <c r="AC379" s="174"/>
      <c r="AD379" s="174"/>
      <c r="AE379" s="174"/>
      <c r="AF379" s="174">
        <v>5000</v>
      </c>
      <c r="AG379" s="174">
        <f t="shared" si="20"/>
        <v>0</v>
      </c>
      <c r="AI379" s="172">
        <v>5000</v>
      </c>
      <c r="AJ379" s="172"/>
      <c r="AK379" s="172"/>
      <c r="AL379" s="172"/>
      <c r="AM379" s="172"/>
      <c r="AN379" s="172"/>
      <c r="AO379" s="172"/>
      <c r="AP379" s="172"/>
      <c r="AQ379" s="172"/>
      <c r="AS379" s="141"/>
      <c r="AT379" s="141"/>
      <c r="AU379" s="141"/>
      <c r="AV379" s="141"/>
      <c r="AW379" s="141"/>
      <c r="AX379" s="141"/>
      <c r="AY379" s="141"/>
      <c r="AZ379" s="141"/>
    </row>
    <row r="380" spans="2:52" x14ac:dyDescent="0.2">
      <c r="B380" s="142" t="s">
        <v>634</v>
      </c>
      <c r="C380" s="184">
        <v>20</v>
      </c>
      <c r="D380" s="184" t="s">
        <v>220</v>
      </c>
      <c r="E380" s="184" t="s">
        <v>246</v>
      </c>
      <c r="F380" s="201">
        <v>8300.9699999999993</v>
      </c>
      <c r="G380" s="142" t="s">
        <v>138</v>
      </c>
      <c r="H380" s="140">
        <v>0</v>
      </c>
      <c r="I380" s="140"/>
      <c r="J380" s="140"/>
      <c r="K380" s="140"/>
      <c r="L380" s="140"/>
      <c r="M380" s="140"/>
      <c r="N380" s="140">
        <v>0</v>
      </c>
      <c r="O380" s="140">
        <f t="shared" si="18"/>
        <v>0</v>
      </c>
      <c r="R380" s="141">
        <v>10000</v>
      </c>
      <c r="S380" s="141"/>
      <c r="T380" s="141"/>
      <c r="U380" s="141"/>
      <c r="V380" s="141"/>
      <c r="W380" s="141">
        <v>0</v>
      </c>
      <c r="X380" s="141">
        <f t="shared" si="19"/>
        <v>10000</v>
      </c>
      <c r="AA380" s="174">
        <v>10000</v>
      </c>
      <c r="AB380" s="174"/>
      <c r="AC380" s="174"/>
      <c r="AD380" s="174"/>
      <c r="AE380" s="174"/>
      <c r="AF380" s="174">
        <v>10000</v>
      </c>
      <c r="AG380" s="174">
        <f t="shared" si="20"/>
        <v>0</v>
      </c>
      <c r="AI380" s="172">
        <v>10000</v>
      </c>
      <c r="AJ380" s="172"/>
      <c r="AK380" s="172"/>
      <c r="AL380" s="172"/>
      <c r="AM380" s="172"/>
      <c r="AN380" s="172"/>
      <c r="AO380" s="172"/>
      <c r="AP380" s="172"/>
      <c r="AQ380" s="172"/>
      <c r="AS380" s="141"/>
      <c r="AT380" s="141"/>
      <c r="AU380" s="141"/>
      <c r="AV380" s="141"/>
      <c r="AW380" s="141"/>
      <c r="AX380" s="141"/>
      <c r="AY380" s="141"/>
      <c r="AZ380" s="141"/>
    </row>
    <row r="381" spans="2:52" x14ac:dyDescent="0.2">
      <c r="B381" s="142" t="s">
        <v>635</v>
      </c>
      <c r="C381" s="184">
        <v>20</v>
      </c>
      <c r="D381" s="184" t="s">
        <v>220</v>
      </c>
      <c r="E381" s="184" t="s">
        <v>247</v>
      </c>
      <c r="F381" s="201">
        <v>8300.9699999999993</v>
      </c>
      <c r="G381" s="142" t="s">
        <v>138</v>
      </c>
      <c r="H381" s="140">
        <v>0</v>
      </c>
      <c r="I381" s="140"/>
      <c r="J381" s="140"/>
      <c r="K381" s="140"/>
      <c r="L381" s="140"/>
      <c r="M381" s="140"/>
      <c r="N381" s="140">
        <v>0</v>
      </c>
      <c r="O381" s="140">
        <f t="shared" si="18"/>
        <v>0</v>
      </c>
      <c r="R381" s="141">
        <v>0</v>
      </c>
      <c r="S381" s="141"/>
      <c r="T381" s="141"/>
      <c r="U381" s="141"/>
      <c r="V381" s="141"/>
      <c r="W381" s="141">
        <v>0</v>
      </c>
      <c r="X381" s="141">
        <f t="shared" si="19"/>
        <v>0</v>
      </c>
      <c r="AA381" s="174">
        <v>0</v>
      </c>
      <c r="AB381" s="174"/>
      <c r="AC381" s="174"/>
      <c r="AD381" s="174"/>
      <c r="AE381" s="174"/>
      <c r="AF381" s="174">
        <v>0</v>
      </c>
      <c r="AG381" s="174">
        <f t="shared" si="20"/>
        <v>0</v>
      </c>
      <c r="AI381" s="172">
        <v>0</v>
      </c>
      <c r="AJ381" s="172"/>
      <c r="AK381" s="172"/>
      <c r="AL381" s="172"/>
      <c r="AM381" s="172"/>
      <c r="AN381" s="172"/>
      <c r="AO381" s="172"/>
      <c r="AP381" s="172"/>
      <c r="AQ381" s="172"/>
      <c r="AS381" s="141"/>
      <c r="AT381" s="141"/>
      <c r="AU381" s="141"/>
      <c r="AV381" s="141"/>
      <c r="AW381" s="141"/>
      <c r="AX381" s="141"/>
      <c r="AY381" s="141"/>
      <c r="AZ381" s="141"/>
    </row>
    <row r="382" spans="2:52" x14ac:dyDescent="0.2">
      <c r="B382" s="142" t="s">
        <v>636</v>
      </c>
      <c r="C382" s="184">
        <v>20</v>
      </c>
      <c r="D382" s="184" t="s">
        <v>220</v>
      </c>
      <c r="E382" s="184" t="s">
        <v>248</v>
      </c>
      <c r="F382" s="201">
        <v>8300.9699999999993</v>
      </c>
      <c r="G382" s="142" t="s">
        <v>138</v>
      </c>
      <c r="H382" s="140">
        <v>0</v>
      </c>
      <c r="I382" s="140"/>
      <c r="J382" s="140"/>
      <c r="K382" s="140"/>
      <c r="L382" s="140"/>
      <c r="M382" s="140"/>
      <c r="N382" s="140">
        <v>0</v>
      </c>
      <c r="O382" s="140">
        <f t="shared" si="18"/>
        <v>0</v>
      </c>
      <c r="R382" s="141">
        <v>0</v>
      </c>
      <c r="S382" s="141"/>
      <c r="T382" s="141"/>
      <c r="U382" s="141"/>
      <c r="V382" s="141"/>
      <c r="W382" s="141">
        <v>0</v>
      </c>
      <c r="X382" s="141">
        <f t="shared" si="19"/>
        <v>0</v>
      </c>
      <c r="AA382" s="174">
        <v>0</v>
      </c>
      <c r="AB382" s="174"/>
      <c r="AC382" s="174"/>
      <c r="AD382" s="174"/>
      <c r="AE382" s="174"/>
      <c r="AF382" s="174">
        <v>0</v>
      </c>
      <c r="AG382" s="174">
        <f t="shared" si="20"/>
        <v>0</v>
      </c>
      <c r="AI382" s="172">
        <v>0</v>
      </c>
      <c r="AJ382" s="172"/>
      <c r="AK382" s="172"/>
      <c r="AL382" s="172"/>
      <c r="AM382" s="172"/>
      <c r="AN382" s="172"/>
      <c r="AO382" s="172"/>
      <c r="AP382" s="172"/>
      <c r="AQ382" s="172"/>
      <c r="AS382" s="141"/>
      <c r="AT382" s="141"/>
      <c r="AU382" s="141"/>
      <c r="AV382" s="141"/>
      <c r="AW382" s="141"/>
      <c r="AX382" s="141"/>
      <c r="AY382" s="141"/>
      <c r="AZ382" s="141"/>
    </row>
    <row r="383" spans="2:52" x14ac:dyDescent="0.2">
      <c r="B383" s="142" t="s">
        <v>637</v>
      </c>
      <c r="C383" s="184">
        <v>20</v>
      </c>
      <c r="D383" s="184" t="s">
        <v>220</v>
      </c>
      <c r="E383" s="184" t="s">
        <v>249</v>
      </c>
      <c r="F383" s="201">
        <v>8300.9699999999993</v>
      </c>
      <c r="G383" s="142" t="s">
        <v>138</v>
      </c>
      <c r="H383" s="140">
        <v>0</v>
      </c>
      <c r="I383" s="140"/>
      <c r="J383" s="140"/>
      <c r="K383" s="140"/>
      <c r="L383" s="140"/>
      <c r="M383" s="140"/>
      <c r="N383" s="140">
        <v>0</v>
      </c>
      <c r="O383" s="140">
        <f t="shared" si="18"/>
        <v>0</v>
      </c>
      <c r="R383" s="141">
        <v>0</v>
      </c>
      <c r="S383" s="141"/>
      <c r="T383" s="141"/>
      <c r="U383" s="141"/>
      <c r="V383" s="141"/>
      <c r="W383" s="141">
        <v>0</v>
      </c>
      <c r="X383" s="141">
        <f t="shared" si="19"/>
        <v>0</v>
      </c>
      <c r="AA383" s="174">
        <v>0</v>
      </c>
      <c r="AB383" s="174"/>
      <c r="AC383" s="174"/>
      <c r="AD383" s="174"/>
      <c r="AE383" s="174"/>
      <c r="AF383" s="174">
        <v>0</v>
      </c>
      <c r="AG383" s="174">
        <f t="shared" si="20"/>
        <v>0</v>
      </c>
      <c r="AI383" s="172">
        <v>0</v>
      </c>
      <c r="AJ383" s="172"/>
      <c r="AK383" s="172"/>
      <c r="AL383" s="172"/>
      <c r="AM383" s="172"/>
      <c r="AN383" s="172"/>
      <c r="AO383" s="172"/>
      <c r="AP383" s="172"/>
      <c r="AQ383" s="172"/>
      <c r="AS383" s="141"/>
      <c r="AT383" s="141"/>
      <c r="AU383" s="141"/>
      <c r="AV383" s="141"/>
      <c r="AW383" s="141"/>
      <c r="AX383" s="141"/>
      <c r="AY383" s="141"/>
      <c r="AZ383" s="141"/>
    </row>
    <row r="384" spans="2:52" x14ac:dyDescent="0.2">
      <c r="B384" s="142" t="s">
        <v>638</v>
      </c>
      <c r="C384" s="184">
        <v>20</v>
      </c>
      <c r="D384" s="184" t="s">
        <v>220</v>
      </c>
      <c r="E384" s="184" t="s">
        <v>250</v>
      </c>
      <c r="F384" s="201">
        <v>8300.9699999999993</v>
      </c>
      <c r="G384" s="142" t="s">
        <v>138</v>
      </c>
      <c r="H384" s="140">
        <v>0</v>
      </c>
      <c r="I384" s="140"/>
      <c r="J384" s="140"/>
      <c r="K384" s="140"/>
      <c r="L384" s="140"/>
      <c r="M384" s="140"/>
      <c r="N384" s="140">
        <v>0</v>
      </c>
      <c r="O384" s="140">
        <f t="shared" si="18"/>
        <v>0</v>
      </c>
      <c r="R384" s="141">
        <v>0</v>
      </c>
      <c r="S384" s="141"/>
      <c r="T384" s="141"/>
      <c r="U384" s="141"/>
      <c r="V384" s="141"/>
      <c r="W384" s="141">
        <v>0</v>
      </c>
      <c r="X384" s="141">
        <f t="shared" si="19"/>
        <v>0</v>
      </c>
      <c r="AA384" s="174">
        <v>0</v>
      </c>
      <c r="AB384" s="174"/>
      <c r="AC384" s="174"/>
      <c r="AD384" s="174"/>
      <c r="AE384" s="174"/>
      <c r="AF384" s="174">
        <v>0</v>
      </c>
      <c r="AG384" s="174">
        <f t="shared" si="20"/>
        <v>0</v>
      </c>
      <c r="AI384" s="172">
        <v>0</v>
      </c>
      <c r="AJ384" s="172"/>
      <c r="AK384" s="172"/>
      <c r="AL384" s="172"/>
      <c r="AM384" s="172"/>
      <c r="AN384" s="172"/>
      <c r="AO384" s="172"/>
      <c r="AP384" s="172"/>
      <c r="AQ384" s="172"/>
      <c r="AS384" s="141"/>
      <c r="AT384" s="141"/>
      <c r="AU384" s="141"/>
      <c r="AV384" s="141"/>
      <c r="AW384" s="141"/>
      <c r="AX384" s="141"/>
      <c r="AY384" s="141"/>
      <c r="AZ384" s="141"/>
    </row>
    <row r="385" spans="2:52" x14ac:dyDescent="0.2">
      <c r="B385" s="142" t="s">
        <v>639</v>
      </c>
      <c r="C385" s="184">
        <v>20</v>
      </c>
      <c r="D385" s="184" t="s">
        <v>220</v>
      </c>
      <c r="E385" s="184" t="s">
        <v>251</v>
      </c>
      <c r="F385" s="201">
        <v>8300.9699999999993</v>
      </c>
      <c r="G385" s="142" t="s">
        <v>138</v>
      </c>
      <c r="H385" s="140">
        <v>0</v>
      </c>
      <c r="I385" s="140"/>
      <c r="J385" s="140"/>
      <c r="K385" s="140"/>
      <c r="L385" s="140"/>
      <c r="M385" s="140"/>
      <c r="N385" s="140">
        <v>0</v>
      </c>
      <c r="O385" s="140">
        <f t="shared" si="18"/>
        <v>0</v>
      </c>
      <c r="R385" s="141">
        <v>0</v>
      </c>
      <c r="S385" s="141"/>
      <c r="T385" s="141"/>
      <c r="U385" s="141"/>
      <c r="V385" s="141"/>
      <c r="W385" s="141">
        <v>0</v>
      </c>
      <c r="X385" s="141">
        <f t="shared" si="19"/>
        <v>0</v>
      </c>
      <c r="AA385" s="174">
        <v>0</v>
      </c>
      <c r="AB385" s="174"/>
      <c r="AC385" s="174"/>
      <c r="AD385" s="174"/>
      <c r="AE385" s="174"/>
      <c r="AF385" s="174">
        <v>0</v>
      </c>
      <c r="AG385" s="174">
        <f t="shared" si="20"/>
        <v>0</v>
      </c>
      <c r="AI385" s="172">
        <v>0</v>
      </c>
      <c r="AJ385" s="172"/>
      <c r="AK385" s="172"/>
      <c r="AL385" s="172"/>
      <c r="AM385" s="172"/>
      <c r="AN385" s="172"/>
      <c r="AO385" s="172"/>
      <c r="AP385" s="172"/>
      <c r="AQ385" s="172"/>
      <c r="AS385" s="141"/>
      <c r="AT385" s="141"/>
      <c r="AU385" s="141"/>
      <c r="AV385" s="141"/>
      <c r="AW385" s="141"/>
      <c r="AX385" s="141"/>
      <c r="AY385" s="141"/>
      <c r="AZ385" s="141"/>
    </row>
    <row r="386" spans="2:52" x14ac:dyDescent="0.2">
      <c r="B386" s="142" t="s">
        <v>640</v>
      </c>
      <c r="C386" s="184">
        <v>20</v>
      </c>
      <c r="D386" s="184" t="s">
        <v>220</v>
      </c>
      <c r="E386" s="184" t="s">
        <v>252</v>
      </c>
      <c r="F386" s="201">
        <v>8300.9699999999993</v>
      </c>
      <c r="G386" s="142" t="s">
        <v>138</v>
      </c>
      <c r="H386" s="140">
        <v>0</v>
      </c>
      <c r="I386" s="140"/>
      <c r="J386" s="140"/>
      <c r="K386" s="140"/>
      <c r="L386" s="140"/>
      <c r="M386" s="140"/>
      <c r="N386" s="140">
        <v>0</v>
      </c>
      <c r="O386" s="140">
        <f t="shared" si="18"/>
        <v>0</v>
      </c>
      <c r="R386" s="141">
        <v>0</v>
      </c>
      <c r="S386" s="141"/>
      <c r="T386" s="141"/>
      <c r="U386" s="141"/>
      <c r="V386" s="141"/>
      <c r="W386" s="141">
        <v>0</v>
      </c>
      <c r="X386" s="141">
        <f t="shared" si="19"/>
        <v>0</v>
      </c>
      <c r="AA386" s="174">
        <v>0</v>
      </c>
      <c r="AB386" s="174"/>
      <c r="AC386" s="174"/>
      <c r="AD386" s="174"/>
      <c r="AE386" s="174"/>
      <c r="AF386" s="174">
        <v>0</v>
      </c>
      <c r="AG386" s="174">
        <f t="shared" si="20"/>
        <v>0</v>
      </c>
      <c r="AI386" s="172">
        <v>0</v>
      </c>
      <c r="AJ386" s="172"/>
      <c r="AK386" s="172"/>
      <c r="AL386" s="172"/>
      <c r="AM386" s="172"/>
      <c r="AN386" s="172"/>
      <c r="AO386" s="172"/>
      <c r="AP386" s="172"/>
      <c r="AQ386" s="172"/>
      <c r="AS386" s="141"/>
      <c r="AT386" s="141"/>
      <c r="AU386" s="141"/>
      <c r="AV386" s="141"/>
      <c r="AW386" s="141"/>
      <c r="AX386" s="141"/>
      <c r="AY386" s="141"/>
      <c r="AZ386" s="141"/>
    </row>
    <row r="387" spans="2:52" x14ac:dyDescent="0.2">
      <c r="B387" s="142" t="s">
        <v>641</v>
      </c>
      <c r="C387" s="184">
        <v>20</v>
      </c>
      <c r="D387" s="184" t="s">
        <v>220</v>
      </c>
      <c r="E387" s="184" t="s">
        <v>253</v>
      </c>
      <c r="F387" s="201">
        <v>8300.9699999999993</v>
      </c>
      <c r="G387" s="142" t="s">
        <v>138</v>
      </c>
      <c r="H387" s="140">
        <v>0</v>
      </c>
      <c r="I387" s="140"/>
      <c r="J387" s="140"/>
      <c r="K387" s="140"/>
      <c r="L387" s="140"/>
      <c r="M387" s="140"/>
      <c r="N387" s="140">
        <v>0</v>
      </c>
      <c r="O387" s="140">
        <f t="shared" si="18"/>
        <v>0</v>
      </c>
      <c r="R387" s="141">
        <v>0</v>
      </c>
      <c r="S387" s="141"/>
      <c r="T387" s="141"/>
      <c r="U387" s="141"/>
      <c r="V387" s="141"/>
      <c r="W387" s="141">
        <v>0</v>
      </c>
      <c r="X387" s="141">
        <f t="shared" si="19"/>
        <v>0</v>
      </c>
      <c r="AA387" s="174">
        <v>0</v>
      </c>
      <c r="AB387" s="174"/>
      <c r="AC387" s="174"/>
      <c r="AD387" s="174"/>
      <c r="AE387" s="174"/>
      <c r="AF387" s="174">
        <v>0</v>
      </c>
      <c r="AG387" s="174">
        <f t="shared" si="20"/>
        <v>0</v>
      </c>
      <c r="AI387" s="172">
        <v>0</v>
      </c>
      <c r="AJ387" s="172"/>
      <c r="AK387" s="172"/>
      <c r="AL387" s="172"/>
      <c r="AM387" s="172"/>
      <c r="AN387" s="172"/>
      <c r="AO387" s="172"/>
      <c r="AP387" s="172"/>
      <c r="AQ387" s="172"/>
      <c r="AS387" s="141"/>
      <c r="AT387" s="141"/>
      <c r="AU387" s="141"/>
      <c r="AV387" s="141"/>
      <c r="AW387" s="141"/>
      <c r="AX387" s="141"/>
      <c r="AY387" s="141"/>
      <c r="AZ387" s="141"/>
    </row>
    <row r="388" spans="2:52" x14ac:dyDescent="0.2">
      <c r="B388" s="142" t="s">
        <v>642</v>
      </c>
      <c r="C388" s="184">
        <v>20</v>
      </c>
      <c r="D388" s="184" t="s">
        <v>220</v>
      </c>
      <c r="E388" s="184" t="s">
        <v>254</v>
      </c>
      <c r="F388" s="201">
        <v>8300.9699999999993</v>
      </c>
      <c r="G388" s="142" t="s">
        <v>138</v>
      </c>
      <c r="H388" s="140">
        <v>0</v>
      </c>
      <c r="I388" s="140"/>
      <c r="J388" s="140"/>
      <c r="K388" s="140"/>
      <c r="L388" s="140"/>
      <c r="M388" s="140"/>
      <c r="N388" s="140">
        <v>0</v>
      </c>
      <c r="O388" s="140">
        <f t="shared" ref="O388:O399" si="21">H388-N388</f>
        <v>0</v>
      </c>
      <c r="R388" s="141">
        <v>0</v>
      </c>
      <c r="S388" s="141"/>
      <c r="T388" s="141"/>
      <c r="U388" s="141"/>
      <c r="V388" s="141"/>
      <c r="W388" s="141">
        <v>0</v>
      </c>
      <c r="X388" s="141">
        <f t="shared" ref="X388:X399" si="22">R388-W388</f>
        <v>0</v>
      </c>
      <c r="AA388" s="174">
        <v>0</v>
      </c>
      <c r="AB388" s="174"/>
      <c r="AC388" s="174"/>
      <c r="AD388" s="174"/>
      <c r="AE388" s="174"/>
      <c r="AF388" s="174">
        <v>0</v>
      </c>
      <c r="AG388" s="174">
        <f t="shared" ref="AG388:AG399" si="23">AA388-AF388</f>
        <v>0</v>
      </c>
      <c r="AI388" s="172">
        <v>0</v>
      </c>
      <c r="AJ388" s="172"/>
      <c r="AK388" s="172"/>
      <c r="AL388" s="172"/>
      <c r="AM388" s="172"/>
      <c r="AN388" s="172"/>
      <c r="AO388" s="172"/>
      <c r="AP388" s="172"/>
      <c r="AQ388" s="172"/>
      <c r="AS388" s="141"/>
      <c r="AT388" s="141"/>
      <c r="AU388" s="141"/>
      <c r="AV388" s="141"/>
      <c r="AW388" s="141"/>
      <c r="AX388" s="141"/>
      <c r="AY388" s="141"/>
      <c r="AZ388" s="141"/>
    </row>
    <row r="389" spans="2:52" x14ac:dyDescent="0.2">
      <c r="B389" s="142" t="s">
        <v>643</v>
      </c>
      <c r="C389" s="184">
        <v>20</v>
      </c>
      <c r="D389" s="184" t="s">
        <v>220</v>
      </c>
      <c r="E389" s="184" t="s">
        <v>255</v>
      </c>
      <c r="F389" s="201">
        <v>8300.9699999999993</v>
      </c>
      <c r="G389" s="142" t="s">
        <v>138</v>
      </c>
      <c r="H389" s="140">
        <v>0</v>
      </c>
      <c r="I389" s="140"/>
      <c r="J389" s="140"/>
      <c r="K389" s="140"/>
      <c r="L389" s="140"/>
      <c r="M389" s="140"/>
      <c r="N389" s="140">
        <v>0</v>
      </c>
      <c r="O389" s="140">
        <f t="shared" si="21"/>
        <v>0</v>
      </c>
      <c r="R389" s="141">
        <v>0</v>
      </c>
      <c r="S389" s="141"/>
      <c r="T389" s="141"/>
      <c r="U389" s="141"/>
      <c r="V389" s="141"/>
      <c r="W389" s="141">
        <v>0</v>
      </c>
      <c r="X389" s="141">
        <f t="shared" si="22"/>
        <v>0</v>
      </c>
      <c r="AA389" s="174">
        <v>0</v>
      </c>
      <c r="AB389" s="174"/>
      <c r="AC389" s="174"/>
      <c r="AD389" s="174"/>
      <c r="AE389" s="174"/>
      <c r="AF389" s="174">
        <v>0</v>
      </c>
      <c r="AG389" s="174">
        <f t="shared" si="23"/>
        <v>0</v>
      </c>
      <c r="AI389" s="172">
        <v>0</v>
      </c>
      <c r="AJ389" s="172"/>
      <c r="AK389" s="172"/>
      <c r="AL389" s="172"/>
      <c r="AM389" s="172"/>
      <c r="AN389" s="172"/>
      <c r="AO389" s="172"/>
      <c r="AP389" s="172"/>
      <c r="AQ389" s="172"/>
      <c r="AS389" s="141"/>
      <c r="AT389" s="141"/>
      <c r="AU389" s="141"/>
      <c r="AV389" s="141"/>
      <c r="AW389" s="141"/>
      <c r="AX389" s="141"/>
      <c r="AY389" s="141"/>
      <c r="AZ389" s="141"/>
    </row>
    <row r="390" spans="2:52" x14ac:dyDescent="0.2">
      <c r="B390" s="142" t="s">
        <v>644</v>
      </c>
      <c r="C390" s="184">
        <v>20</v>
      </c>
      <c r="D390" s="184" t="s">
        <v>220</v>
      </c>
      <c r="E390" s="184" t="s">
        <v>256</v>
      </c>
      <c r="F390" s="201">
        <v>8300.9699999999993</v>
      </c>
      <c r="G390" s="142" t="s">
        <v>138</v>
      </c>
      <c r="H390" s="140">
        <v>0</v>
      </c>
      <c r="I390" s="140"/>
      <c r="J390" s="140"/>
      <c r="K390" s="140"/>
      <c r="L390" s="140"/>
      <c r="M390" s="140"/>
      <c r="N390" s="140">
        <v>0</v>
      </c>
      <c r="O390" s="140">
        <f t="shared" si="21"/>
        <v>0</v>
      </c>
      <c r="R390" s="141">
        <v>0</v>
      </c>
      <c r="S390" s="141"/>
      <c r="T390" s="141"/>
      <c r="U390" s="141"/>
      <c r="V390" s="141"/>
      <c r="W390" s="141">
        <v>0</v>
      </c>
      <c r="X390" s="141">
        <f t="shared" si="22"/>
        <v>0</v>
      </c>
      <c r="AA390" s="174">
        <v>0</v>
      </c>
      <c r="AB390" s="174"/>
      <c r="AC390" s="174"/>
      <c r="AD390" s="174"/>
      <c r="AE390" s="174"/>
      <c r="AF390" s="174">
        <v>0</v>
      </c>
      <c r="AG390" s="174">
        <f t="shared" si="23"/>
        <v>0</v>
      </c>
      <c r="AI390" s="172">
        <v>0</v>
      </c>
      <c r="AJ390" s="172"/>
      <c r="AK390" s="172"/>
      <c r="AL390" s="172"/>
      <c r="AM390" s="172"/>
      <c r="AN390" s="172"/>
      <c r="AO390" s="172"/>
      <c r="AP390" s="172"/>
      <c r="AQ390" s="172"/>
      <c r="AS390" s="141"/>
      <c r="AT390" s="141"/>
      <c r="AU390" s="141"/>
      <c r="AV390" s="141"/>
      <c r="AW390" s="141"/>
      <c r="AX390" s="141"/>
      <c r="AY390" s="141"/>
      <c r="AZ390" s="141"/>
    </row>
    <row r="391" spans="2:52" x14ac:dyDescent="0.2">
      <c r="B391" s="142" t="s">
        <v>645</v>
      </c>
      <c r="C391" s="184">
        <v>20</v>
      </c>
      <c r="D391" s="184" t="s">
        <v>220</v>
      </c>
      <c r="E391" s="184" t="s">
        <v>225</v>
      </c>
      <c r="F391" s="201">
        <v>8300.99</v>
      </c>
      <c r="G391" s="142" t="s">
        <v>139</v>
      </c>
      <c r="H391" s="140">
        <v>0</v>
      </c>
      <c r="I391" s="140"/>
      <c r="J391" s="140"/>
      <c r="K391" s="140"/>
      <c r="L391" s="140"/>
      <c r="M391" s="140"/>
      <c r="N391" s="140">
        <v>0</v>
      </c>
      <c r="O391" s="140">
        <f t="shared" si="21"/>
        <v>0</v>
      </c>
      <c r="R391" s="141">
        <v>0</v>
      </c>
      <c r="S391" s="141"/>
      <c r="T391" s="141"/>
      <c r="U391" s="141"/>
      <c r="V391" s="141"/>
      <c r="W391" s="141">
        <v>0</v>
      </c>
      <c r="X391" s="141">
        <f t="shared" si="22"/>
        <v>0</v>
      </c>
      <c r="AA391" s="174">
        <v>0</v>
      </c>
      <c r="AB391" s="174"/>
      <c r="AC391" s="174"/>
      <c r="AD391" s="174"/>
      <c r="AE391" s="174"/>
      <c r="AF391" s="174">
        <v>0</v>
      </c>
      <c r="AG391" s="174">
        <f t="shared" si="23"/>
        <v>0</v>
      </c>
      <c r="AI391" s="172">
        <v>0</v>
      </c>
      <c r="AJ391" s="172"/>
      <c r="AK391" s="172"/>
      <c r="AL391" s="172"/>
      <c r="AM391" s="172"/>
      <c r="AN391" s="172"/>
      <c r="AO391" s="172"/>
      <c r="AP391" s="172"/>
      <c r="AQ391" s="172"/>
      <c r="AS391" s="141"/>
      <c r="AT391" s="141"/>
      <c r="AU391" s="141"/>
      <c r="AV391" s="141"/>
      <c r="AW391" s="141"/>
      <c r="AX391" s="141"/>
      <c r="AY391" s="141"/>
      <c r="AZ391" s="141"/>
    </row>
    <row r="392" spans="2:52" x14ac:dyDescent="0.2">
      <c r="B392" s="142" t="s">
        <v>646</v>
      </c>
      <c r="C392" s="184">
        <v>20</v>
      </c>
      <c r="D392" s="184" t="s">
        <v>220</v>
      </c>
      <c r="E392" s="184" t="s">
        <v>227</v>
      </c>
      <c r="F392" s="201">
        <v>8300.99</v>
      </c>
      <c r="G392" s="142" t="s">
        <v>139</v>
      </c>
      <c r="H392" s="140">
        <v>0</v>
      </c>
      <c r="I392" s="140"/>
      <c r="J392" s="140"/>
      <c r="K392" s="140"/>
      <c r="L392" s="140"/>
      <c r="M392" s="140"/>
      <c r="N392" s="140">
        <v>0</v>
      </c>
      <c r="O392" s="140">
        <f t="shared" si="21"/>
        <v>0</v>
      </c>
      <c r="R392" s="141">
        <v>0</v>
      </c>
      <c r="S392" s="141"/>
      <c r="T392" s="141"/>
      <c r="U392" s="141"/>
      <c r="V392" s="141"/>
      <c r="W392" s="141">
        <v>0</v>
      </c>
      <c r="X392" s="141">
        <f t="shared" si="22"/>
        <v>0</v>
      </c>
      <c r="AA392" s="174">
        <v>0</v>
      </c>
      <c r="AB392" s="174"/>
      <c r="AC392" s="174"/>
      <c r="AD392" s="174"/>
      <c r="AE392" s="174"/>
      <c r="AF392" s="174">
        <v>0</v>
      </c>
      <c r="AG392" s="174">
        <f t="shared" si="23"/>
        <v>0</v>
      </c>
      <c r="AI392" s="172">
        <v>0</v>
      </c>
      <c r="AJ392" s="172"/>
      <c r="AK392" s="172"/>
      <c r="AL392" s="172"/>
      <c r="AM392" s="172"/>
      <c r="AN392" s="172"/>
      <c r="AO392" s="172"/>
      <c r="AP392" s="172"/>
      <c r="AQ392" s="172"/>
      <c r="AS392" s="141"/>
      <c r="AT392" s="141"/>
      <c r="AU392" s="141"/>
      <c r="AV392" s="141"/>
      <c r="AW392" s="141"/>
      <c r="AX392" s="141"/>
      <c r="AY392" s="141"/>
      <c r="AZ392" s="141"/>
    </row>
    <row r="393" spans="2:52" x14ac:dyDescent="0.2">
      <c r="B393" s="142" t="s">
        <v>647</v>
      </c>
      <c r="C393" s="184">
        <v>20</v>
      </c>
      <c r="D393" s="184" t="s">
        <v>220</v>
      </c>
      <c r="E393" s="184" t="s">
        <v>237</v>
      </c>
      <c r="F393" s="201">
        <v>8300.99</v>
      </c>
      <c r="G393" s="142" t="s">
        <v>139</v>
      </c>
      <c r="H393" s="140">
        <v>0</v>
      </c>
      <c r="I393" s="140"/>
      <c r="J393" s="140"/>
      <c r="K393" s="140"/>
      <c r="L393" s="140"/>
      <c r="M393" s="140"/>
      <c r="N393" s="140">
        <v>0</v>
      </c>
      <c r="O393" s="140">
        <f t="shared" si="21"/>
        <v>0</v>
      </c>
      <c r="R393" s="141">
        <v>0</v>
      </c>
      <c r="S393" s="141"/>
      <c r="T393" s="141"/>
      <c r="U393" s="141"/>
      <c r="V393" s="141"/>
      <c r="W393" s="141">
        <v>0</v>
      </c>
      <c r="X393" s="141">
        <f t="shared" si="22"/>
        <v>0</v>
      </c>
      <c r="AA393" s="174">
        <v>0</v>
      </c>
      <c r="AB393" s="174"/>
      <c r="AC393" s="174"/>
      <c r="AD393" s="174"/>
      <c r="AE393" s="174"/>
      <c r="AF393" s="174">
        <v>0</v>
      </c>
      <c r="AG393" s="174">
        <f t="shared" si="23"/>
        <v>0</v>
      </c>
      <c r="AI393" s="172">
        <v>0</v>
      </c>
      <c r="AJ393" s="172"/>
      <c r="AK393" s="172"/>
      <c r="AL393" s="172"/>
      <c r="AM393" s="172"/>
      <c r="AN393" s="172"/>
      <c r="AO393" s="172"/>
      <c r="AP393" s="172"/>
      <c r="AQ393" s="172"/>
      <c r="AS393" s="141"/>
      <c r="AT393" s="141"/>
      <c r="AU393" s="141"/>
      <c r="AV393" s="141"/>
      <c r="AW393" s="141"/>
      <c r="AX393" s="141"/>
      <c r="AY393" s="141"/>
      <c r="AZ393" s="141"/>
    </row>
    <row r="394" spans="2:52" x14ac:dyDescent="0.2">
      <c r="B394" s="142" t="s">
        <v>648</v>
      </c>
      <c r="C394" s="184">
        <v>20</v>
      </c>
      <c r="D394" s="184" t="s">
        <v>220</v>
      </c>
      <c r="E394" s="184" t="s">
        <v>238</v>
      </c>
      <c r="F394" s="201">
        <v>8300.99</v>
      </c>
      <c r="G394" s="142" t="s">
        <v>139</v>
      </c>
      <c r="H394" s="140">
        <v>0</v>
      </c>
      <c r="I394" s="140"/>
      <c r="J394" s="140"/>
      <c r="K394" s="140"/>
      <c r="L394" s="140"/>
      <c r="M394" s="140"/>
      <c r="N394" s="140">
        <v>0</v>
      </c>
      <c r="O394" s="140">
        <f t="shared" si="21"/>
        <v>0</v>
      </c>
      <c r="R394" s="141">
        <v>0</v>
      </c>
      <c r="S394" s="141"/>
      <c r="T394" s="141"/>
      <c r="U394" s="141"/>
      <c r="V394" s="141"/>
      <c r="W394" s="141">
        <v>0</v>
      </c>
      <c r="X394" s="141">
        <f t="shared" si="22"/>
        <v>0</v>
      </c>
      <c r="AA394" s="174">
        <v>0</v>
      </c>
      <c r="AB394" s="174"/>
      <c r="AC394" s="174"/>
      <c r="AD394" s="174"/>
      <c r="AE394" s="174"/>
      <c r="AF394" s="174">
        <v>0</v>
      </c>
      <c r="AG394" s="174">
        <f t="shared" si="23"/>
        <v>0</v>
      </c>
      <c r="AI394" s="172">
        <v>0</v>
      </c>
      <c r="AJ394" s="172"/>
      <c r="AK394" s="172"/>
      <c r="AL394" s="172"/>
      <c r="AM394" s="172"/>
      <c r="AN394" s="172"/>
      <c r="AO394" s="172"/>
      <c r="AP394" s="172"/>
      <c r="AQ394" s="172"/>
      <c r="AS394" s="141"/>
      <c r="AT394" s="141"/>
      <c r="AU394" s="141"/>
      <c r="AV394" s="141"/>
      <c r="AW394" s="141"/>
      <c r="AX394" s="141"/>
      <c r="AY394" s="141"/>
      <c r="AZ394" s="141"/>
    </row>
    <row r="395" spans="2:52" x14ac:dyDescent="0.2">
      <c r="B395" s="142" t="s">
        <v>649</v>
      </c>
      <c r="C395" s="184">
        <v>20</v>
      </c>
      <c r="D395" s="184" t="s">
        <v>220</v>
      </c>
      <c r="E395" s="184" t="s">
        <v>239</v>
      </c>
      <c r="F395" s="201">
        <v>8300.99</v>
      </c>
      <c r="G395" s="142" t="s">
        <v>139</v>
      </c>
      <c r="H395" s="140">
        <v>0</v>
      </c>
      <c r="I395" s="140"/>
      <c r="J395" s="140"/>
      <c r="K395" s="140"/>
      <c r="L395" s="140"/>
      <c r="M395" s="140"/>
      <c r="N395" s="140">
        <v>0</v>
      </c>
      <c r="O395" s="140">
        <f t="shared" si="21"/>
        <v>0</v>
      </c>
      <c r="R395" s="141">
        <v>0</v>
      </c>
      <c r="S395" s="141"/>
      <c r="T395" s="141"/>
      <c r="U395" s="141"/>
      <c r="V395" s="141"/>
      <c r="W395" s="141">
        <v>0</v>
      </c>
      <c r="X395" s="141">
        <f t="shared" si="22"/>
        <v>0</v>
      </c>
      <c r="AA395" s="174">
        <v>0</v>
      </c>
      <c r="AB395" s="174"/>
      <c r="AC395" s="174"/>
      <c r="AD395" s="174"/>
      <c r="AE395" s="174"/>
      <c r="AF395" s="174">
        <v>0</v>
      </c>
      <c r="AG395" s="174">
        <f t="shared" si="23"/>
        <v>0</v>
      </c>
      <c r="AI395" s="172">
        <v>0</v>
      </c>
      <c r="AJ395" s="172"/>
      <c r="AK395" s="172"/>
      <c r="AL395" s="172"/>
      <c r="AM395" s="172"/>
      <c r="AN395" s="172"/>
      <c r="AO395" s="172"/>
      <c r="AP395" s="172"/>
      <c r="AQ395" s="172"/>
      <c r="AS395" s="141"/>
      <c r="AT395" s="141"/>
      <c r="AU395" s="141"/>
      <c r="AV395" s="141"/>
      <c r="AW395" s="141"/>
      <c r="AX395" s="141"/>
      <c r="AY395" s="141"/>
      <c r="AZ395" s="141"/>
    </row>
    <row r="396" spans="2:52" x14ac:dyDescent="0.2">
      <c r="B396" s="142" t="s">
        <v>650</v>
      </c>
      <c r="C396" s="184">
        <v>20</v>
      </c>
      <c r="D396" s="184" t="s">
        <v>220</v>
      </c>
      <c r="E396" s="184" t="s">
        <v>240</v>
      </c>
      <c r="F396" s="201">
        <v>8300.99</v>
      </c>
      <c r="G396" s="142" t="s">
        <v>139</v>
      </c>
      <c r="H396" s="140">
        <v>0</v>
      </c>
      <c r="I396" s="140"/>
      <c r="J396" s="140"/>
      <c r="K396" s="140"/>
      <c r="L396" s="140"/>
      <c r="M396" s="140"/>
      <c r="N396" s="140">
        <v>0</v>
      </c>
      <c r="O396" s="140">
        <f t="shared" si="21"/>
        <v>0</v>
      </c>
      <c r="R396" s="141">
        <v>0</v>
      </c>
      <c r="S396" s="141"/>
      <c r="T396" s="141"/>
      <c r="U396" s="141"/>
      <c r="V396" s="141"/>
      <c r="W396" s="141">
        <v>0</v>
      </c>
      <c r="X396" s="141">
        <f t="shared" si="22"/>
        <v>0</v>
      </c>
      <c r="AA396" s="174">
        <v>0</v>
      </c>
      <c r="AB396" s="174"/>
      <c r="AC396" s="174"/>
      <c r="AD396" s="174"/>
      <c r="AE396" s="174"/>
      <c r="AF396" s="174">
        <v>0</v>
      </c>
      <c r="AG396" s="174">
        <f t="shared" si="23"/>
        <v>0</v>
      </c>
      <c r="AI396" s="172">
        <v>0</v>
      </c>
      <c r="AJ396" s="172"/>
      <c r="AK396" s="172"/>
      <c r="AL396" s="172"/>
      <c r="AM396" s="172"/>
      <c r="AN396" s="172"/>
      <c r="AO396" s="172"/>
      <c r="AP396" s="172"/>
      <c r="AQ396" s="172"/>
      <c r="AS396" s="141"/>
      <c r="AT396" s="141"/>
      <c r="AU396" s="141"/>
      <c r="AV396" s="141"/>
      <c r="AW396" s="141"/>
      <c r="AX396" s="141"/>
      <c r="AY396" s="141"/>
      <c r="AZ396" s="141"/>
    </row>
    <row r="397" spans="2:52" x14ac:dyDescent="0.2">
      <c r="B397" s="142" t="s">
        <v>651</v>
      </c>
      <c r="C397" s="184">
        <v>20</v>
      </c>
      <c r="D397" s="184" t="s">
        <v>220</v>
      </c>
      <c r="E397" s="184" t="s">
        <v>245</v>
      </c>
      <c r="F397" s="201">
        <v>8300.99</v>
      </c>
      <c r="G397" s="142" t="s">
        <v>139</v>
      </c>
      <c r="H397" s="140">
        <v>0</v>
      </c>
      <c r="I397" s="140"/>
      <c r="J397" s="140"/>
      <c r="K397" s="140"/>
      <c r="L397" s="140"/>
      <c r="M397" s="140"/>
      <c r="N397" s="140">
        <v>0</v>
      </c>
      <c r="O397" s="140">
        <f t="shared" si="21"/>
        <v>0</v>
      </c>
      <c r="R397" s="141">
        <v>0</v>
      </c>
      <c r="S397" s="141"/>
      <c r="T397" s="141"/>
      <c r="U397" s="141"/>
      <c r="V397" s="141"/>
      <c r="W397" s="141">
        <v>0</v>
      </c>
      <c r="X397" s="141">
        <f t="shared" si="22"/>
        <v>0</v>
      </c>
      <c r="AA397" s="174">
        <v>0</v>
      </c>
      <c r="AB397" s="174"/>
      <c r="AC397" s="174"/>
      <c r="AD397" s="174"/>
      <c r="AE397" s="174"/>
      <c r="AF397" s="174">
        <v>0</v>
      </c>
      <c r="AG397" s="174">
        <f t="shared" si="23"/>
        <v>0</v>
      </c>
      <c r="AI397" s="172">
        <v>0</v>
      </c>
      <c r="AJ397" s="172"/>
      <c r="AK397" s="172"/>
      <c r="AL397" s="172"/>
      <c r="AM397" s="172"/>
      <c r="AN397" s="172"/>
      <c r="AO397" s="172"/>
      <c r="AP397" s="172"/>
      <c r="AQ397" s="172"/>
      <c r="AS397" s="141"/>
      <c r="AT397" s="141"/>
      <c r="AU397" s="141"/>
      <c r="AV397" s="141"/>
      <c r="AW397" s="141"/>
      <c r="AX397" s="141"/>
      <c r="AY397" s="141"/>
      <c r="AZ397" s="141"/>
    </row>
    <row r="398" spans="2:52" x14ac:dyDescent="0.2">
      <c r="B398" s="142" t="s">
        <v>652</v>
      </c>
      <c r="C398" s="184">
        <v>20</v>
      </c>
      <c r="D398" s="184" t="s">
        <v>220</v>
      </c>
      <c r="E398" s="184" t="s">
        <v>246</v>
      </c>
      <c r="F398" s="201">
        <v>8300.99</v>
      </c>
      <c r="G398" s="142" t="s">
        <v>139</v>
      </c>
      <c r="H398" s="140">
        <v>0</v>
      </c>
      <c r="I398" s="140"/>
      <c r="J398" s="140"/>
      <c r="K398" s="140"/>
      <c r="L398" s="140"/>
      <c r="M398" s="140"/>
      <c r="N398" s="140">
        <v>0</v>
      </c>
      <c r="O398" s="140">
        <f t="shared" si="21"/>
        <v>0</v>
      </c>
      <c r="R398" s="141">
        <v>0</v>
      </c>
      <c r="S398" s="141"/>
      <c r="T398" s="141"/>
      <c r="U398" s="141"/>
      <c r="V398" s="141"/>
      <c r="W398" s="141">
        <v>0</v>
      </c>
      <c r="X398" s="141">
        <f t="shared" si="22"/>
        <v>0</v>
      </c>
      <c r="AA398" s="174">
        <v>0</v>
      </c>
      <c r="AB398" s="174"/>
      <c r="AC398" s="174"/>
      <c r="AD398" s="174"/>
      <c r="AE398" s="174"/>
      <c r="AF398" s="174">
        <v>0</v>
      </c>
      <c r="AG398" s="174">
        <f t="shared" si="23"/>
        <v>0</v>
      </c>
      <c r="AI398" s="172">
        <v>0</v>
      </c>
      <c r="AJ398" s="172"/>
      <c r="AK398" s="172"/>
      <c r="AL398" s="172"/>
      <c r="AM398" s="172"/>
      <c r="AN398" s="172"/>
      <c r="AO398" s="172"/>
      <c r="AP398" s="172"/>
      <c r="AQ398" s="172"/>
      <c r="AS398" s="141"/>
      <c r="AT398" s="141"/>
      <c r="AU398" s="141"/>
      <c r="AV398" s="141"/>
      <c r="AW398" s="141"/>
      <c r="AX398" s="141"/>
      <c r="AY398" s="141"/>
      <c r="AZ398" s="141"/>
    </row>
    <row r="399" spans="2:52" x14ac:dyDescent="0.2">
      <c r="B399" s="142" t="s">
        <v>653</v>
      </c>
      <c r="C399" s="184">
        <v>20</v>
      </c>
      <c r="D399" s="184" t="s">
        <v>220</v>
      </c>
      <c r="E399" s="184" t="s">
        <v>247</v>
      </c>
      <c r="F399" s="201">
        <v>8300.99</v>
      </c>
      <c r="G399" s="142" t="s">
        <v>139</v>
      </c>
      <c r="H399" s="140">
        <v>0</v>
      </c>
      <c r="I399" s="140"/>
      <c r="J399" s="140"/>
      <c r="K399" s="140"/>
      <c r="L399" s="140"/>
      <c r="M399" s="140"/>
      <c r="N399" s="140">
        <v>0</v>
      </c>
      <c r="O399" s="140">
        <f t="shared" si="21"/>
        <v>0</v>
      </c>
      <c r="R399" s="141">
        <v>0</v>
      </c>
      <c r="S399" s="141"/>
      <c r="T399" s="141"/>
      <c r="U399" s="141"/>
      <c r="V399" s="141"/>
      <c r="W399" s="141">
        <v>0</v>
      </c>
      <c r="X399" s="141">
        <f t="shared" si="22"/>
        <v>0</v>
      </c>
      <c r="AA399" s="174">
        <v>0</v>
      </c>
      <c r="AB399" s="174"/>
      <c r="AC399" s="174"/>
      <c r="AD399" s="174"/>
      <c r="AE399" s="174"/>
      <c r="AF399" s="174">
        <v>0</v>
      </c>
      <c r="AG399" s="174">
        <f t="shared" si="23"/>
        <v>0</v>
      </c>
      <c r="AI399" s="172">
        <v>0</v>
      </c>
      <c r="AJ399" s="172"/>
      <c r="AK399" s="172"/>
      <c r="AL399" s="172"/>
      <c r="AM399" s="172"/>
      <c r="AN399" s="172"/>
      <c r="AO399" s="172"/>
      <c r="AP399" s="172"/>
      <c r="AQ399" s="172"/>
      <c r="AS399" s="141"/>
      <c r="AT399" s="141"/>
      <c r="AU399" s="141"/>
      <c r="AV399" s="141"/>
      <c r="AW399" s="141"/>
      <c r="AX399" s="141"/>
      <c r="AY399" s="141"/>
      <c r="AZ399" s="141"/>
    </row>
  </sheetData>
  <autoFilter ref="A2:BJ207"/>
  <mergeCells count="5">
    <mergeCell ref="H1:O1"/>
    <mergeCell ref="Q1:X1"/>
    <mergeCell ref="Z1:AG1"/>
    <mergeCell ref="AI1:AQ1"/>
    <mergeCell ref="AS1:AZ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Y83"/>
  <sheetViews>
    <sheetView topLeftCell="D61" workbookViewId="0">
      <selection activeCell="AD24" sqref="AD24"/>
    </sheetView>
  </sheetViews>
  <sheetFormatPr defaultRowHeight="12.75" outlineLevelCol="1" x14ac:dyDescent="0.2"/>
  <cols>
    <col min="1" max="1" width="9.140625" style="126"/>
    <col min="2" max="2" width="20.42578125" style="127" bestFit="1" customWidth="1"/>
    <col min="3" max="3" width="9.42578125" style="128" customWidth="1"/>
    <col min="4" max="4" width="8" style="128" customWidth="1"/>
    <col min="5" max="5" width="12.5703125" style="143" customWidth="1"/>
    <col min="6" max="6" width="12" style="199" customWidth="1"/>
    <col min="7" max="7" width="37.5703125" style="129" customWidth="1"/>
    <col min="8" max="8" width="11.85546875" style="130" customWidth="1" outlineLevel="1"/>
    <col min="9" max="9" width="11.85546875" style="130" hidden="1" customWidth="1" outlineLevel="1"/>
    <col min="10" max="13" width="15.42578125" style="130" hidden="1" customWidth="1" outlineLevel="1"/>
    <col min="14" max="14" width="10.5703125" style="130" bestFit="1" customWidth="1" collapsed="1"/>
    <col min="15" max="15" width="13.28515625" style="130" hidden="1" customWidth="1" outlineLevel="1"/>
    <col min="16" max="16" width="2.7109375" style="130" customWidth="1" collapsed="1"/>
    <col min="17" max="17" width="12.42578125" style="130" hidden="1" customWidth="1" outlineLevel="1"/>
    <col min="18" max="18" width="11.85546875" style="130" hidden="1" customWidth="1" outlineLevel="1"/>
    <col min="19" max="22" width="15.42578125" style="130" hidden="1" customWidth="1" outlineLevel="1"/>
    <col min="23" max="23" width="10.5703125" style="130" bestFit="1" customWidth="1" collapsed="1"/>
    <col min="24" max="24" width="14.85546875" style="130" hidden="1" customWidth="1" outlineLevel="1"/>
    <col min="25" max="25" width="2.7109375" style="130" customWidth="1" collapsed="1"/>
    <col min="26" max="26" width="12.42578125" style="130" customWidth="1" outlineLevel="1"/>
    <col min="27" max="27" width="11.85546875" style="130" bestFit="1" customWidth="1"/>
    <col min="28" max="31" width="15.42578125" style="130" customWidth="1" outlineLevel="1"/>
    <col min="32" max="32" width="13.7109375" style="130" bestFit="1" customWidth="1"/>
    <col min="33" max="33" width="13.28515625" style="130" hidden="1" customWidth="1" outlineLevel="1"/>
    <col min="34" max="34" width="2.7109375" style="130" customWidth="1" collapsed="1"/>
    <col min="35" max="35" width="10.7109375" style="130" customWidth="1" outlineLevel="1"/>
    <col min="36" max="37" width="11.85546875" style="130" customWidth="1"/>
    <col min="38" max="41" width="15.42578125" style="130" hidden="1" customWidth="1" outlineLevel="1"/>
    <col min="42" max="42" width="13.7109375" style="130" hidden="1" customWidth="1" outlineLevel="1"/>
    <col min="43" max="43" width="14.85546875" style="130" hidden="1" customWidth="1" outlineLevel="1"/>
    <col min="44" max="44" width="2.7109375" style="130" customWidth="1" collapsed="1"/>
    <col min="45" max="45" width="10.7109375" style="130" hidden="1" customWidth="1" outlineLevel="1"/>
    <col min="46" max="46" width="11.85546875" style="130" hidden="1" customWidth="1" outlineLevel="1"/>
    <col min="47" max="50" width="15.42578125" style="130" hidden="1" customWidth="1" outlineLevel="1"/>
    <col min="51" max="51" width="13.7109375" style="130" hidden="1" customWidth="1" outlineLevel="1"/>
    <col min="52" max="52" width="17.7109375" style="130" hidden="1" customWidth="1" outlineLevel="1"/>
    <col min="53" max="53" width="9.140625" style="130" collapsed="1"/>
    <col min="54" max="62" width="9.140625" style="130"/>
    <col min="63" max="258" width="9.140625" style="129"/>
    <col min="259" max="259" width="20.42578125" style="129" bestFit="1" customWidth="1"/>
    <col min="260" max="260" width="9.42578125" style="129" customWidth="1"/>
    <col min="261" max="261" width="8" style="129" customWidth="1"/>
    <col min="262" max="262" width="12.5703125" style="129" customWidth="1"/>
    <col min="263" max="263" width="7.140625" style="129" customWidth="1"/>
    <col min="264" max="264" width="54.28515625" style="129" customWidth="1"/>
    <col min="265" max="265" width="11.85546875" style="129" bestFit="1" customWidth="1"/>
    <col min="266" max="266" width="11.85546875" style="129" customWidth="1"/>
    <col min="267" max="270" width="15.42578125" style="129" bestFit="1" customWidth="1"/>
    <col min="271" max="271" width="10.5703125" style="129" bestFit="1" customWidth="1"/>
    <col min="272" max="272" width="13.28515625" style="129" bestFit="1" customWidth="1"/>
    <col min="273" max="273" width="2.7109375" style="129" customWidth="1"/>
    <col min="274" max="274" width="12.42578125" style="129" bestFit="1" customWidth="1"/>
    <col min="275" max="275" width="11.85546875" style="129" bestFit="1" customWidth="1"/>
    <col min="276" max="279" width="15.42578125" style="129" bestFit="1" customWidth="1"/>
    <col min="280" max="280" width="10.5703125" style="129" bestFit="1" customWidth="1"/>
    <col min="281" max="281" width="17.7109375" style="129" bestFit="1" customWidth="1"/>
    <col min="282" max="282" width="2.7109375" style="129" customWidth="1"/>
    <col min="283" max="283" width="12.42578125" style="129" bestFit="1" customWidth="1"/>
    <col min="284" max="284" width="11.85546875" style="129" bestFit="1" customWidth="1"/>
    <col min="285" max="288" width="15.42578125" style="129" bestFit="1" customWidth="1"/>
    <col min="289" max="289" width="13.7109375" style="129" bestFit="1" customWidth="1"/>
    <col min="290" max="290" width="13.28515625" style="129" bestFit="1" customWidth="1"/>
    <col min="291" max="291" width="2.7109375" style="129" customWidth="1"/>
    <col min="292" max="292" width="10.7109375" style="129" customWidth="1"/>
    <col min="293" max="293" width="11.85546875" style="129" bestFit="1" customWidth="1"/>
    <col min="294" max="297" width="15.42578125" style="129" bestFit="1" customWidth="1"/>
    <col min="298" max="298" width="13.7109375" style="129" bestFit="1" customWidth="1"/>
    <col min="299" max="299" width="17.7109375" style="129" bestFit="1" customWidth="1"/>
    <col min="300" max="514" width="9.140625" style="129"/>
    <col min="515" max="515" width="20.42578125" style="129" bestFit="1" customWidth="1"/>
    <col min="516" max="516" width="9.42578125" style="129" customWidth="1"/>
    <col min="517" max="517" width="8" style="129" customWidth="1"/>
    <col min="518" max="518" width="12.5703125" style="129" customWidth="1"/>
    <col min="519" max="519" width="7.140625" style="129" customWidth="1"/>
    <col min="520" max="520" width="54.28515625" style="129" customWidth="1"/>
    <col min="521" max="521" width="11.85546875" style="129" bestFit="1" customWidth="1"/>
    <col min="522" max="522" width="11.85546875" style="129" customWidth="1"/>
    <col min="523" max="526" width="15.42578125" style="129" bestFit="1" customWidth="1"/>
    <col min="527" max="527" width="10.5703125" style="129" bestFit="1" customWidth="1"/>
    <col min="528" max="528" width="13.28515625" style="129" bestFit="1" customWidth="1"/>
    <col min="529" max="529" width="2.7109375" style="129" customWidth="1"/>
    <col min="530" max="530" width="12.42578125" style="129" bestFit="1" customWidth="1"/>
    <col min="531" max="531" width="11.85546875" style="129" bestFit="1" customWidth="1"/>
    <col min="532" max="535" width="15.42578125" style="129" bestFit="1" customWidth="1"/>
    <col min="536" max="536" width="10.5703125" style="129" bestFit="1" customWidth="1"/>
    <col min="537" max="537" width="17.7109375" style="129" bestFit="1" customWidth="1"/>
    <col min="538" max="538" width="2.7109375" style="129" customWidth="1"/>
    <col min="539" max="539" width="12.42578125" style="129" bestFit="1" customWidth="1"/>
    <col min="540" max="540" width="11.85546875" style="129" bestFit="1" customWidth="1"/>
    <col min="541" max="544" width="15.42578125" style="129" bestFit="1" customWidth="1"/>
    <col min="545" max="545" width="13.7109375" style="129" bestFit="1" customWidth="1"/>
    <col min="546" max="546" width="13.28515625" style="129" bestFit="1" customWidth="1"/>
    <col min="547" max="547" width="2.7109375" style="129" customWidth="1"/>
    <col min="548" max="548" width="10.7109375" style="129" customWidth="1"/>
    <col min="549" max="549" width="11.85546875" style="129" bestFit="1" customWidth="1"/>
    <col min="550" max="553" width="15.42578125" style="129" bestFit="1" customWidth="1"/>
    <col min="554" max="554" width="13.7109375" style="129" bestFit="1" customWidth="1"/>
    <col min="555" max="555" width="17.7109375" style="129" bestFit="1" customWidth="1"/>
    <col min="556" max="770" width="9.140625" style="129"/>
    <col min="771" max="771" width="20.42578125" style="129" bestFit="1" customWidth="1"/>
    <col min="772" max="772" width="9.42578125" style="129" customWidth="1"/>
    <col min="773" max="773" width="8" style="129" customWidth="1"/>
    <col min="774" max="774" width="12.5703125" style="129" customWidth="1"/>
    <col min="775" max="775" width="7.140625" style="129" customWidth="1"/>
    <col min="776" max="776" width="54.28515625" style="129" customWidth="1"/>
    <col min="777" max="777" width="11.85546875" style="129" bestFit="1" customWidth="1"/>
    <col min="778" max="778" width="11.85546875" style="129" customWidth="1"/>
    <col min="779" max="782" width="15.42578125" style="129" bestFit="1" customWidth="1"/>
    <col min="783" max="783" width="10.5703125" style="129" bestFit="1" customWidth="1"/>
    <col min="784" max="784" width="13.28515625" style="129" bestFit="1" customWidth="1"/>
    <col min="785" max="785" width="2.7109375" style="129" customWidth="1"/>
    <col min="786" max="786" width="12.42578125" style="129" bestFit="1" customWidth="1"/>
    <col min="787" max="787" width="11.85546875" style="129" bestFit="1" customWidth="1"/>
    <col min="788" max="791" width="15.42578125" style="129" bestFit="1" customWidth="1"/>
    <col min="792" max="792" width="10.5703125" style="129" bestFit="1" customWidth="1"/>
    <col min="793" max="793" width="17.7109375" style="129" bestFit="1" customWidth="1"/>
    <col min="794" max="794" width="2.7109375" style="129" customWidth="1"/>
    <col min="795" max="795" width="12.42578125" style="129" bestFit="1" customWidth="1"/>
    <col min="796" max="796" width="11.85546875" style="129" bestFit="1" customWidth="1"/>
    <col min="797" max="800" width="15.42578125" style="129" bestFit="1" customWidth="1"/>
    <col min="801" max="801" width="13.7109375" style="129" bestFit="1" customWidth="1"/>
    <col min="802" max="802" width="13.28515625" style="129" bestFit="1" customWidth="1"/>
    <col min="803" max="803" width="2.7109375" style="129" customWidth="1"/>
    <col min="804" max="804" width="10.7109375" style="129" customWidth="1"/>
    <col min="805" max="805" width="11.85546875" style="129" bestFit="1" customWidth="1"/>
    <col min="806" max="809" width="15.42578125" style="129" bestFit="1" customWidth="1"/>
    <col min="810" max="810" width="13.7109375" style="129" bestFit="1" customWidth="1"/>
    <col min="811" max="811" width="17.7109375" style="129" bestFit="1" customWidth="1"/>
    <col min="812" max="1026" width="9.140625" style="129"/>
    <col min="1027" max="1027" width="20.42578125" style="129" bestFit="1" customWidth="1"/>
    <col min="1028" max="1028" width="9.42578125" style="129" customWidth="1"/>
    <col min="1029" max="1029" width="8" style="129" customWidth="1"/>
    <col min="1030" max="1030" width="12.5703125" style="129" customWidth="1"/>
    <col min="1031" max="1031" width="7.140625" style="129" customWidth="1"/>
    <col min="1032" max="1032" width="54.28515625" style="129" customWidth="1"/>
    <col min="1033" max="1033" width="11.85546875" style="129" bestFit="1" customWidth="1"/>
    <col min="1034" max="1034" width="11.85546875" style="129" customWidth="1"/>
    <col min="1035" max="1038" width="15.42578125" style="129" bestFit="1" customWidth="1"/>
    <col min="1039" max="1039" width="10.5703125" style="129" bestFit="1" customWidth="1"/>
    <col min="1040" max="1040" width="13.28515625" style="129" bestFit="1" customWidth="1"/>
    <col min="1041" max="1041" width="2.7109375" style="129" customWidth="1"/>
    <col min="1042" max="1042" width="12.42578125" style="129" bestFit="1" customWidth="1"/>
    <col min="1043" max="1043" width="11.85546875" style="129" bestFit="1" customWidth="1"/>
    <col min="1044" max="1047" width="15.42578125" style="129" bestFit="1" customWidth="1"/>
    <col min="1048" max="1048" width="10.5703125" style="129" bestFit="1" customWidth="1"/>
    <col min="1049" max="1049" width="17.7109375" style="129" bestFit="1" customWidth="1"/>
    <col min="1050" max="1050" width="2.7109375" style="129" customWidth="1"/>
    <col min="1051" max="1051" width="12.42578125" style="129" bestFit="1" customWidth="1"/>
    <col min="1052" max="1052" width="11.85546875" style="129" bestFit="1" customWidth="1"/>
    <col min="1053" max="1056" width="15.42578125" style="129" bestFit="1" customWidth="1"/>
    <col min="1057" max="1057" width="13.7109375" style="129" bestFit="1" customWidth="1"/>
    <col min="1058" max="1058" width="13.28515625" style="129" bestFit="1" customWidth="1"/>
    <col min="1059" max="1059" width="2.7109375" style="129" customWidth="1"/>
    <col min="1060" max="1060" width="10.7109375" style="129" customWidth="1"/>
    <col min="1061" max="1061" width="11.85546875" style="129" bestFit="1" customWidth="1"/>
    <col min="1062" max="1065" width="15.42578125" style="129" bestFit="1" customWidth="1"/>
    <col min="1066" max="1066" width="13.7109375" style="129" bestFit="1" customWidth="1"/>
    <col min="1067" max="1067" width="17.7109375" style="129" bestFit="1" customWidth="1"/>
    <col min="1068" max="1282" width="9.140625" style="129"/>
    <col min="1283" max="1283" width="20.42578125" style="129" bestFit="1" customWidth="1"/>
    <col min="1284" max="1284" width="9.42578125" style="129" customWidth="1"/>
    <col min="1285" max="1285" width="8" style="129" customWidth="1"/>
    <col min="1286" max="1286" width="12.5703125" style="129" customWidth="1"/>
    <col min="1287" max="1287" width="7.140625" style="129" customWidth="1"/>
    <col min="1288" max="1288" width="54.28515625" style="129" customWidth="1"/>
    <col min="1289" max="1289" width="11.85546875" style="129" bestFit="1" customWidth="1"/>
    <col min="1290" max="1290" width="11.85546875" style="129" customWidth="1"/>
    <col min="1291" max="1294" width="15.42578125" style="129" bestFit="1" customWidth="1"/>
    <col min="1295" max="1295" width="10.5703125" style="129" bestFit="1" customWidth="1"/>
    <col min="1296" max="1296" width="13.28515625" style="129" bestFit="1" customWidth="1"/>
    <col min="1297" max="1297" width="2.7109375" style="129" customWidth="1"/>
    <col min="1298" max="1298" width="12.42578125" style="129" bestFit="1" customWidth="1"/>
    <col min="1299" max="1299" width="11.85546875" style="129" bestFit="1" customWidth="1"/>
    <col min="1300" max="1303" width="15.42578125" style="129" bestFit="1" customWidth="1"/>
    <col min="1304" max="1304" width="10.5703125" style="129" bestFit="1" customWidth="1"/>
    <col min="1305" max="1305" width="17.7109375" style="129" bestFit="1" customWidth="1"/>
    <col min="1306" max="1306" width="2.7109375" style="129" customWidth="1"/>
    <col min="1307" max="1307" width="12.42578125" style="129" bestFit="1" customWidth="1"/>
    <col min="1308" max="1308" width="11.85546875" style="129" bestFit="1" customWidth="1"/>
    <col min="1309" max="1312" width="15.42578125" style="129" bestFit="1" customWidth="1"/>
    <col min="1313" max="1313" width="13.7109375" style="129" bestFit="1" customWidth="1"/>
    <col min="1314" max="1314" width="13.28515625" style="129" bestFit="1" customWidth="1"/>
    <col min="1315" max="1315" width="2.7109375" style="129" customWidth="1"/>
    <col min="1316" max="1316" width="10.7109375" style="129" customWidth="1"/>
    <col min="1317" max="1317" width="11.85546875" style="129" bestFit="1" customWidth="1"/>
    <col min="1318" max="1321" width="15.42578125" style="129" bestFit="1" customWidth="1"/>
    <col min="1322" max="1322" width="13.7109375" style="129" bestFit="1" customWidth="1"/>
    <col min="1323" max="1323" width="17.7109375" style="129" bestFit="1" customWidth="1"/>
    <col min="1324" max="1538" width="9.140625" style="129"/>
    <col min="1539" max="1539" width="20.42578125" style="129" bestFit="1" customWidth="1"/>
    <col min="1540" max="1540" width="9.42578125" style="129" customWidth="1"/>
    <col min="1541" max="1541" width="8" style="129" customWidth="1"/>
    <col min="1542" max="1542" width="12.5703125" style="129" customWidth="1"/>
    <col min="1543" max="1543" width="7.140625" style="129" customWidth="1"/>
    <col min="1544" max="1544" width="54.28515625" style="129" customWidth="1"/>
    <col min="1545" max="1545" width="11.85546875" style="129" bestFit="1" customWidth="1"/>
    <col min="1546" max="1546" width="11.85546875" style="129" customWidth="1"/>
    <col min="1547" max="1550" width="15.42578125" style="129" bestFit="1" customWidth="1"/>
    <col min="1551" max="1551" width="10.5703125" style="129" bestFit="1" customWidth="1"/>
    <col min="1552" max="1552" width="13.28515625" style="129" bestFit="1" customWidth="1"/>
    <col min="1553" max="1553" width="2.7109375" style="129" customWidth="1"/>
    <col min="1554" max="1554" width="12.42578125" style="129" bestFit="1" customWidth="1"/>
    <col min="1555" max="1555" width="11.85546875" style="129" bestFit="1" customWidth="1"/>
    <col min="1556" max="1559" width="15.42578125" style="129" bestFit="1" customWidth="1"/>
    <col min="1560" max="1560" width="10.5703125" style="129" bestFit="1" customWidth="1"/>
    <col min="1561" max="1561" width="17.7109375" style="129" bestFit="1" customWidth="1"/>
    <col min="1562" max="1562" width="2.7109375" style="129" customWidth="1"/>
    <col min="1563" max="1563" width="12.42578125" style="129" bestFit="1" customWidth="1"/>
    <col min="1564" max="1564" width="11.85546875" style="129" bestFit="1" customWidth="1"/>
    <col min="1565" max="1568" width="15.42578125" style="129" bestFit="1" customWidth="1"/>
    <col min="1569" max="1569" width="13.7109375" style="129" bestFit="1" customWidth="1"/>
    <col min="1570" max="1570" width="13.28515625" style="129" bestFit="1" customWidth="1"/>
    <col min="1571" max="1571" width="2.7109375" style="129" customWidth="1"/>
    <col min="1572" max="1572" width="10.7109375" style="129" customWidth="1"/>
    <col min="1573" max="1573" width="11.85546875" style="129" bestFit="1" customWidth="1"/>
    <col min="1574" max="1577" width="15.42578125" style="129" bestFit="1" customWidth="1"/>
    <col min="1578" max="1578" width="13.7109375" style="129" bestFit="1" customWidth="1"/>
    <col min="1579" max="1579" width="17.7109375" style="129" bestFit="1" customWidth="1"/>
    <col min="1580" max="1794" width="9.140625" style="129"/>
    <col min="1795" max="1795" width="20.42578125" style="129" bestFit="1" customWidth="1"/>
    <col min="1796" max="1796" width="9.42578125" style="129" customWidth="1"/>
    <col min="1797" max="1797" width="8" style="129" customWidth="1"/>
    <col min="1798" max="1798" width="12.5703125" style="129" customWidth="1"/>
    <col min="1799" max="1799" width="7.140625" style="129" customWidth="1"/>
    <col min="1800" max="1800" width="54.28515625" style="129" customWidth="1"/>
    <col min="1801" max="1801" width="11.85546875" style="129" bestFit="1" customWidth="1"/>
    <col min="1802" max="1802" width="11.85546875" style="129" customWidth="1"/>
    <col min="1803" max="1806" width="15.42578125" style="129" bestFit="1" customWidth="1"/>
    <col min="1807" max="1807" width="10.5703125" style="129" bestFit="1" customWidth="1"/>
    <col min="1808" max="1808" width="13.28515625" style="129" bestFit="1" customWidth="1"/>
    <col min="1809" max="1809" width="2.7109375" style="129" customWidth="1"/>
    <col min="1810" max="1810" width="12.42578125" style="129" bestFit="1" customWidth="1"/>
    <col min="1811" max="1811" width="11.85546875" style="129" bestFit="1" customWidth="1"/>
    <col min="1812" max="1815" width="15.42578125" style="129" bestFit="1" customWidth="1"/>
    <col min="1816" max="1816" width="10.5703125" style="129" bestFit="1" customWidth="1"/>
    <col min="1817" max="1817" width="17.7109375" style="129" bestFit="1" customWidth="1"/>
    <col min="1818" max="1818" width="2.7109375" style="129" customWidth="1"/>
    <col min="1819" max="1819" width="12.42578125" style="129" bestFit="1" customWidth="1"/>
    <col min="1820" max="1820" width="11.85546875" style="129" bestFit="1" customWidth="1"/>
    <col min="1821" max="1824" width="15.42578125" style="129" bestFit="1" customWidth="1"/>
    <col min="1825" max="1825" width="13.7109375" style="129" bestFit="1" customWidth="1"/>
    <col min="1826" max="1826" width="13.28515625" style="129" bestFit="1" customWidth="1"/>
    <col min="1827" max="1827" width="2.7109375" style="129" customWidth="1"/>
    <col min="1828" max="1828" width="10.7109375" style="129" customWidth="1"/>
    <col min="1829" max="1829" width="11.85546875" style="129" bestFit="1" customWidth="1"/>
    <col min="1830" max="1833" width="15.42578125" style="129" bestFit="1" customWidth="1"/>
    <col min="1834" max="1834" width="13.7109375" style="129" bestFit="1" customWidth="1"/>
    <col min="1835" max="1835" width="17.7109375" style="129" bestFit="1" customWidth="1"/>
    <col min="1836" max="2050" width="9.140625" style="129"/>
    <col min="2051" max="2051" width="20.42578125" style="129" bestFit="1" customWidth="1"/>
    <col min="2052" max="2052" width="9.42578125" style="129" customWidth="1"/>
    <col min="2053" max="2053" width="8" style="129" customWidth="1"/>
    <col min="2054" max="2054" width="12.5703125" style="129" customWidth="1"/>
    <col min="2055" max="2055" width="7.140625" style="129" customWidth="1"/>
    <col min="2056" max="2056" width="54.28515625" style="129" customWidth="1"/>
    <col min="2057" max="2057" width="11.85546875" style="129" bestFit="1" customWidth="1"/>
    <col min="2058" max="2058" width="11.85546875" style="129" customWidth="1"/>
    <col min="2059" max="2062" width="15.42578125" style="129" bestFit="1" customWidth="1"/>
    <col min="2063" max="2063" width="10.5703125" style="129" bestFit="1" customWidth="1"/>
    <col min="2064" max="2064" width="13.28515625" style="129" bestFit="1" customWidth="1"/>
    <col min="2065" max="2065" width="2.7109375" style="129" customWidth="1"/>
    <col min="2066" max="2066" width="12.42578125" style="129" bestFit="1" customWidth="1"/>
    <col min="2067" max="2067" width="11.85546875" style="129" bestFit="1" customWidth="1"/>
    <col min="2068" max="2071" width="15.42578125" style="129" bestFit="1" customWidth="1"/>
    <col min="2072" max="2072" width="10.5703125" style="129" bestFit="1" customWidth="1"/>
    <col min="2073" max="2073" width="17.7109375" style="129" bestFit="1" customWidth="1"/>
    <col min="2074" max="2074" width="2.7109375" style="129" customWidth="1"/>
    <col min="2075" max="2075" width="12.42578125" style="129" bestFit="1" customWidth="1"/>
    <col min="2076" max="2076" width="11.85546875" style="129" bestFit="1" customWidth="1"/>
    <col min="2077" max="2080" width="15.42578125" style="129" bestFit="1" customWidth="1"/>
    <col min="2081" max="2081" width="13.7109375" style="129" bestFit="1" customWidth="1"/>
    <col min="2082" max="2082" width="13.28515625" style="129" bestFit="1" customWidth="1"/>
    <col min="2083" max="2083" width="2.7109375" style="129" customWidth="1"/>
    <col min="2084" max="2084" width="10.7109375" style="129" customWidth="1"/>
    <col min="2085" max="2085" width="11.85546875" style="129" bestFit="1" customWidth="1"/>
    <col min="2086" max="2089" width="15.42578125" style="129" bestFit="1" customWidth="1"/>
    <col min="2090" max="2090" width="13.7109375" style="129" bestFit="1" customWidth="1"/>
    <col min="2091" max="2091" width="17.7109375" style="129" bestFit="1" customWidth="1"/>
    <col min="2092" max="2306" width="9.140625" style="129"/>
    <col min="2307" max="2307" width="20.42578125" style="129" bestFit="1" customWidth="1"/>
    <col min="2308" max="2308" width="9.42578125" style="129" customWidth="1"/>
    <col min="2309" max="2309" width="8" style="129" customWidth="1"/>
    <col min="2310" max="2310" width="12.5703125" style="129" customWidth="1"/>
    <col min="2311" max="2311" width="7.140625" style="129" customWidth="1"/>
    <col min="2312" max="2312" width="54.28515625" style="129" customWidth="1"/>
    <col min="2313" max="2313" width="11.85546875" style="129" bestFit="1" customWidth="1"/>
    <col min="2314" max="2314" width="11.85546875" style="129" customWidth="1"/>
    <col min="2315" max="2318" width="15.42578125" style="129" bestFit="1" customWidth="1"/>
    <col min="2319" max="2319" width="10.5703125" style="129" bestFit="1" customWidth="1"/>
    <col min="2320" max="2320" width="13.28515625" style="129" bestFit="1" customWidth="1"/>
    <col min="2321" max="2321" width="2.7109375" style="129" customWidth="1"/>
    <col min="2322" max="2322" width="12.42578125" style="129" bestFit="1" customWidth="1"/>
    <col min="2323" max="2323" width="11.85546875" style="129" bestFit="1" customWidth="1"/>
    <col min="2324" max="2327" width="15.42578125" style="129" bestFit="1" customWidth="1"/>
    <col min="2328" max="2328" width="10.5703125" style="129" bestFit="1" customWidth="1"/>
    <col min="2329" max="2329" width="17.7109375" style="129" bestFit="1" customWidth="1"/>
    <col min="2330" max="2330" width="2.7109375" style="129" customWidth="1"/>
    <col min="2331" max="2331" width="12.42578125" style="129" bestFit="1" customWidth="1"/>
    <col min="2332" max="2332" width="11.85546875" style="129" bestFit="1" customWidth="1"/>
    <col min="2333" max="2336" width="15.42578125" style="129" bestFit="1" customWidth="1"/>
    <col min="2337" max="2337" width="13.7109375" style="129" bestFit="1" customWidth="1"/>
    <col min="2338" max="2338" width="13.28515625" style="129" bestFit="1" customWidth="1"/>
    <col min="2339" max="2339" width="2.7109375" style="129" customWidth="1"/>
    <col min="2340" max="2340" width="10.7109375" style="129" customWidth="1"/>
    <col min="2341" max="2341" width="11.85546875" style="129" bestFit="1" customWidth="1"/>
    <col min="2342" max="2345" width="15.42578125" style="129" bestFit="1" customWidth="1"/>
    <col min="2346" max="2346" width="13.7109375" style="129" bestFit="1" customWidth="1"/>
    <col min="2347" max="2347" width="17.7109375" style="129" bestFit="1" customWidth="1"/>
    <col min="2348" max="2562" width="9.140625" style="129"/>
    <col min="2563" max="2563" width="20.42578125" style="129" bestFit="1" customWidth="1"/>
    <col min="2564" max="2564" width="9.42578125" style="129" customWidth="1"/>
    <col min="2565" max="2565" width="8" style="129" customWidth="1"/>
    <col min="2566" max="2566" width="12.5703125" style="129" customWidth="1"/>
    <col min="2567" max="2567" width="7.140625" style="129" customWidth="1"/>
    <col min="2568" max="2568" width="54.28515625" style="129" customWidth="1"/>
    <col min="2569" max="2569" width="11.85546875" style="129" bestFit="1" customWidth="1"/>
    <col min="2570" max="2570" width="11.85546875" style="129" customWidth="1"/>
    <col min="2571" max="2574" width="15.42578125" style="129" bestFit="1" customWidth="1"/>
    <col min="2575" max="2575" width="10.5703125" style="129" bestFit="1" customWidth="1"/>
    <col min="2576" max="2576" width="13.28515625" style="129" bestFit="1" customWidth="1"/>
    <col min="2577" max="2577" width="2.7109375" style="129" customWidth="1"/>
    <col min="2578" max="2578" width="12.42578125" style="129" bestFit="1" customWidth="1"/>
    <col min="2579" max="2579" width="11.85546875" style="129" bestFit="1" customWidth="1"/>
    <col min="2580" max="2583" width="15.42578125" style="129" bestFit="1" customWidth="1"/>
    <col min="2584" max="2584" width="10.5703125" style="129" bestFit="1" customWidth="1"/>
    <col min="2585" max="2585" width="17.7109375" style="129" bestFit="1" customWidth="1"/>
    <col min="2586" max="2586" width="2.7109375" style="129" customWidth="1"/>
    <col min="2587" max="2587" width="12.42578125" style="129" bestFit="1" customWidth="1"/>
    <col min="2588" max="2588" width="11.85546875" style="129" bestFit="1" customWidth="1"/>
    <col min="2589" max="2592" width="15.42578125" style="129" bestFit="1" customWidth="1"/>
    <col min="2593" max="2593" width="13.7109375" style="129" bestFit="1" customWidth="1"/>
    <col min="2594" max="2594" width="13.28515625" style="129" bestFit="1" customWidth="1"/>
    <col min="2595" max="2595" width="2.7109375" style="129" customWidth="1"/>
    <col min="2596" max="2596" width="10.7109375" style="129" customWidth="1"/>
    <col min="2597" max="2597" width="11.85546875" style="129" bestFit="1" customWidth="1"/>
    <col min="2598" max="2601" width="15.42578125" style="129" bestFit="1" customWidth="1"/>
    <col min="2602" max="2602" width="13.7109375" style="129" bestFit="1" customWidth="1"/>
    <col min="2603" max="2603" width="17.7109375" style="129" bestFit="1" customWidth="1"/>
    <col min="2604" max="2818" width="9.140625" style="129"/>
    <col min="2819" max="2819" width="20.42578125" style="129" bestFit="1" customWidth="1"/>
    <col min="2820" max="2820" width="9.42578125" style="129" customWidth="1"/>
    <col min="2821" max="2821" width="8" style="129" customWidth="1"/>
    <col min="2822" max="2822" width="12.5703125" style="129" customWidth="1"/>
    <col min="2823" max="2823" width="7.140625" style="129" customWidth="1"/>
    <col min="2824" max="2824" width="54.28515625" style="129" customWidth="1"/>
    <col min="2825" max="2825" width="11.85546875" style="129" bestFit="1" customWidth="1"/>
    <col min="2826" max="2826" width="11.85546875" style="129" customWidth="1"/>
    <col min="2827" max="2830" width="15.42578125" style="129" bestFit="1" customWidth="1"/>
    <col min="2831" max="2831" width="10.5703125" style="129" bestFit="1" customWidth="1"/>
    <col min="2832" max="2832" width="13.28515625" style="129" bestFit="1" customWidth="1"/>
    <col min="2833" max="2833" width="2.7109375" style="129" customWidth="1"/>
    <col min="2834" max="2834" width="12.42578125" style="129" bestFit="1" customWidth="1"/>
    <col min="2835" max="2835" width="11.85546875" style="129" bestFit="1" customWidth="1"/>
    <col min="2836" max="2839" width="15.42578125" style="129" bestFit="1" customWidth="1"/>
    <col min="2840" max="2840" width="10.5703125" style="129" bestFit="1" customWidth="1"/>
    <col min="2841" max="2841" width="17.7109375" style="129" bestFit="1" customWidth="1"/>
    <col min="2842" max="2842" width="2.7109375" style="129" customWidth="1"/>
    <col min="2843" max="2843" width="12.42578125" style="129" bestFit="1" customWidth="1"/>
    <col min="2844" max="2844" width="11.85546875" style="129" bestFit="1" customWidth="1"/>
    <col min="2845" max="2848" width="15.42578125" style="129" bestFit="1" customWidth="1"/>
    <col min="2849" max="2849" width="13.7109375" style="129" bestFit="1" customWidth="1"/>
    <col min="2850" max="2850" width="13.28515625" style="129" bestFit="1" customWidth="1"/>
    <col min="2851" max="2851" width="2.7109375" style="129" customWidth="1"/>
    <col min="2852" max="2852" width="10.7109375" style="129" customWidth="1"/>
    <col min="2853" max="2853" width="11.85546875" style="129" bestFit="1" customWidth="1"/>
    <col min="2854" max="2857" width="15.42578125" style="129" bestFit="1" customWidth="1"/>
    <col min="2858" max="2858" width="13.7109375" style="129" bestFit="1" customWidth="1"/>
    <col min="2859" max="2859" width="17.7109375" style="129" bestFit="1" customWidth="1"/>
    <col min="2860" max="3074" width="9.140625" style="129"/>
    <col min="3075" max="3075" width="20.42578125" style="129" bestFit="1" customWidth="1"/>
    <col min="3076" max="3076" width="9.42578125" style="129" customWidth="1"/>
    <col min="3077" max="3077" width="8" style="129" customWidth="1"/>
    <col min="3078" max="3078" width="12.5703125" style="129" customWidth="1"/>
    <col min="3079" max="3079" width="7.140625" style="129" customWidth="1"/>
    <col min="3080" max="3080" width="54.28515625" style="129" customWidth="1"/>
    <col min="3081" max="3081" width="11.85546875" style="129" bestFit="1" customWidth="1"/>
    <col min="3082" max="3082" width="11.85546875" style="129" customWidth="1"/>
    <col min="3083" max="3086" width="15.42578125" style="129" bestFit="1" customWidth="1"/>
    <col min="3087" max="3087" width="10.5703125" style="129" bestFit="1" customWidth="1"/>
    <col min="3088" max="3088" width="13.28515625" style="129" bestFit="1" customWidth="1"/>
    <col min="3089" max="3089" width="2.7109375" style="129" customWidth="1"/>
    <col min="3090" max="3090" width="12.42578125" style="129" bestFit="1" customWidth="1"/>
    <col min="3091" max="3091" width="11.85546875" style="129" bestFit="1" customWidth="1"/>
    <col min="3092" max="3095" width="15.42578125" style="129" bestFit="1" customWidth="1"/>
    <col min="3096" max="3096" width="10.5703125" style="129" bestFit="1" customWidth="1"/>
    <col min="3097" max="3097" width="17.7109375" style="129" bestFit="1" customWidth="1"/>
    <col min="3098" max="3098" width="2.7109375" style="129" customWidth="1"/>
    <col min="3099" max="3099" width="12.42578125" style="129" bestFit="1" customWidth="1"/>
    <col min="3100" max="3100" width="11.85546875" style="129" bestFit="1" customWidth="1"/>
    <col min="3101" max="3104" width="15.42578125" style="129" bestFit="1" customWidth="1"/>
    <col min="3105" max="3105" width="13.7109375" style="129" bestFit="1" customWidth="1"/>
    <col min="3106" max="3106" width="13.28515625" style="129" bestFit="1" customWidth="1"/>
    <col min="3107" max="3107" width="2.7109375" style="129" customWidth="1"/>
    <col min="3108" max="3108" width="10.7109375" style="129" customWidth="1"/>
    <col min="3109" max="3109" width="11.85546875" style="129" bestFit="1" customWidth="1"/>
    <col min="3110" max="3113" width="15.42578125" style="129" bestFit="1" customWidth="1"/>
    <col min="3114" max="3114" width="13.7109375" style="129" bestFit="1" customWidth="1"/>
    <col min="3115" max="3115" width="17.7109375" style="129" bestFit="1" customWidth="1"/>
    <col min="3116" max="3330" width="9.140625" style="129"/>
    <col min="3331" max="3331" width="20.42578125" style="129" bestFit="1" customWidth="1"/>
    <col min="3332" max="3332" width="9.42578125" style="129" customWidth="1"/>
    <col min="3333" max="3333" width="8" style="129" customWidth="1"/>
    <col min="3334" max="3334" width="12.5703125" style="129" customWidth="1"/>
    <col min="3335" max="3335" width="7.140625" style="129" customWidth="1"/>
    <col min="3336" max="3336" width="54.28515625" style="129" customWidth="1"/>
    <col min="3337" max="3337" width="11.85546875" style="129" bestFit="1" customWidth="1"/>
    <col min="3338" max="3338" width="11.85546875" style="129" customWidth="1"/>
    <col min="3339" max="3342" width="15.42578125" style="129" bestFit="1" customWidth="1"/>
    <col min="3343" max="3343" width="10.5703125" style="129" bestFit="1" customWidth="1"/>
    <col min="3344" max="3344" width="13.28515625" style="129" bestFit="1" customWidth="1"/>
    <col min="3345" max="3345" width="2.7109375" style="129" customWidth="1"/>
    <col min="3346" max="3346" width="12.42578125" style="129" bestFit="1" customWidth="1"/>
    <col min="3347" max="3347" width="11.85546875" style="129" bestFit="1" customWidth="1"/>
    <col min="3348" max="3351" width="15.42578125" style="129" bestFit="1" customWidth="1"/>
    <col min="3352" max="3352" width="10.5703125" style="129" bestFit="1" customWidth="1"/>
    <col min="3353" max="3353" width="17.7109375" style="129" bestFit="1" customWidth="1"/>
    <col min="3354" max="3354" width="2.7109375" style="129" customWidth="1"/>
    <col min="3355" max="3355" width="12.42578125" style="129" bestFit="1" customWidth="1"/>
    <col min="3356" max="3356" width="11.85546875" style="129" bestFit="1" customWidth="1"/>
    <col min="3357" max="3360" width="15.42578125" style="129" bestFit="1" customWidth="1"/>
    <col min="3361" max="3361" width="13.7109375" style="129" bestFit="1" customWidth="1"/>
    <col min="3362" max="3362" width="13.28515625" style="129" bestFit="1" customWidth="1"/>
    <col min="3363" max="3363" width="2.7109375" style="129" customWidth="1"/>
    <col min="3364" max="3364" width="10.7109375" style="129" customWidth="1"/>
    <col min="3365" max="3365" width="11.85546875" style="129" bestFit="1" customWidth="1"/>
    <col min="3366" max="3369" width="15.42578125" style="129" bestFit="1" customWidth="1"/>
    <col min="3370" max="3370" width="13.7109375" style="129" bestFit="1" customWidth="1"/>
    <col min="3371" max="3371" width="17.7109375" style="129" bestFit="1" customWidth="1"/>
    <col min="3372" max="3586" width="9.140625" style="129"/>
    <col min="3587" max="3587" width="20.42578125" style="129" bestFit="1" customWidth="1"/>
    <col min="3588" max="3588" width="9.42578125" style="129" customWidth="1"/>
    <col min="3589" max="3589" width="8" style="129" customWidth="1"/>
    <col min="3590" max="3590" width="12.5703125" style="129" customWidth="1"/>
    <col min="3591" max="3591" width="7.140625" style="129" customWidth="1"/>
    <col min="3592" max="3592" width="54.28515625" style="129" customWidth="1"/>
    <col min="3593" max="3593" width="11.85546875" style="129" bestFit="1" customWidth="1"/>
    <col min="3594" max="3594" width="11.85546875" style="129" customWidth="1"/>
    <col min="3595" max="3598" width="15.42578125" style="129" bestFit="1" customWidth="1"/>
    <col min="3599" max="3599" width="10.5703125" style="129" bestFit="1" customWidth="1"/>
    <col min="3600" max="3600" width="13.28515625" style="129" bestFit="1" customWidth="1"/>
    <col min="3601" max="3601" width="2.7109375" style="129" customWidth="1"/>
    <col min="3602" max="3602" width="12.42578125" style="129" bestFit="1" customWidth="1"/>
    <col min="3603" max="3603" width="11.85546875" style="129" bestFit="1" customWidth="1"/>
    <col min="3604" max="3607" width="15.42578125" style="129" bestFit="1" customWidth="1"/>
    <col min="3608" max="3608" width="10.5703125" style="129" bestFit="1" customWidth="1"/>
    <col min="3609" max="3609" width="17.7109375" style="129" bestFit="1" customWidth="1"/>
    <col min="3610" max="3610" width="2.7109375" style="129" customWidth="1"/>
    <col min="3611" max="3611" width="12.42578125" style="129" bestFit="1" customWidth="1"/>
    <col min="3612" max="3612" width="11.85546875" style="129" bestFit="1" customWidth="1"/>
    <col min="3613" max="3616" width="15.42578125" style="129" bestFit="1" customWidth="1"/>
    <col min="3617" max="3617" width="13.7109375" style="129" bestFit="1" customWidth="1"/>
    <col min="3618" max="3618" width="13.28515625" style="129" bestFit="1" customWidth="1"/>
    <col min="3619" max="3619" width="2.7109375" style="129" customWidth="1"/>
    <col min="3620" max="3620" width="10.7109375" style="129" customWidth="1"/>
    <col min="3621" max="3621" width="11.85546875" style="129" bestFit="1" customWidth="1"/>
    <col min="3622" max="3625" width="15.42578125" style="129" bestFit="1" customWidth="1"/>
    <col min="3626" max="3626" width="13.7109375" style="129" bestFit="1" customWidth="1"/>
    <col min="3627" max="3627" width="17.7109375" style="129" bestFit="1" customWidth="1"/>
    <col min="3628" max="3842" width="9.140625" style="129"/>
    <col min="3843" max="3843" width="20.42578125" style="129" bestFit="1" customWidth="1"/>
    <col min="3844" max="3844" width="9.42578125" style="129" customWidth="1"/>
    <col min="3845" max="3845" width="8" style="129" customWidth="1"/>
    <col min="3846" max="3846" width="12.5703125" style="129" customWidth="1"/>
    <col min="3847" max="3847" width="7.140625" style="129" customWidth="1"/>
    <col min="3848" max="3848" width="54.28515625" style="129" customWidth="1"/>
    <col min="3849" max="3849" width="11.85546875" style="129" bestFit="1" customWidth="1"/>
    <col min="3850" max="3850" width="11.85546875" style="129" customWidth="1"/>
    <col min="3851" max="3854" width="15.42578125" style="129" bestFit="1" customWidth="1"/>
    <col min="3855" max="3855" width="10.5703125" style="129" bestFit="1" customWidth="1"/>
    <col min="3856" max="3856" width="13.28515625" style="129" bestFit="1" customWidth="1"/>
    <col min="3857" max="3857" width="2.7109375" style="129" customWidth="1"/>
    <col min="3858" max="3858" width="12.42578125" style="129" bestFit="1" customWidth="1"/>
    <col min="3859" max="3859" width="11.85546875" style="129" bestFit="1" customWidth="1"/>
    <col min="3860" max="3863" width="15.42578125" style="129" bestFit="1" customWidth="1"/>
    <col min="3864" max="3864" width="10.5703125" style="129" bestFit="1" customWidth="1"/>
    <col min="3865" max="3865" width="17.7109375" style="129" bestFit="1" customWidth="1"/>
    <col min="3866" max="3866" width="2.7109375" style="129" customWidth="1"/>
    <col min="3867" max="3867" width="12.42578125" style="129" bestFit="1" customWidth="1"/>
    <col min="3868" max="3868" width="11.85546875" style="129" bestFit="1" customWidth="1"/>
    <col min="3869" max="3872" width="15.42578125" style="129" bestFit="1" customWidth="1"/>
    <col min="3873" max="3873" width="13.7109375" style="129" bestFit="1" customWidth="1"/>
    <col min="3874" max="3874" width="13.28515625" style="129" bestFit="1" customWidth="1"/>
    <col min="3875" max="3875" width="2.7109375" style="129" customWidth="1"/>
    <col min="3876" max="3876" width="10.7109375" style="129" customWidth="1"/>
    <col min="3877" max="3877" width="11.85546875" style="129" bestFit="1" customWidth="1"/>
    <col min="3878" max="3881" width="15.42578125" style="129" bestFit="1" customWidth="1"/>
    <col min="3882" max="3882" width="13.7109375" style="129" bestFit="1" customWidth="1"/>
    <col min="3883" max="3883" width="17.7109375" style="129" bestFit="1" customWidth="1"/>
    <col min="3884" max="4098" width="9.140625" style="129"/>
    <col min="4099" max="4099" width="20.42578125" style="129" bestFit="1" customWidth="1"/>
    <col min="4100" max="4100" width="9.42578125" style="129" customWidth="1"/>
    <col min="4101" max="4101" width="8" style="129" customWidth="1"/>
    <col min="4102" max="4102" width="12.5703125" style="129" customWidth="1"/>
    <col min="4103" max="4103" width="7.140625" style="129" customWidth="1"/>
    <col min="4104" max="4104" width="54.28515625" style="129" customWidth="1"/>
    <col min="4105" max="4105" width="11.85546875" style="129" bestFit="1" customWidth="1"/>
    <col min="4106" max="4106" width="11.85546875" style="129" customWidth="1"/>
    <col min="4107" max="4110" width="15.42578125" style="129" bestFit="1" customWidth="1"/>
    <col min="4111" max="4111" width="10.5703125" style="129" bestFit="1" customWidth="1"/>
    <col min="4112" max="4112" width="13.28515625" style="129" bestFit="1" customWidth="1"/>
    <col min="4113" max="4113" width="2.7109375" style="129" customWidth="1"/>
    <col min="4114" max="4114" width="12.42578125" style="129" bestFit="1" customWidth="1"/>
    <col min="4115" max="4115" width="11.85546875" style="129" bestFit="1" customWidth="1"/>
    <col min="4116" max="4119" width="15.42578125" style="129" bestFit="1" customWidth="1"/>
    <col min="4120" max="4120" width="10.5703125" style="129" bestFit="1" customWidth="1"/>
    <col min="4121" max="4121" width="17.7109375" style="129" bestFit="1" customWidth="1"/>
    <col min="4122" max="4122" width="2.7109375" style="129" customWidth="1"/>
    <col min="4123" max="4123" width="12.42578125" style="129" bestFit="1" customWidth="1"/>
    <col min="4124" max="4124" width="11.85546875" style="129" bestFit="1" customWidth="1"/>
    <col min="4125" max="4128" width="15.42578125" style="129" bestFit="1" customWidth="1"/>
    <col min="4129" max="4129" width="13.7109375" style="129" bestFit="1" customWidth="1"/>
    <col min="4130" max="4130" width="13.28515625" style="129" bestFit="1" customWidth="1"/>
    <col min="4131" max="4131" width="2.7109375" style="129" customWidth="1"/>
    <col min="4132" max="4132" width="10.7109375" style="129" customWidth="1"/>
    <col min="4133" max="4133" width="11.85546875" style="129" bestFit="1" customWidth="1"/>
    <col min="4134" max="4137" width="15.42578125" style="129" bestFit="1" customWidth="1"/>
    <col min="4138" max="4138" width="13.7109375" style="129" bestFit="1" customWidth="1"/>
    <col min="4139" max="4139" width="17.7109375" style="129" bestFit="1" customWidth="1"/>
    <col min="4140" max="4354" width="9.140625" style="129"/>
    <col min="4355" max="4355" width="20.42578125" style="129" bestFit="1" customWidth="1"/>
    <col min="4356" max="4356" width="9.42578125" style="129" customWidth="1"/>
    <col min="4357" max="4357" width="8" style="129" customWidth="1"/>
    <col min="4358" max="4358" width="12.5703125" style="129" customWidth="1"/>
    <col min="4359" max="4359" width="7.140625" style="129" customWidth="1"/>
    <col min="4360" max="4360" width="54.28515625" style="129" customWidth="1"/>
    <col min="4361" max="4361" width="11.85546875" style="129" bestFit="1" customWidth="1"/>
    <col min="4362" max="4362" width="11.85546875" style="129" customWidth="1"/>
    <col min="4363" max="4366" width="15.42578125" style="129" bestFit="1" customWidth="1"/>
    <col min="4367" max="4367" width="10.5703125" style="129" bestFit="1" customWidth="1"/>
    <col min="4368" max="4368" width="13.28515625" style="129" bestFit="1" customWidth="1"/>
    <col min="4369" max="4369" width="2.7109375" style="129" customWidth="1"/>
    <col min="4370" max="4370" width="12.42578125" style="129" bestFit="1" customWidth="1"/>
    <col min="4371" max="4371" width="11.85546875" style="129" bestFit="1" customWidth="1"/>
    <col min="4372" max="4375" width="15.42578125" style="129" bestFit="1" customWidth="1"/>
    <col min="4376" max="4376" width="10.5703125" style="129" bestFit="1" customWidth="1"/>
    <col min="4377" max="4377" width="17.7109375" style="129" bestFit="1" customWidth="1"/>
    <col min="4378" max="4378" width="2.7109375" style="129" customWidth="1"/>
    <col min="4379" max="4379" width="12.42578125" style="129" bestFit="1" customWidth="1"/>
    <col min="4380" max="4380" width="11.85546875" style="129" bestFit="1" customWidth="1"/>
    <col min="4381" max="4384" width="15.42578125" style="129" bestFit="1" customWidth="1"/>
    <col min="4385" max="4385" width="13.7109375" style="129" bestFit="1" customWidth="1"/>
    <col min="4386" max="4386" width="13.28515625" style="129" bestFit="1" customWidth="1"/>
    <col min="4387" max="4387" width="2.7109375" style="129" customWidth="1"/>
    <col min="4388" max="4388" width="10.7109375" style="129" customWidth="1"/>
    <col min="4389" max="4389" width="11.85546875" style="129" bestFit="1" customWidth="1"/>
    <col min="4390" max="4393" width="15.42578125" style="129" bestFit="1" customWidth="1"/>
    <col min="4394" max="4394" width="13.7109375" style="129" bestFit="1" customWidth="1"/>
    <col min="4395" max="4395" width="17.7109375" style="129" bestFit="1" customWidth="1"/>
    <col min="4396" max="4610" width="9.140625" style="129"/>
    <col min="4611" max="4611" width="20.42578125" style="129" bestFit="1" customWidth="1"/>
    <col min="4612" max="4612" width="9.42578125" style="129" customWidth="1"/>
    <col min="4613" max="4613" width="8" style="129" customWidth="1"/>
    <col min="4614" max="4614" width="12.5703125" style="129" customWidth="1"/>
    <col min="4615" max="4615" width="7.140625" style="129" customWidth="1"/>
    <col min="4616" max="4616" width="54.28515625" style="129" customWidth="1"/>
    <col min="4617" max="4617" width="11.85546875" style="129" bestFit="1" customWidth="1"/>
    <col min="4618" max="4618" width="11.85546875" style="129" customWidth="1"/>
    <col min="4619" max="4622" width="15.42578125" style="129" bestFit="1" customWidth="1"/>
    <col min="4623" max="4623" width="10.5703125" style="129" bestFit="1" customWidth="1"/>
    <col min="4624" max="4624" width="13.28515625" style="129" bestFit="1" customWidth="1"/>
    <col min="4625" max="4625" width="2.7109375" style="129" customWidth="1"/>
    <col min="4626" max="4626" width="12.42578125" style="129" bestFit="1" customWidth="1"/>
    <col min="4627" max="4627" width="11.85546875" style="129" bestFit="1" customWidth="1"/>
    <col min="4628" max="4631" width="15.42578125" style="129" bestFit="1" customWidth="1"/>
    <col min="4632" max="4632" width="10.5703125" style="129" bestFit="1" customWidth="1"/>
    <col min="4633" max="4633" width="17.7109375" style="129" bestFit="1" customWidth="1"/>
    <col min="4634" max="4634" width="2.7109375" style="129" customWidth="1"/>
    <col min="4635" max="4635" width="12.42578125" style="129" bestFit="1" customWidth="1"/>
    <col min="4636" max="4636" width="11.85546875" style="129" bestFit="1" customWidth="1"/>
    <col min="4637" max="4640" width="15.42578125" style="129" bestFit="1" customWidth="1"/>
    <col min="4641" max="4641" width="13.7109375" style="129" bestFit="1" customWidth="1"/>
    <col min="4642" max="4642" width="13.28515625" style="129" bestFit="1" customWidth="1"/>
    <col min="4643" max="4643" width="2.7109375" style="129" customWidth="1"/>
    <col min="4644" max="4644" width="10.7109375" style="129" customWidth="1"/>
    <col min="4645" max="4645" width="11.85546875" style="129" bestFit="1" customWidth="1"/>
    <col min="4646" max="4649" width="15.42578125" style="129" bestFit="1" customWidth="1"/>
    <col min="4650" max="4650" width="13.7109375" style="129" bestFit="1" customWidth="1"/>
    <col min="4651" max="4651" width="17.7109375" style="129" bestFit="1" customWidth="1"/>
    <col min="4652" max="4866" width="9.140625" style="129"/>
    <col min="4867" max="4867" width="20.42578125" style="129" bestFit="1" customWidth="1"/>
    <col min="4868" max="4868" width="9.42578125" style="129" customWidth="1"/>
    <col min="4869" max="4869" width="8" style="129" customWidth="1"/>
    <col min="4870" max="4870" width="12.5703125" style="129" customWidth="1"/>
    <col min="4871" max="4871" width="7.140625" style="129" customWidth="1"/>
    <col min="4872" max="4872" width="54.28515625" style="129" customWidth="1"/>
    <col min="4873" max="4873" width="11.85546875" style="129" bestFit="1" customWidth="1"/>
    <col min="4874" max="4874" width="11.85546875" style="129" customWidth="1"/>
    <col min="4875" max="4878" width="15.42578125" style="129" bestFit="1" customWidth="1"/>
    <col min="4879" max="4879" width="10.5703125" style="129" bestFit="1" customWidth="1"/>
    <col min="4880" max="4880" width="13.28515625" style="129" bestFit="1" customWidth="1"/>
    <col min="4881" max="4881" width="2.7109375" style="129" customWidth="1"/>
    <col min="4882" max="4882" width="12.42578125" style="129" bestFit="1" customWidth="1"/>
    <col min="4883" max="4883" width="11.85546875" style="129" bestFit="1" customWidth="1"/>
    <col min="4884" max="4887" width="15.42578125" style="129" bestFit="1" customWidth="1"/>
    <col min="4888" max="4888" width="10.5703125" style="129" bestFit="1" customWidth="1"/>
    <col min="4889" max="4889" width="17.7109375" style="129" bestFit="1" customWidth="1"/>
    <col min="4890" max="4890" width="2.7109375" style="129" customWidth="1"/>
    <col min="4891" max="4891" width="12.42578125" style="129" bestFit="1" customWidth="1"/>
    <col min="4892" max="4892" width="11.85546875" style="129" bestFit="1" customWidth="1"/>
    <col min="4893" max="4896" width="15.42578125" style="129" bestFit="1" customWidth="1"/>
    <col min="4897" max="4897" width="13.7109375" style="129" bestFit="1" customWidth="1"/>
    <col min="4898" max="4898" width="13.28515625" style="129" bestFit="1" customWidth="1"/>
    <col min="4899" max="4899" width="2.7109375" style="129" customWidth="1"/>
    <col min="4900" max="4900" width="10.7109375" style="129" customWidth="1"/>
    <col min="4901" max="4901" width="11.85546875" style="129" bestFit="1" customWidth="1"/>
    <col min="4902" max="4905" width="15.42578125" style="129" bestFit="1" customWidth="1"/>
    <col min="4906" max="4906" width="13.7109375" style="129" bestFit="1" customWidth="1"/>
    <col min="4907" max="4907" width="17.7109375" style="129" bestFit="1" customWidth="1"/>
    <col min="4908" max="5122" width="9.140625" style="129"/>
    <col min="5123" max="5123" width="20.42578125" style="129" bestFit="1" customWidth="1"/>
    <col min="5124" max="5124" width="9.42578125" style="129" customWidth="1"/>
    <col min="5125" max="5125" width="8" style="129" customWidth="1"/>
    <col min="5126" max="5126" width="12.5703125" style="129" customWidth="1"/>
    <col min="5127" max="5127" width="7.140625" style="129" customWidth="1"/>
    <col min="5128" max="5128" width="54.28515625" style="129" customWidth="1"/>
    <col min="5129" max="5129" width="11.85546875" style="129" bestFit="1" customWidth="1"/>
    <col min="5130" max="5130" width="11.85546875" style="129" customWidth="1"/>
    <col min="5131" max="5134" width="15.42578125" style="129" bestFit="1" customWidth="1"/>
    <col min="5135" max="5135" width="10.5703125" style="129" bestFit="1" customWidth="1"/>
    <col min="5136" max="5136" width="13.28515625" style="129" bestFit="1" customWidth="1"/>
    <col min="5137" max="5137" width="2.7109375" style="129" customWidth="1"/>
    <col min="5138" max="5138" width="12.42578125" style="129" bestFit="1" customWidth="1"/>
    <col min="5139" max="5139" width="11.85546875" style="129" bestFit="1" customWidth="1"/>
    <col min="5140" max="5143" width="15.42578125" style="129" bestFit="1" customWidth="1"/>
    <col min="5144" max="5144" width="10.5703125" style="129" bestFit="1" customWidth="1"/>
    <col min="5145" max="5145" width="17.7109375" style="129" bestFit="1" customWidth="1"/>
    <col min="5146" max="5146" width="2.7109375" style="129" customWidth="1"/>
    <col min="5147" max="5147" width="12.42578125" style="129" bestFit="1" customWidth="1"/>
    <col min="5148" max="5148" width="11.85546875" style="129" bestFit="1" customWidth="1"/>
    <col min="5149" max="5152" width="15.42578125" style="129" bestFit="1" customWidth="1"/>
    <col min="5153" max="5153" width="13.7109375" style="129" bestFit="1" customWidth="1"/>
    <col min="5154" max="5154" width="13.28515625" style="129" bestFit="1" customWidth="1"/>
    <col min="5155" max="5155" width="2.7109375" style="129" customWidth="1"/>
    <col min="5156" max="5156" width="10.7109375" style="129" customWidth="1"/>
    <col min="5157" max="5157" width="11.85546875" style="129" bestFit="1" customWidth="1"/>
    <col min="5158" max="5161" width="15.42578125" style="129" bestFit="1" customWidth="1"/>
    <col min="5162" max="5162" width="13.7109375" style="129" bestFit="1" customWidth="1"/>
    <col min="5163" max="5163" width="17.7109375" style="129" bestFit="1" customWidth="1"/>
    <col min="5164" max="5378" width="9.140625" style="129"/>
    <col min="5379" max="5379" width="20.42578125" style="129" bestFit="1" customWidth="1"/>
    <col min="5380" max="5380" width="9.42578125" style="129" customWidth="1"/>
    <col min="5381" max="5381" width="8" style="129" customWidth="1"/>
    <col min="5382" max="5382" width="12.5703125" style="129" customWidth="1"/>
    <col min="5383" max="5383" width="7.140625" style="129" customWidth="1"/>
    <col min="5384" max="5384" width="54.28515625" style="129" customWidth="1"/>
    <col min="5385" max="5385" width="11.85546875" style="129" bestFit="1" customWidth="1"/>
    <col min="5386" max="5386" width="11.85546875" style="129" customWidth="1"/>
    <col min="5387" max="5390" width="15.42578125" style="129" bestFit="1" customWidth="1"/>
    <col min="5391" max="5391" width="10.5703125" style="129" bestFit="1" customWidth="1"/>
    <col min="5392" max="5392" width="13.28515625" style="129" bestFit="1" customWidth="1"/>
    <col min="5393" max="5393" width="2.7109375" style="129" customWidth="1"/>
    <col min="5394" max="5394" width="12.42578125" style="129" bestFit="1" customWidth="1"/>
    <col min="5395" max="5395" width="11.85546875" style="129" bestFit="1" customWidth="1"/>
    <col min="5396" max="5399" width="15.42578125" style="129" bestFit="1" customWidth="1"/>
    <col min="5400" max="5400" width="10.5703125" style="129" bestFit="1" customWidth="1"/>
    <col min="5401" max="5401" width="17.7109375" style="129" bestFit="1" customWidth="1"/>
    <col min="5402" max="5402" width="2.7109375" style="129" customWidth="1"/>
    <col min="5403" max="5403" width="12.42578125" style="129" bestFit="1" customWidth="1"/>
    <col min="5404" max="5404" width="11.85546875" style="129" bestFit="1" customWidth="1"/>
    <col min="5405" max="5408" width="15.42578125" style="129" bestFit="1" customWidth="1"/>
    <col min="5409" max="5409" width="13.7109375" style="129" bestFit="1" customWidth="1"/>
    <col min="5410" max="5410" width="13.28515625" style="129" bestFit="1" customWidth="1"/>
    <col min="5411" max="5411" width="2.7109375" style="129" customWidth="1"/>
    <col min="5412" max="5412" width="10.7109375" style="129" customWidth="1"/>
    <col min="5413" max="5413" width="11.85546875" style="129" bestFit="1" customWidth="1"/>
    <col min="5414" max="5417" width="15.42578125" style="129" bestFit="1" customWidth="1"/>
    <col min="5418" max="5418" width="13.7109375" style="129" bestFit="1" customWidth="1"/>
    <col min="5419" max="5419" width="17.7109375" style="129" bestFit="1" customWidth="1"/>
    <col min="5420" max="5634" width="9.140625" style="129"/>
    <col min="5635" max="5635" width="20.42578125" style="129" bestFit="1" customWidth="1"/>
    <col min="5636" max="5636" width="9.42578125" style="129" customWidth="1"/>
    <col min="5637" max="5637" width="8" style="129" customWidth="1"/>
    <col min="5638" max="5638" width="12.5703125" style="129" customWidth="1"/>
    <col min="5639" max="5639" width="7.140625" style="129" customWidth="1"/>
    <col min="5640" max="5640" width="54.28515625" style="129" customWidth="1"/>
    <col min="5641" max="5641" width="11.85546875" style="129" bestFit="1" customWidth="1"/>
    <col min="5642" max="5642" width="11.85546875" style="129" customWidth="1"/>
    <col min="5643" max="5646" width="15.42578125" style="129" bestFit="1" customWidth="1"/>
    <col min="5647" max="5647" width="10.5703125" style="129" bestFit="1" customWidth="1"/>
    <col min="5648" max="5648" width="13.28515625" style="129" bestFit="1" customWidth="1"/>
    <col min="5649" max="5649" width="2.7109375" style="129" customWidth="1"/>
    <col min="5650" max="5650" width="12.42578125" style="129" bestFit="1" customWidth="1"/>
    <col min="5651" max="5651" width="11.85546875" style="129" bestFit="1" customWidth="1"/>
    <col min="5652" max="5655" width="15.42578125" style="129" bestFit="1" customWidth="1"/>
    <col min="5656" max="5656" width="10.5703125" style="129" bestFit="1" customWidth="1"/>
    <col min="5657" max="5657" width="17.7109375" style="129" bestFit="1" customWidth="1"/>
    <col min="5658" max="5658" width="2.7109375" style="129" customWidth="1"/>
    <col min="5659" max="5659" width="12.42578125" style="129" bestFit="1" customWidth="1"/>
    <col min="5660" max="5660" width="11.85546875" style="129" bestFit="1" customWidth="1"/>
    <col min="5661" max="5664" width="15.42578125" style="129" bestFit="1" customWidth="1"/>
    <col min="5665" max="5665" width="13.7109375" style="129" bestFit="1" customWidth="1"/>
    <col min="5666" max="5666" width="13.28515625" style="129" bestFit="1" customWidth="1"/>
    <col min="5667" max="5667" width="2.7109375" style="129" customWidth="1"/>
    <col min="5668" max="5668" width="10.7109375" style="129" customWidth="1"/>
    <col min="5669" max="5669" width="11.85546875" style="129" bestFit="1" customWidth="1"/>
    <col min="5670" max="5673" width="15.42578125" style="129" bestFit="1" customWidth="1"/>
    <col min="5674" max="5674" width="13.7109375" style="129" bestFit="1" customWidth="1"/>
    <col min="5675" max="5675" width="17.7109375" style="129" bestFit="1" customWidth="1"/>
    <col min="5676" max="5890" width="9.140625" style="129"/>
    <col min="5891" max="5891" width="20.42578125" style="129" bestFit="1" customWidth="1"/>
    <col min="5892" max="5892" width="9.42578125" style="129" customWidth="1"/>
    <col min="5893" max="5893" width="8" style="129" customWidth="1"/>
    <col min="5894" max="5894" width="12.5703125" style="129" customWidth="1"/>
    <col min="5895" max="5895" width="7.140625" style="129" customWidth="1"/>
    <col min="5896" max="5896" width="54.28515625" style="129" customWidth="1"/>
    <col min="5897" max="5897" width="11.85546875" style="129" bestFit="1" customWidth="1"/>
    <col min="5898" max="5898" width="11.85546875" style="129" customWidth="1"/>
    <col min="5899" max="5902" width="15.42578125" style="129" bestFit="1" customWidth="1"/>
    <col min="5903" max="5903" width="10.5703125" style="129" bestFit="1" customWidth="1"/>
    <col min="5904" max="5904" width="13.28515625" style="129" bestFit="1" customWidth="1"/>
    <col min="5905" max="5905" width="2.7109375" style="129" customWidth="1"/>
    <col min="5906" max="5906" width="12.42578125" style="129" bestFit="1" customWidth="1"/>
    <col min="5907" max="5907" width="11.85546875" style="129" bestFit="1" customWidth="1"/>
    <col min="5908" max="5911" width="15.42578125" style="129" bestFit="1" customWidth="1"/>
    <col min="5912" max="5912" width="10.5703125" style="129" bestFit="1" customWidth="1"/>
    <col min="5913" max="5913" width="17.7109375" style="129" bestFit="1" customWidth="1"/>
    <col min="5914" max="5914" width="2.7109375" style="129" customWidth="1"/>
    <col min="5915" max="5915" width="12.42578125" style="129" bestFit="1" customWidth="1"/>
    <col min="5916" max="5916" width="11.85546875" style="129" bestFit="1" customWidth="1"/>
    <col min="5917" max="5920" width="15.42578125" style="129" bestFit="1" customWidth="1"/>
    <col min="5921" max="5921" width="13.7109375" style="129" bestFit="1" customWidth="1"/>
    <col min="5922" max="5922" width="13.28515625" style="129" bestFit="1" customWidth="1"/>
    <col min="5923" max="5923" width="2.7109375" style="129" customWidth="1"/>
    <col min="5924" max="5924" width="10.7109375" style="129" customWidth="1"/>
    <col min="5925" max="5925" width="11.85546875" style="129" bestFit="1" customWidth="1"/>
    <col min="5926" max="5929" width="15.42578125" style="129" bestFit="1" customWidth="1"/>
    <col min="5930" max="5930" width="13.7109375" style="129" bestFit="1" customWidth="1"/>
    <col min="5931" max="5931" width="17.7109375" style="129" bestFit="1" customWidth="1"/>
    <col min="5932" max="6146" width="9.140625" style="129"/>
    <col min="6147" max="6147" width="20.42578125" style="129" bestFit="1" customWidth="1"/>
    <col min="6148" max="6148" width="9.42578125" style="129" customWidth="1"/>
    <col min="6149" max="6149" width="8" style="129" customWidth="1"/>
    <col min="6150" max="6150" width="12.5703125" style="129" customWidth="1"/>
    <col min="6151" max="6151" width="7.140625" style="129" customWidth="1"/>
    <col min="6152" max="6152" width="54.28515625" style="129" customWidth="1"/>
    <col min="6153" max="6153" width="11.85546875" style="129" bestFit="1" customWidth="1"/>
    <col min="6154" max="6154" width="11.85546875" style="129" customWidth="1"/>
    <col min="6155" max="6158" width="15.42578125" style="129" bestFit="1" customWidth="1"/>
    <col min="6159" max="6159" width="10.5703125" style="129" bestFit="1" customWidth="1"/>
    <col min="6160" max="6160" width="13.28515625" style="129" bestFit="1" customWidth="1"/>
    <col min="6161" max="6161" width="2.7109375" style="129" customWidth="1"/>
    <col min="6162" max="6162" width="12.42578125" style="129" bestFit="1" customWidth="1"/>
    <col min="6163" max="6163" width="11.85546875" style="129" bestFit="1" customWidth="1"/>
    <col min="6164" max="6167" width="15.42578125" style="129" bestFit="1" customWidth="1"/>
    <col min="6168" max="6168" width="10.5703125" style="129" bestFit="1" customWidth="1"/>
    <col min="6169" max="6169" width="17.7109375" style="129" bestFit="1" customWidth="1"/>
    <col min="6170" max="6170" width="2.7109375" style="129" customWidth="1"/>
    <col min="6171" max="6171" width="12.42578125" style="129" bestFit="1" customWidth="1"/>
    <col min="6172" max="6172" width="11.85546875" style="129" bestFit="1" customWidth="1"/>
    <col min="6173" max="6176" width="15.42578125" style="129" bestFit="1" customWidth="1"/>
    <col min="6177" max="6177" width="13.7109375" style="129" bestFit="1" customWidth="1"/>
    <col min="6178" max="6178" width="13.28515625" style="129" bestFit="1" customWidth="1"/>
    <col min="6179" max="6179" width="2.7109375" style="129" customWidth="1"/>
    <col min="6180" max="6180" width="10.7109375" style="129" customWidth="1"/>
    <col min="6181" max="6181" width="11.85546875" style="129" bestFit="1" customWidth="1"/>
    <col min="6182" max="6185" width="15.42578125" style="129" bestFit="1" customWidth="1"/>
    <col min="6186" max="6186" width="13.7109375" style="129" bestFit="1" customWidth="1"/>
    <col min="6187" max="6187" width="17.7109375" style="129" bestFit="1" customWidth="1"/>
    <col min="6188" max="6402" width="9.140625" style="129"/>
    <col min="6403" max="6403" width="20.42578125" style="129" bestFit="1" customWidth="1"/>
    <col min="6404" max="6404" width="9.42578125" style="129" customWidth="1"/>
    <col min="6405" max="6405" width="8" style="129" customWidth="1"/>
    <col min="6406" max="6406" width="12.5703125" style="129" customWidth="1"/>
    <col min="6407" max="6407" width="7.140625" style="129" customWidth="1"/>
    <col min="6408" max="6408" width="54.28515625" style="129" customWidth="1"/>
    <col min="6409" max="6409" width="11.85546875" style="129" bestFit="1" customWidth="1"/>
    <col min="6410" max="6410" width="11.85546875" style="129" customWidth="1"/>
    <col min="6411" max="6414" width="15.42578125" style="129" bestFit="1" customWidth="1"/>
    <col min="6415" max="6415" width="10.5703125" style="129" bestFit="1" customWidth="1"/>
    <col min="6416" max="6416" width="13.28515625" style="129" bestFit="1" customWidth="1"/>
    <col min="6417" max="6417" width="2.7109375" style="129" customWidth="1"/>
    <col min="6418" max="6418" width="12.42578125" style="129" bestFit="1" customWidth="1"/>
    <col min="6419" max="6419" width="11.85546875" style="129" bestFit="1" customWidth="1"/>
    <col min="6420" max="6423" width="15.42578125" style="129" bestFit="1" customWidth="1"/>
    <col min="6424" max="6424" width="10.5703125" style="129" bestFit="1" customWidth="1"/>
    <col min="6425" max="6425" width="17.7109375" style="129" bestFit="1" customWidth="1"/>
    <col min="6426" max="6426" width="2.7109375" style="129" customWidth="1"/>
    <col min="6427" max="6427" width="12.42578125" style="129" bestFit="1" customWidth="1"/>
    <col min="6428" max="6428" width="11.85546875" style="129" bestFit="1" customWidth="1"/>
    <col min="6429" max="6432" width="15.42578125" style="129" bestFit="1" customWidth="1"/>
    <col min="6433" max="6433" width="13.7109375" style="129" bestFit="1" customWidth="1"/>
    <col min="6434" max="6434" width="13.28515625" style="129" bestFit="1" customWidth="1"/>
    <col min="6435" max="6435" width="2.7109375" style="129" customWidth="1"/>
    <col min="6436" max="6436" width="10.7109375" style="129" customWidth="1"/>
    <col min="6437" max="6437" width="11.85546875" style="129" bestFit="1" customWidth="1"/>
    <col min="6438" max="6441" width="15.42578125" style="129" bestFit="1" customWidth="1"/>
    <col min="6442" max="6442" width="13.7109375" style="129" bestFit="1" customWidth="1"/>
    <col min="6443" max="6443" width="17.7109375" style="129" bestFit="1" customWidth="1"/>
    <col min="6444" max="6658" width="9.140625" style="129"/>
    <col min="6659" max="6659" width="20.42578125" style="129" bestFit="1" customWidth="1"/>
    <col min="6660" max="6660" width="9.42578125" style="129" customWidth="1"/>
    <col min="6661" max="6661" width="8" style="129" customWidth="1"/>
    <col min="6662" max="6662" width="12.5703125" style="129" customWidth="1"/>
    <col min="6663" max="6663" width="7.140625" style="129" customWidth="1"/>
    <col min="6664" max="6664" width="54.28515625" style="129" customWidth="1"/>
    <col min="6665" max="6665" width="11.85546875" style="129" bestFit="1" customWidth="1"/>
    <col min="6666" max="6666" width="11.85546875" style="129" customWidth="1"/>
    <col min="6667" max="6670" width="15.42578125" style="129" bestFit="1" customWidth="1"/>
    <col min="6671" max="6671" width="10.5703125" style="129" bestFit="1" customWidth="1"/>
    <col min="6672" max="6672" width="13.28515625" style="129" bestFit="1" customWidth="1"/>
    <col min="6673" max="6673" width="2.7109375" style="129" customWidth="1"/>
    <col min="6674" max="6674" width="12.42578125" style="129" bestFit="1" customWidth="1"/>
    <col min="6675" max="6675" width="11.85546875" style="129" bestFit="1" customWidth="1"/>
    <col min="6676" max="6679" width="15.42578125" style="129" bestFit="1" customWidth="1"/>
    <col min="6680" max="6680" width="10.5703125" style="129" bestFit="1" customWidth="1"/>
    <col min="6681" max="6681" width="17.7109375" style="129" bestFit="1" customWidth="1"/>
    <col min="6682" max="6682" width="2.7109375" style="129" customWidth="1"/>
    <col min="6683" max="6683" width="12.42578125" style="129" bestFit="1" customWidth="1"/>
    <col min="6684" max="6684" width="11.85546875" style="129" bestFit="1" customWidth="1"/>
    <col min="6685" max="6688" width="15.42578125" style="129" bestFit="1" customWidth="1"/>
    <col min="6689" max="6689" width="13.7109375" style="129" bestFit="1" customWidth="1"/>
    <col min="6690" max="6690" width="13.28515625" style="129" bestFit="1" customWidth="1"/>
    <col min="6691" max="6691" width="2.7109375" style="129" customWidth="1"/>
    <col min="6692" max="6692" width="10.7109375" style="129" customWidth="1"/>
    <col min="6693" max="6693" width="11.85546875" style="129" bestFit="1" customWidth="1"/>
    <col min="6694" max="6697" width="15.42578125" style="129" bestFit="1" customWidth="1"/>
    <col min="6698" max="6698" width="13.7109375" style="129" bestFit="1" customWidth="1"/>
    <col min="6699" max="6699" width="17.7109375" style="129" bestFit="1" customWidth="1"/>
    <col min="6700" max="6914" width="9.140625" style="129"/>
    <col min="6915" max="6915" width="20.42578125" style="129" bestFit="1" customWidth="1"/>
    <col min="6916" max="6916" width="9.42578125" style="129" customWidth="1"/>
    <col min="6917" max="6917" width="8" style="129" customWidth="1"/>
    <col min="6918" max="6918" width="12.5703125" style="129" customWidth="1"/>
    <col min="6919" max="6919" width="7.140625" style="129" customWidth="1"/>
    <col min="6920" max="6920" width="54.28515625" style="129" customWidth="1"/>
    <col min="6921" max="6921" width="11.85546875" style="129" bestFit="1" customWidth="1"/>
    <col min="6922" max="6922" width="11.85546875" style="129" customWidth="1"/>
    <col min="6923" max="6926" width="15.42578125" style="129" bestFit="1" customWidth="1"/>
    <col min="6927" max="6927" width="10.5703125" style="129" bestFit="1" customWidth="1"/>
    <col min="6928" max="6928" width="13.28515625" style="129" bestFit="1" customWidth="1"/>
    <col min="6929" max="6929" width="2.7109375" style="129" customWidth="1"/>
    <col min="6930" max="6930" width="12.42578125" style="129" bestFit="1" customWidth="1"/>
    <col min="6931" max="6931" width="11.85546875" style="129" bestFit="1" customWidth="1"/>
    <col min="6932" max="6935" width="15.42578125" style="129" bestFit="1" customWidth="1"/>
    <col min="6936" max="6936" width="10.5703125" style="129" bestFit="1" customWidth="1"/>
    <col min="6937" max="6937" width="17.7109375" style="129" bestFit="1" customWidth="1"/>
    <col min="6938" max="6938" width="2.7109375" style="129" customWidth="1"/>
    <col min="6939" max="6939" width="12.42578125" style="129" bestFit="1" customWidth="1"/>
    <col min="6940" max="6940" width="11.85546875" style="129" bestFit="1" customWidth="1"/>
    <col min="6941" max="6944" width="15.42578125" style="129" bestFit="1" customWidth="1"/>
    <col min="6945" max="6945" width="13.7109375" style="129" bestFit="1" customWidth="1"/>
    <col min="6946" max="6946" width="13.28515625" style="129" bestFit="1" customWidth="1"/>
    <col min="6947" max="6947" width="2.7109375" style="129" customWidth="1"/>
    <col min="6948" max="6948" width="10.7109375" style="129" customWidth="1"/>
    <col min="6949" max="6949" width="11.85546875" style="129" bestFit="1" customWidth="1"/>
    <col min="6950" max="6953" width="15.42578125" style="129" bestFit="1" customWidth="1"/>
    <col min="6954" max="6954" width="13.7109375" style="129" bestFit="1" customWidth="1"/>
    <col min="6955" max="6955" width="17.7109375" style="129" bestFit="1" customWidth="1"/>
    <col min="6956" max="7170" width="9.140625" style="129"/>
    <col min="7171" max="7171" width="20.42578125" style="129" bestFit="1" customWidth="1"/>
    <col min="7172" max="7172" width="9.42578125" style="129" customWidth="1"/>
    <col min="7173" max="7173" width="8" style="129" customWidth="1"/>
    <col min="7174" max="7174" width="12.5703125" style="129" customWidth="1"/>
    <col min="7175" max="7175" width="7.140625" style="129" customWidth="1"/>
    <col min="7176" max="7176" width="54.28515625" style="129" customWidth="1"/>
    <col min="7177" max="7177" width="11.85546875" style="129" bestFit="1" customWidth="1"/>
    <col min="7178" max="7178" width="11.85546875" style="129" customWidth="1"/>
    <col min="7179" max="7182" width="15.42578125" style="129" bestFit="1" customWidth="1"/>
    <col min="7183" max="7183" width="10.5703125" style="129" bestFit="1" customWidth="1"/>
    <col min="7184" max="7184" width="13.28515625" style="129" bestFit="1" customWidth="1"/>
    <col min="7185" max="7185" width="2.7109375" style="129" customWidth="1"/>
    <col min="7186" max="7186" width="12.42578125" style="129" bestFit="1" customWidth="1"/>
    <col min="7187" max="7187" width="11.85546875" style="129" bestFit="1" customWidth="1"/>
    <col min="7188" max="7191" width="15.42578125" style="129" bestFit="1" customWidth="1"/>
    <col min="7192" max="7192" width="10.5703125" style="129" bestFit="1" customWidth="1"/>
    <col min="7193" max="7193" width="17.7109375" style="129" bestFit="1" customWidth="1"/>
    <col min="7194" max="7194" width="2.7109375" style="129" customWidth="1"/>
    <col min="7195" max="7195" width="12.42578125" style="129" bestFit="1" customWidth="1"/>
    <col min="7196" max="7196" width="11.85546875" style="129" bestFit="1" customWidth="1"/>
    <col min="7197" max="7200" width="15.42578125" style="129" bestFit="1" customWidth="1"/>
    <col min="7201" max="7201" width="13.7109375" style="129" bestFit="1" customWidth="1"/>
    <col min="7202" max="7202" width="13.28515625" style="129" bestFit="1" customWidth="1"/>
    <col min="7203" max="7203" width="2.7109375" style="129" customWidth="1"/>
    <col min="7204" max="7204" width="10.7109375" style="129" customWidth="1"/>
    <col min="7205" max="7205" width="11.85546875" style="129" bestFit="1" customWidth="1"/>
    <col min="7206" max="7209" width="15.42578125" style="129" bestFit="1" customWidth="1"/>
    <col min="7210" max="7210" width="13.7109375" style="129" bestFit="1" customWidth="1"/>
    <col min="7211" max="7211" width="17.7109375" style="129" bestFit="1" customWidth="1"/>
    <col min="7212" max="7426" width="9.140625" style="129"/>
    <col min="7427" max="7427" width="20.42578125" style="129" bestFit="1" customWidth="1"/>
    <col min="7428" max="7428" width="9.42578125" style="129" customWidth="1"/>
    <col min="7429" max="7429" width="8" style="129" customWidth="1"/>
    <col min="7430" max="7430" width="12.5703125" style="129" customWidth="1"/>
    <col min="7431" max="7431" width="7.140625" style="129" customWidth="1"/>
    <col min="7432" max="7432" width="54.28515625" style="129" customWidth="1"/>
    <col min="7433" max="7433" width="11.85546875" style="129" bestFit="1" customWidth="1"/>
    <col min="7434" max="7434" width="11.85546875" style="129" customWidth="1"/>
    <col min="7435" max="7438" width="15.42578125" style="129" bestFit="1" customWidth="1"/>
    <col min="7439" max="7439" width="10.5703125" style="129" bestFit="1" customWidth="1"/>
    <col min="7440" max="7440" width="13.28515625" style="129" bestFit="1" customWidth="1"/>
    <col min="7441" max="7441" width="2.7109375" style="129" customWidth="1"/>
    <col min="7442" max="7442" width="12.42578125" style="129" bestFit="1" customWidth="1"/>
    <col min="7443" max="7443" width="11.85546875" style="129" bestFit="1" customWidth="1"/>
    <col min="7444" max="7447" width="15.42578125" style="129" bestFit="1" customWidth="1"/>
    <col min="7448" max="7448" width="10.5703125" style="129" bestFit="1" customWidth="1"/>
    <col min="7449" max="7449" width="17.7109375" style="129" bestFit="1" customWidth="1"/>
    <col min="7450" max="7450" width="2.7109375" style="129" customWidth="1"/>
    <col min="7451" max="7451" width="12.42578125" style="129" bestFit="1" customWidth="1"/>
    <col min="7452" max="7452" width="11.85546875" style="129" bestFit="1" customWidth="1"/>
    <col min="7453" max="7456" width="15.42578125" style="129" bestFit="1" customWidth="1"/>
    <col min="7457" max="7457" width="13.7109375" style="129" bestFit="1" customWidth="1"/>
    <col min="7458" max="7458" width="13.28515625" style="129" bestFit="1" customWidth="1"/>
    <col min="7459" max="7459" width="2.7109375" style="129" customWidth="1"/>
    <col min="7460" max="7460" width="10.7109375" style="129" customWidth="1"/>
    <col min="7461" max="7461" width="11.85546875" style="129" bestFit="1" customWidth="1"/>
    <col min="7462" max="7465" width="15.42578125" style="129" bestFit="1" customWidth="1"/>
    <col min="7466" max="7466" width="13.7109375" style="129" bestFit="1" customWidth="1"/>
    <col min="7467" max="7467" width="17.7109375" style="129" bestFit="1" customWidth="1"/>
    <col min="7468" max="7682" width="9.140625" style="129"/>
    <col min="7683" max="7683" width="20.42578125" style="129" bestFit="1" customWidth="1"/>
    <col min="7684" max="7684" width="9.42578125" style="129" customWidth="1"/>
    <col min="7685" max="7685" width="8" style="129" customWidth="1"/>
    <col min="7686" max="7686" width="12.5703125" style="129" customWidth="1"/>
    <col min="7687" max="7687" width="7.140625" style="129" customWidth="1"/>
    <col min="7688" max="7688" width="54.28515625" style="129" customWidth="1"/>
    <col min="7689" max="7689" width="11.85546875" style="129" bestFit="1" customWidth="1"/>
    <col min="7690" max="7690" width="11.85546875" style="129" customWidth="1"/>
    <col min="7691" max="7694" width="15.42578125" style="129" bestFit="1" customWidth="1"/>
    <col min="7695" max="7695" width="10.5703125" style="129" bestFit="1" customWidth="1"/>
    <col min="7696" max="7696" width="13.28515625" style="129" bestFit="1" customWidth="1"/>
    <col min="7697" max="7697" width="2.7109375" style="129" customWidth="1"/>
    <col min="7698" max="7698" width="12.42578125" style="129" bestFit="1" customWidth="1"/>
    <col min="7699" max="7699" width="11.85546875" style="129" bestFit="1" customWidth="1"/>
    <col min="7700" max="7703" width="15.42578125" style="129" bestFit="1" customWidth="1"/>
    <col min="7704" max="7704" width="10.5703125" style="129" bestFit="1" customWidth="1"/>
    <col min="7705" max="7705" width="17.7109375" style="129" bestFit="1" customWidth="1"/>
    <col min="7706" max="7706" width="2.7109375" style="129" customWidth="1"/>
    <col min="7707" max="7707" width="12.42578125" style="129" bestFit="1" customWidth="1"/>
    <col min="7708" max="7708" width="11.85546875" style="129" bestFit="1" customWidth="1"/>
    <col min="7709" max="7712" width="15.42578125" style="129" bestFit="1" customWidth="1"/>
    <col min="7713" max="7713" width="13.7109375" style="129" bestFit="1" customWidth="1"/>
    <col min="7714" max="7714" width="13.28515625" style="129" bestFit="1" customWidth="1"/>
    <col min="7715" max="7715" width="2.7109375" style="129" customWidth="1"/>
    <col min="7716" max="7716" width="10.7109375" style="129" customWidth="1"/>
    <col min="7717" max="7717" width="11.85546875" style="129" bestFit="1" customWidth="1"/>
    <col min="7718" max="7721" width="15.42578125" style="129" bestFit="1" customWidth="1"/>
    <col min="7722" max="7722" width="13.7109375" style="129" bestFit="1" customWidth="1"/>
    <col min="7723" max="7723" width="17.7109375" style="129" bestFit="1" customWidth="1"/>
    <col min="7724" max="7938" width="9.140625" style="129"/>
    <col min="7939" max="7939" width="20.42578125" style="129" bestFit="1" customWidth="1"/>
    <col min="7940" max="7940" width="9.42578125" style="129" customWidth="1"/>
    <col min="7941" max="7941" width="8" style="129" customWidth="1"/>
    <col min="7942" max="7942" width="12.5703125" style="129" customWidth="1"/>
    <col min="7943" max="7943" width="7.140625" style="129" customWidth="1"/>
    <col min="7944" max="7944" width="54.28515625" style="129" customWidth="1"/>
    <col min="7945" max="7945" width="11.85546875" style="129" bestFit="1" customWidth="1"/>
    <col min="7946" max="7946" width="11.85546875" style="129" customWidth="1"/>
    <col min="7947" max="7950" width="15.42578125" style="129" bestFit="1" customWidth="1"/>
    <col min="7951" max="7951" width="10.5703125" style="129" bestFit="1" customWidth="1"/>
    <col min="7952" max="7952" width="13.28515625" style="129" bestFit="1" customWidth="1"/>
    <col min="7953" max="7953" width="2.7109375" style="129" customWidth="1"/>
    <col min="7954" max="7954" width="12.42578125" style="129" bestFit="1" customWidth="1"/>
    <col min="7955" max="7955" width="11.85546875" style="129" bestFit="1" customWidth="1"/>
    <col min="7956" max="7959" width="15.42578125" style="129" bestFit="1" customWidth="1"/>
    <col min="7960" max="7960" width="10.5703125" style="129" bestFit="1" customWidth="1"/>
    <col min="7961" max="7961" width="17.7109375" style="129" bestFit="1" customWidth="1"/>
    <col min="7962" max="7962" width="2.7109375" style="129" customWidth="1"/>
    <col min="7963" max="7963" width="12.42578125" style="129" bestFit="1" customWidth="1"/>
    <col min="7964" max="7964" width="11.85546875" style="129" bestFit="1" customWidth="1"/>
    <col min="7965" max="7968" width="15.42578125" style="129" bestFit="1" customWidth="1"/>
    <col min="7969" max="7969" width="13.7109375" style="129" bestFit="1" customWidth="1"/>
    <col min="7970" max="7970" width="13.28515625" style="129" bestFit="1" customWidth="1"/>
    <col min="7971" max="7971" width="2.7109375" style="129" customWidth="1"/>
    <col min="7972" max="7972" width="10.7109375" style="129" customWidth="1"/>
    <col min="7973" max="7973" width="11.85546875" style="129" bestFit="1" customWidth="1"/>
    <col min="7974" max="7977" width="15.42578125" style="129" bestFit="1" customWidth="1"/>
    <col min="7978" max="7978" width="13.7109375" style="129" bestFit="1" customWidth="1"/>
    <col min="7979" max="7979" width="17.7109375" style="129" bestFit="1" customWidth="1"/>
    <col min="7980" max="8194" width="9.140625" style="129"/>
    <col min="8195" max="8195" width="20.42578125" style="129" bestFit="1" customWidth="1"/>
    <col min="8196" max="8196" width="9.42578125" style="129" customWidth="1"/>
    <col min="8197" max="8197" width="8" style="129" customWidth="1"/>
    <col min="8198" max="8198" width="12.5703125" style="129" customWidth="1"/>
    <col min="8199" max="8199" width="7.140625" style="129" customWidth="1"/>
    <col min="8200" max="8200" width="54.28515625" style="129" customWidth="1"/>
    <col min="8201" max="8201" width="11.85546875" style="129" bestFit="1" customWidth="1"/>
    <col min="8202" max="8202" width="11.85546875" style="129" customWidth="1"/>
    <col min="8203" max="8206" width="15.42578125" style="129" bestFit="1" customWidth="1"/>
    <col min="8207" max="8207" width="10.5703125" style="129" bestFit="1" customWidth="1"/>
    <col min="8208" max="8208" width="13.28515625" style="129" bestFit="1" customWidth="1"/>
    <col min="8209" max="8209" width="2.7109375" style="129" customWidth="1"/>
    <col min="8210" max="8210" width="12.42578125" style="129" bestFit="1" customWidth="1"/>
    <col min="8211" max="8211" width="11.85546875" style="129" bestFit="1" customWidth="1"/>
    <col min="8212" max="8215" width="15.42578125" style="129" bestFit="1" customWidth="1"/>
    <col min="8216" max="8216" width="10.5703125" style="129" bestFit="1" customWidth="1"/>
    <col min="8217" max="8217" width="17.7109375" style="129" bestFit="1" customWidth="1"/>
    <col min="8218" max="8218" width="2.7109375" style="129" customWidth="1"/>
    <col min="8219" max="8219" width="12.42578125" style="129" bestFit="1" customWidth="1"/>
    <col min="8220" max="8220" width="11.85546875" style="129" bestFit="1" customWidth="1"/>
    <col min="8221" max="8224" width="15.42578125" style="129" bestFit="1" customWidth="1"/>
    <col min="8225" max="8225" width="13.7109375" style="129" bestFit="1" customWidth="1"/>
    <col min="8226" max="8226" width="13.28515625" style="129" bestFit="1" customWidth="1"/>
    <col min="8227" max="8227" width="2.7109375" style="129" customWidth="1"/>
    <col min="8228" max="8228" width="10.7109375" style="129" customWidth="1"/>
    <col min="8229" max="8229" width="11.85546875" style="129" bestFit="1" customWidth="1"/>
    <col min="8230" max="8233" width="15.42578125" style="129" bestFit="1" customWidth="1"/>
    <col min="8234" max="8234" width="13.7109375" style="129" bestFit="1" customWidth="1"/>
    <col min="8235" max="8235" width="17.7109375" style="129" bestFit="1" customWidth="1"/>
    <col min="8236" max="8450" width="9.140625" style="129"/>
    <col min="8451" max="8451" width="20.42578125" style="129" bestFit="1" customWidth="1"/>
    <col min="8452" max="8452" width="9.42578125" style="129" customWidth="1"/>
    <col min="8453" max="8453" width="8" style="129" customWidth="1"/>
    <col min="8454" max="8454" width="12.5703125" style="129" customWidth="1"/>
    <col min="8455" max="8455" width="7.140625" style="129" customWidth="1"/>
    <col min="8456" max="8456" width="54.28515625" style="129" customWidth="1"/>
    <col min="8457" max="8457" width="11.85546875" style="129" bestFit="1" customWidth="1"/>
    <col min="8458" max="8458" width="11.85546875" style="129" customWidth="1"/>
    <col min="8459" max="8462" width="15.42578125" style="129" bestFit="1" customWidth="1"/>
    <col min="8463" max="8463" width="10.5703125" style="129" bestFit="1" customWidth="1"/>
    <col min="8464" max="8464" width="13.28515625" style="129" bestFit="1" customWidth="1"/>
    <col min="8465" max="8465" width="2.7109375" style="129" customWidth="1"/>
    <col min="8466" max="8466" width="12.42578125" style="129" bestFit="1" customWidth="1"/>
    <col min="8467" max="8467" width="11.85546875" style="129" bestFit="1" customWidth="1"/>
    <col min="8468" max="8471" width="15.42578125" style="129" bestFit="1" customWidth="1"/>
    <col min="8472" max="8472" width="10.5703125" style="129" bestFit="1" customWidth="1"/>
    <col min="8473" max="8473" width="17.7109375" style="129" bestFit="1" customWidth="1"/>
    <col min="8474" max="8474" width="2.7109375" style="129" customWidth="1"/>
    <col min="8475" max="8475" width="12.42578125" style="129" bestFit="1" customWidth="1"/>
    <col min="8476" max="8476" width="11.85546875" style="129" bestFit="1" customWidth="1"/>
    <col min="8477" max="8480" width="15.42578125" style="129" bestFit="1" customWidth="1"/>
    <col min="8481" max="8481" width="13.7109375" style="129" bestFit="1" customWidth="1"/>
    <col min="8482" max="8482" width="13.28515625" style="129" bestFit="1" customWidth="1"/>
    <col min="8483" max="8483" width="2.7109375" style="129" customWidth="1"/>
    <col min="8484" max="8484" width="10.7109375" style="129" customWidth="1"/>
    <col min="8485" max="8485" width="11.85546875" style="129" bestFit="1" customWidth="1"/>
    <col min="8486" max="8489" width="15.42578125" style="129" bestFit="1" customWidth="1"/>
    <col min="8490" max="8490" width="13.7109375" style="129" bestFit="1" customWidth="1"/>
    <col min="8491" max="8491" width="17.7109375" style="129" bestFit="1" customWidth="1"/>
    <col min="8492" max="8706" width="9.140625" style="129"/>
    <col min="8707" max="8707" width="20.42578125" style="129" bestFit="1" customWidth="1"/>
    <col min="8708" max="8708" width="9.42578125" style="129" customWidth="1"/>
    <col min="8709" max="8709" width="8" style="129" customWidth="1"/>
    <col min="8710" max="8710" width="12.5703125" style="129" customWidth="1"/>
    <col min="8711" max="8711" width="7.140625" style="129" customWidth="1"/>
    <col min="8712" max="8712" width="54.28515625" style="129" customWidth="1"/>
    <col min="8713" max="8713" width="11.85546875" style="129" bestFit="1" customWidth="1"/>
    <col min="8714" max="8714" width="11.85546875" style="129" customWidth="1"/>
    <col min="8715" max="8718" width="15.42578125" style="129" bestFit="1" customWidth="1"/>
    <col min="8719" max="8719" width="10.5703125" style="129" bestFit="1" customWidth="1"/>
    <col min="8720" max="8720" width="13.28515625" style="129" bestFit="1" customWidth="1"/>
    <col min="8721" max="8721" width="2.7109375" style="129" customWidth="1"/>
    <col min="8722" max="8722" width="12.42578125" style="129" bestFit="1" customWidth="1"/>
    <col min="8723" max="8723" width="11.85546875" style="129" bestFit="1" customWidth="1"/>
    <col min="8724" max="8727" width="15.42578125" style="129" bestFit="1" customWidth="1"/>
    <col min="8728" max="8728" width="10.5703125" style="129" bestFit="1" customWidth="1"/>
    <col min="8729" max="8729" width="17.7109375" style="129" bestFit="1" customWidth="1"/>
    <col min="8730" max="8730" width="2.7109375" style="129" customWidth="1"/>
    <col min="8731" max="8731" width="12.42578125" style="129" bestFit="1" customWidth="1"/>
    <col min="8732" max="8732" width="11.85546875" style="129" bestFit="1" customWidth="1"/>
    <col min="8733" max="8736" width="15.42578125" style="129" bestFit="1" customWidth="1"/>
    <col min="8737" max="8737" width="13.7109375" style="129" bestFit="1" customWidth="1"/>
    <col min="8738" max="8738" width="13.28515625" style="129" bestFit="1" customWidth="1"/>
    <col min="8739" max="8739" width="2.7109375" style="129" customWidth="1"/>
    <col min="8740" max="8740" width="10.7109375" style="129" customWidth="1"/>
    <col min="8741" max="8741" width="11.85546875" style="129" bestFit="1" customWidth="1"/>
    <col min="8742" max="8745" width="15.42578125" style="129" bestFit="1" customWidth="1"/>
    <col min="8746" max="8746" width="13.7109375" style="129" bestFit="1" customWidth="1"/>
    <col min="8747" max="8747" width="17.7109375" style="129" bestFit="1" customWidth="1"/>
    <col min="8748" max="8962" width="9.140625" style="129"/>
    <col min="8963" max="8963" width="20.42578125" style="129" bestFit="1" customWidth="1"/>
    <col min="8964" max="8964" width="9.42578125" style="129" customWidth="1"/>
    <col min="8965" max="8965" width="8" style="129" customWidth="1"/>
    <col min="8966" max="8966" width="12.5703125" style="129" customWidth="1"/>
    <col min="8967" max="8967" width="7.140625" style="129" customWidth="1"/>
    <col min="8968" max="8968" width="54.28515625" style="129" customWidth="1"/>
    <col min="8969" max="8969" width="11.85546875" style="129" bestFit="1" customWidth="1"/>
    <col min="8970" max="8970" width="11.85546875" style="129" customWidth="1"/>
    <col min="8971" max="8974" width="15.42578125" style="129" bestFit="1" customWidth="1"/>
    <col min="8975" max="8975" width="10.5703125" style="129" bestFit="1" customWidth="1"/>
    <col min="8976" max="8976" width="13.28515625" style="129" bestFit="1" customWidth="1"/>
    <col min="8977" max="8977" width="2.7109375" style="129" customWidth="1"/>
    <col min="8978" max="8978" width="12.42578125" style="129" bestFit="1" customWidth="1"/>
    <col min="8979" max="8979" width="11.85546875" style="129" bestFit="1" customWidth="1"/>
    <col min="8980" max="8983" width="15.42578125" style="129" bestFit="1" customWidth="1"/>
    <col min="8984" max="8984" width="10.5703125" style="129" bestFit="1" customWidth="1"/>
    <col min="8985" max="8985" width="17.7109375" style="129" bestFit="1" customWidth="1"/>
    <col min="8986" max="8986" width="2.7109375" style="129" customWidth="1"/>
    <col min="8987" max="8987" width="12.42578125" style="129" bestFit="1" customWidth="1"/>
    <col min="8988" max="8988" width="11.85546875" style="129" bestFit="1" customWidth="1"/>
    <col min="8989" max="8992" width="15.42578125" style="129" bestFit="1" customWidth="1"/>
    <col min="8993" max="8993" width="13.7109375" style="129" bestFit="1" customWidth="1"/>
    <col min="8994" max="8994" width="13.28515625" style="129" bestFit="1" customWidth="1"/>
    <col min="8995" max="8995" width="2.7109375" style="129" customWidth="1"/>
    <col min="8996" max="8996" width="10.7109375" style="129" customWidth="1"/>
    <col min="8997" max="8997" width="11.85546875" style="129" bestFit="1" customWidth="1"/>
    <col min="8998" max="9001" width="15.42578125" style="129" bestFit="1" customWidth="1"/>
    <col min="9002" max="9002" width="13.7109375" style="129" bestFit="1" customWidth="1"/>
    <col min="9003" max="9003" width="17.7109375" style="129" bestFit="1" customWidth="1"/>
    <col min="9004" max="9218" width="9.140625" style="129"/>
    <col min="9219" max="9219" width="20.42578125" style="129" bestFit="1" customWidth="1"/>
    <col min="9220" max="9220" width="9.42578125" style="129" customWidth="1"/>
    <col min="9221" max="9221" width="8" style="129" customWidth="1"/>
    <col min="9222" max="9222" width="12.5703125" style="129" customWidth="1"/>
    <col min="9223" max="9223" width="7.140625" style="129" customWidth="1"/>
    <col min="9224" max="9224" width="54.28515625" style="129" customWidth="1"/>
    <col min="9225" max="9225" width="11.85546875" style="129" bestFit="1" customWidth="1"/>
    <col min="9226" max="9226" width="11.85546875" style="129" customWidth="1"/>
    <col min="9227" max="9230" width="15.42578125" style="129" bestFit="1" customWidth="1"/>
    <col min="9231" max="9231" width="10.5703125" style="129" bestFit="1" customWidth="1"/>
    <col min="9232" max="9232" width="13.28515625" style="129" bestFit="1" customWidth="1"/>
    <col min="9233" max="9233" width="2.7109375" style="129" customWidth="1"/>
    <col min="9234" max="9234" width="12.42578125" style="129" bestFit="1" customWidth="1"/>
    <col min="9235" max="9235" width="11.85546875" style="129" bestFit="1" customWidth="1"/>
    <col min="9236" max="9239" width="15.42578125" style="129" bestFit="1" customWidth="1"/>
    <col min="9240" max="9240" width="10.5703125" style="129" bestFit="1" customWidth="1"/>
    <col min="9241" max="9241" width="17.7109375" style="129" bestFit="1" customWidth="1"/>
    <col min="9242" max="9242" width="2.7109375" style="129" customWidth="1"/>
    <col min="9243" max="9243" width="12.42578125" style="129" bestFit="1" customWidth="1"/>
    <col min="9244" max="9244" width="11.85546875" style="129" bestFit="1" customWidth="1"/>
    <col min="9245" max="9248" width="15.42578125" style="129" bestFit="1" customWidth="1"/>
    <col min="9249" max="9249" width="13.7109375" style="129" bestFit="1" customWidth="1"/>
    <col min="9250" max="9250" width="13.28515625" style="129" bestFit="1" customWidth="1"/>
    <col min="9251" max="9251" width="2.7109375" style="129" customWidth="1"/>
    <col min="9252" max="9252" width="10.7109375" style="129" customWidth="1"/>
    <col min="9253" max="9253" width="11.85546875" style="129" bestFit="1" customWidth="1"/>
    <col min="9254" max="9257" width="15.42578125" style="129" bestFit="1" customWidth="1"/>
    <col min="9258" max="9258" width="13.7109375" style="129" bestFit="1" customWidth="1"/>
    <col min="9259" max="9259" width="17.7109375" style="129" bestFit="1" customWidth="1"/>
    <col min="9260" max="9474" width="9.140625" style="129"/>
    <col min="9475" max="9475" width="20.42578125" style="129" bestFit="1" customWidth="1"/>
    <col min="9476" max="9476" width="9.42578125" style="129" customWidth="1"/>
    <col min="9477" max="9477" width="8" style="129" customWidth="1"/>
    <col min="9478" max="9478" width="12.5703125" style="129" customWidth="1"/>
    <col min="9479" max="9479" width="7.140625" style="129" customWidth="1"/>
    <col min="9480" max="9480" width="54.28515625" style="129" customWidth="1"/>
    <col min="9481" max="9481" width="11.85546875" style="129" bestFit="1" customWidth="1"/>
    <col min="9482" max="9482" width="11.85546875" style="129" customWidth="1"/>
    <col min="9483" max="9486" width="15.42578125" style="129" bestFit="1" customWidth="1"/>
    <col min="9487" max="9487" width="10.5703125" style="129" bestFit="1" customWidth="1"/>
    <col min="9488" max="9488" width="13.28515625" style="129" bestFit="1" customWidth="1"/>
    <col min="9489" max="9489" width="2.7109375" style="129" customWidth="1"/>
    <col min="9490" max="9490" width="12.42578125" style="129" bestFit="1" customWidth="1"/>
    <col min="9491" max="9491" width="11.85546875" style="129" bestFit="1" customWidth="1"/>
    <col min="9492" max="9495" width="15.42578125" style="129" bestFit="1" customWidth="1"/>
    <col min="9496" max="9496" width="10.5703125" style="129" bestFit="1" customWidth="1"/>
    <col min="9497" max="9497" width="17.7109375" style="129" bestFit="1" customWidth="1"/>
    <col min="9498" max="9498" width="2.7109375" style="129" customWidth="1"/>
    <col min="9499" max="9499" width="12.42578125" style="129" bestFit="1" customWidth="1"/>
    <col min="9500" max="9500" width="11.85546875" style="129" bestFit="1" customWidth="1"/>
    <col min="9501" max="9504" width="15.42578125" style="129" bestFit="1" customWidth="1"/>
    <col min="9505" max="9505" width="13.7109375" style="129" bestFit="1" customWidth="1"/>
    <col min="9506" max="9506" width="13.28515625" style="129" bestFit="1" customWidth="1"/>
    <col min="9507" max="9507" width="2.7109375" style="129" customWidth="1"/>
    <col min="9508" max="9508" width="10.7109375" style="129" customWidth="1"/>
    <col min="9509" max="9509" width="11.85546875" style="129" bestFit="1" customWidth="1"/>
    <col min="9510" max="9513" width="15.42578125" style="129" bestFit="1" customWidth="1"/>
    <col min="9514" max="9514" width="13.7109375" style="129" bestFit="1" customWidth="1"/>
    <col min="9515" max="9515" width="17.7109375" style="129" bestFit="1" customWidth="1"/>
    <col min="9516" max="9730" width="9.140625" style="129"/>
    <col min="9731" max="9731" width="20.42578125" style="129" bestFit="1" customWidth="1"/>
    <col min="9732" max="9732" width="9.42578125" style="129" customWidth="1"/>
    <col min="9733" max="9733" width="8" style="129" customWidth="1"/>
    <col min="9734" max="9734" width="12.5703125" style="129" customWidth="1"/>
    <col min="9735" max="9735" width="7.140625" style="129" customWidth="1"/>
    <col min="9736" max="9736" width="54.28515625" style="129" customWidth="1"/>
    <col min="9737" max="9737" width="11.85546875" style="129" bestFit="1" customWidth="1"/>
    <col min="9738" max="9738" width="11.85546875" style="129" customWidth="1"/>
    <col min="9739" max="9742" width="15.42578125" style="129" bestFit="1" customWidth="1"/>
    <col min="9743" max="9743" width="10.5703125" style="129" bestFit="1" customWidth="1"/>
    <col min="9744" max="9744" width="13.28515625" style="129" bestFit="1" customWidth="1"/>
    <col min="9745" max="9745" width="2.7109375" style="129" customWidth="1"/>
    <col min="9746" max="9746" width="12.42578125" style="129" bestFit="1" customWidth="1"/>
    <col min="9747" max="9747" width="11.85546875" style="129" bestFit="1" customWidth="1"/>
    <col min="9748" max="9751" width="15.42578125" style="129" bestFit="1" customWidth="1"/>
    <col min="9752" max="9752" width="10.5703125" style="129" bestFit="1" customWidth="1"/>
    <col min="9753" max="9753" width="17.7109375" style="129" bestFit="1" customWidth="1"/>
    <col min="9754" max="9754" width="2.7109375" style="129" customWidth="1"/>
    <col min="9755" max="9755" width="12.42578125" style="129" bestFit="1" customWidth="1"/>
    <col min="9756" max="9756" width="11.85546875" style="129" bestFit="1" customWidth="1"/>
    <col min="9757" max="9760" width="15.42578125" style="129" bestFit="1" customWidth="1"/>
    <col min="9761" max="9761" width="13.7109375" style="129" bestFit="1" customWidth="1"/>
    <col min="9762" max="9762" width="13.28515625" style="129" bestFit="1" customWidth="1"/>
    <col min="9763" max="9763" width="2.7109375" style="129" customWidth="1"/>
    <col min="9764" max="9764" width="10.7109375" style="129" customWidth="1"/>
    <col min="9765" max="9765" width="11.85546875" style="129" bestFit="1" customWidth="1"/>
    <col min="9766" max="9769" width="15.42578125" style="129" bestFit="1" customWidth="1"/>
    <col min="9770" max="9770" width="13.7109375" style="129" bestFit="1" customWidth="1"/>
    <col min="9771" max="9771" width="17.7109375" style="129" bestFit="1" customWidth="1"/>
    <col min="9772" max="9986" width="9.140625" style="129"/>
    <col min="9987" max="9987" width="20.42578125" style="129" bestFit="1" customWidth="1"/>
    <col min="9988" max="9988" width="9.42578125" style="129" customWidth="1"/>
    <col min="9989" max="9989" width="8" style="129" customWidth="1"/>
    <col min="9990" max="9990" width="12.5703125" style="129" customWidth="1"/>
    <col min="9991" max="9991" width="7.140625" style="129" customWidth="1"/>
    <col min="9992" max="9992" width="54.28515625" style="129" customWidth="1"/>
    <col min="9993" max="9993" width="11.85546875" style="129" bestFit="1" customWidth="1"/>
    <col min="9994" max="9994" width="11.85546875" style="129" customWidth="1"/>
    <col min="9995" max="9998" width="15.42578125" style="129" bestFit="1" customWidth="1"/>
    <col min="9999" max="9999" width="10.5703125" style="129" bestFit="1" customWidth="1"/>
    <col min="10000" max="10000" width="13.28515625" style="129" bestFit="1" customWidth="1"/>
    <col min="10001" max="10001" width="2.7109375" style="129" customWidth="1"/>
    <col min="10002" max="10002" width="12.42578125" style="129" bestFit="1" customWidth="1"/>
    <col min="10003" max="10003" width="11.85546875" style="129" bestFit="1" customWidth="1"/>
    <col min="10004" max="10007" width="15.42578125" style="129" bestFit="1" customWidth="1"/>
    <col min="10008" max="10008" width="10.5703125" style="129" bestFit="1" customWidth="1"/>
    <col min="10009" max="10009" width="17.7109375" style="129" bestFit="1" customWidth="1"/>
    <col min="10010" max="10010" width="2.7109375" style="129" customWidth="1"/>
    <col min="10011" max="10011" width="12.42578125" style="129" bestFit="1" customWidth="1"/>
    <col min="10012" max="10012" width="11.85546875" style="129" bestFit="1" customWidth="1"/>
    <col min="10013" max="10016" width="15.42578125" style="129" bestFit="1" customWidth="1"/>
    <col min="10017" max="10017" width="13.7109375" style="129" bestFit="1" customWidth="1"/>
    <col min="10018" max="10018" width="13.28515625" style="129" bestFit="1" customWidth="1"/>
    <col min="10019" max="10019" width="2.7109375" style="129" customWidth="1"/>
    <col min="10020" max="10020" width="10.7109375" style="129" customWidth="1"/>
    <col min="10021" max="10021" width="11.85546875" style="129" bestFit="1" customWidth="1"/>
    <col min="10022" max="10025" width="15.42578125" style="129" bestFit="1" customWidth="1"/>
    <col min="10026" max="10026" width="13.7109375" style="129" bestFit="1" customWidth="1"/>
    <col min="10027" max="10027" width="17.7109375" style="129" bestFit="1" customWidth="1"/>
    <col min="10028" max="10242" width="9.140625" style="129"/>
    <col min="10243" max="10243" width="20.42578125" style="129" bestFit="1" customWidth="1"/>
    <col min="10244" max="10244" width="9.42578125" style="129" customWidth="1"/>
    <col min="10245" max="10245" width="8" style="129" customWidth="1"/>
    <col min="10246" max="10246" width="12.5703125" style="129" customWidth="1"/>
    <col min="10247" max="10247" width="7.140625" style="129" customWidth="1"/>
    <col min="10248" max="10248" width="54.28515625" style="129" customWidth="1"/>
    <col min="10249" max="10249" width="11.85546875" style="129" bestFit="1" customWidth="1"/>
    <col min="10250" max="10250" width="11.85546875" style="129" customWidth="1"/>
    <col min="10251" max="10254" width="15.42578125" style="129" bestFit="1" customWidth="1"/>
    <col min="10255" max="10255" width="10.5703125" style="129" bestFit="1" customWidth="1"/>
    <col min="10256" max="10256" width="13.28515625" style="129" bestFit="1" customWidth="1"/>
    <col min="10257" max="10257" width="2.7109375" style="129" customWidth="1"/>
    <col min="10258" max="10258" width="12.42578125" style="129" bestFit="1" customWidth="1"/>
    <col min="10259" max="10259" width="11.85546875" style="129" bestFit="1" customWidth="1"/>
    <col min="10260" max="10263" width="15.42578125" style="129" bestFit="1" customWidth="1"/>
    <col min="10264" max="10264" width="10.5703125" style="129" bestFit="1" customWidth="1"/>
    <col min="10265" max="10265" width="17.7109375" style="129" bestFit="1" customWidth="1"/>
    <col min="10266" max="10266" width="2.7109375" style="129" customWidth="1"/>
    <col min="10267" max="10267" width="12.42578125" style="129" bestFit="1" customWidth="1"/>
    <col min="10268" max="10268" width="11.85546875" style="129" bestFit="1" customWidth="1"/>
    <col min="10269" max="10272" width="15.42578125" style="129" bestFit="1" customWidth="1"/>
    <col min="10273" max="10273" width="13.7109375" style="129" bestFit="1" customWidth="1"/>
    <col min="10274" max="10274" width="13.28515625" style="129" bestFit="1" customWidth="1"/>
    <col min="10275" max="10275" width="2.7109375" style="129" customWidth="1"/>
    <col min="10276" max="10276" width="10.7109375" style="129" customWidth="1"/>
    <col min="10277" max="10277" width="11.85546875" style="129" bestFit="1" customWidth="1"/>
    <col min="10278" max="10281" width="15.42578125" style="129" bestFit="1" customWidth="1"/>
    <col min="10282" max="10282" width="13.7109375" style="129" bestFit="1" customWidth="1"/>
    <col min="10283" max="10283" width="17.7109375" style="129" bestFit="1" customWidth="1"/>
    <col min="10284" max="10498" width="9.140625" style="129"/>
    <col min="10499" max="10499" width="20.42578125" style="129" bestFit="1" customWidth="1"/>
    <col min="10500" max="10500" width="9.42578125" style="129" customWidth="1"/>
    <col min="10501" max="10501" width="8" style="129" customWidth="1"/>
    <col min="10502" max="10502" width="12.5703125" style="129" customWidth="1"/>
    <col min="10503" max="10503" width="7.140625" style="129" customWidth="1"/>
    <col min="10504" max="10504" width="54.28515625" style="129" customWidth="1"/>
    <col min="10505" max="10505" width="11.85546875" style="129" bestFit="1" customWidth="1"/>
    <col min="10506" max="10506" width="11.85546875" style="129" customWidth="1"/>
    <col min="10507" max="10510" width="15.42578125" style="129" bestFit="1" customWidth="1"/>
    <col min="10511" max="10511" width="10.5703125" style="129" bestFit="1" customWidth="1"/>
    <col min="10512" max="10512" width="13.28515625" style="129" bestFit="1" customWidth="1"/>
    <col min="10513" max="10513" width="2.7109375" style="129" customWidth="1"/>
    <col min="10514" max="10514" width="12.42578125" style="129" bestFit="1" customWidth="1"/>
    <col min="10515" max="10515" width="11.85546875" style="129" bestFit="1" customWidth="1"/>
    <col min="10516" max="10519" width="15.42578125" style="129" bestFit="1" customWidth="1"/>
    <col min="10520" max="10520" width="10.5703125" style="129" bestFit="1" customWidth="1"/>
    <col min="10521" max="10521" width="17.7109375" style="129" bestFit="1" customWidth="1"/>
    <col min="10522" max="10522" width="2.7109375" style="129" customWidth="1"/>
    <col min="10523" max="10523" width="12.42578125" style="129" bestFit="1" customWidth="1"/>
    <col min="10524" max="10524" width="11.85546875" style="129" bestFit="1" customWidth="1"/>
    <col min="10525" max="10528" width="15.42578125" style="129" bestFit="1" customWidth="1"/>
    <col min="10529" max="10529" width="13.7109375" style="129" bestFit="1" customWidth="1"/>
    <col min="10530" max="10530" width="13.28515625" style="129" bestFit="1" customWidth="1"/>
    <col min="10531" max="10531" width="2.7109375" style="129" customWidth="1"/>
    <col min="10532" max="10532" width="10.7109375" style="129" customWidth="1"/>
    <col min="10533" max="10533" width="11.85546875" style="129" bestFit="1" customWidth="1"/>
    <col min="10534" max="10537" width="15.42578125" style="129" bestFit="1" customWidth="1"/>
    <col min="10538" max="10538" width="13.7109375" style="129" bestFit="1" customWidth="1"/>
    <col min="10539" max="10539" width="17.7109375" style="129" bestFit="1" customWidth="1"/>
    <col min="10540" max="10754" width="9.140625" style="129"/>
    <col min="10755" max="10755" width="20.42578125" style="129" bestFit="1" customWidth="1"/>
    <col min="10756" max="10756" width="9.42578125" style="129" customWidth="1"/>
    <col min="10757" max="10757" width="8" style="129" customWidth="1"/>
    <col min="10758" max="10758" width="12.5703125" style="129" customWidth="1"/>
    <col min="10759" max="10759" width="7.140625" style="129" customWidth="1"/>
    <col min="10760" max="10760" width="54.28515625" style="129" customWidth="1"/>
    <col min="10761" max="10761" width="11.85546875" style="129" bestFit="1" customWidth="1"/>
    <col min="10762" max="10762" width="11.85546875" style="129" customWidth="1"/>
    <col min="10763" max="10766" width="15.42578125" style="129" bestFit="1" customWidth="1"/>
    <col min="10767" max="10767" width="10.5703125" style="129" bestFit="1" customWidth="1"/>
    <col min="10768" max="10768" width="13.28515625" style="129" bestFit="1" customWidth="1"/>
    <col min="10769" max="10769" width="2.7109375" style="129" customWidth="1"/>
    <col min="10770" max="10770" width="12.42578125" style="129" bestFit="1" customWidth="1"/>
    <col min="10771" max="10771" width="11.85546875" style="129" bestFit="1" customWidth="1"/>
    <col min="10772" max="10775" width="15.42578125" style="129" bestFit="1" customWidth="1"/>
    <col min="10776" max="10776" width="10.5703125" style="129" bestFit="1" customWidth="1"/>
    <col min="10777" max="10777" width="17.7109375" style="129" bestFit="1" customWidth="1"/>
    <col min="10778" max="10778" width="2.7109375" style="129" customWidth="1"/>
    <col min="10779" max="10779" width="12.42578125" style="129" bestFit="1" customWidth="1"/>
    <col min="10780" max="10780" width="11.85546875" style="129" bestFit="1" customWidth="1"/>
    <col min="10781" max="10784" width="15.42578125" style="129" bestFit="1" customWidth="1"/>
    <col min="10785" max="10785" width="13.7109375" style="129" bestFit="1" customWidth="1"/>
    <col min="10786" max="10786" width="13.28515625" style="129" bestFit="1" customWidth="1"/>
    <col min="10787" max="10787" width="2.7109375" style="129" customWidth="1"/>
    <col min="10788" max="10788" width="10.7109375" style="129" customWidth="1"/>
    <col min="10789" max="10789" width="11.85546875" style="129" bestFit="1" customWidth="1"/>
    <col min="10790" max="10793" width="15.42578125" style="129" bestFit="1" customWidth="1"/>
    <col min="10794" max="10794" width="13.7109375" style="129" bestFit="1" customWidth="1"/>
    <col min="10795" max="10795" width="17.7109375" style="129" bestFit="1" customWidth="1"/>
    <col min="10796" max="11010" width="9.140625" style="129"/>
    <col min="11011" max="11011" width="20.42578125" style="129" bestFit="1" customWidth="1"/>
    <col min="11012" max="11012" width="9.42578125" style="129" customWidth="1"/>
    <col min="11013" max="11013" width="8" style="129" customWidth="1"/>
    <col min="11014" max="11014" width="12.5703125" style="129" customWidth="1"/>
    <col min="11015" max="11015" width="7.140625" style="129" customWidth="1"/>
    <col min="11016" max="11016" width="54.28515625" style="129" customWidth="1"/>
    <col min="11017" max="11017" width="11.85546875" style="129" bestFit="1" customWidth="1"/>
    <col min="11018" max="11018" width="11.85546875" style="129" customWidth="1"/>
    <col min="11019" max="11022" width="15.42578125" style="129" bestFit="1" customWidth="1"/>
    <col min="11023" max="11023" width="10.5703125" style="129" bestFit="1" customWidth="1"/>
    <col min="11024" max="11024" width="13.28515625" style="129" bestFit="1" customWidth="1"/>
    <col min="11025" max="11025" width="2.7109375" style="129" customWidth="1"/>
    <col min="11026" max="11026" width="12.42578125" style="129" bestFit="1" customWidth="1"/>
    <col min="11027" max="11027" width="11.85546875" style="129" bestFit="1" customWidth="1"/>
    <col min="11028" max="11031" width="15.42578125" style="129" bestFit="1" customWidth="1"/>
    <col min="11032" max="11032" width="10.5703125" style="129" bestFit="1" customWidth="1"/>
    <col min="11033" max="11033" width="17.7109375" style="129" bestFit="1" customWidth="1"/>
    <col min="11034" max="11034" width="2.7109375" style="129" customWidth="1"/>
    <col min="11035" max="11035" width="12.42578125" style="129" bestFit="1" customWidth="1"/>
    <col min="11036" max="11036" width="11.85546875" style="129" bestFit="1" customWidth="1"/>
    <col min="11037" max="11040" width="15.42578125" style="129" bestFit="1" customWidth="1"/>
    <col min="11041" max="11041" width="13.7109375" style="129" bestFit="1" customWidth="1"/>
    <col min="11042" max="11042" width="13.28515625" style="129" bestFit="1" customWidth="1"/>
    <col min="11043" max="11043" width="2.7109375" style="129" customWidth="1"/>
    <col min="11044" max="11044" width="10.7109375" style="129" customWidth="1"/>
    <col min="11045" max="11045" width="11.85546875" style="129" bestFit="1" customWidth="1"/>
    <col min="11046" max="11049" width="15.42578125" style="129" bestFit="1" customWidth="1"/>
    <col min="11050" max="11050" width="13.7109375" style="129" bestFit="1" customWidth="1"/>
    <col min="11051" max="11051" width="17.7109375" style="129" bestFit="1" customWidth="1"/>
    <col min="11052" max="11266" width="9.140625" style="129"/>
    <col min="11267" max="11267" width="20.42578125" style="129" bestFit="1" customWidth="1"/>
    <col min="11268" max="11268" width="9.42578125" style="129" customWidth="1"/>
    <col min="11269" max="11269" width="8" style="129" customWidth="1"/>
    <col min="11270" max="11270" width="12.5703125" style="129" customWidth="1"/>
    <col min="11271" max="11271" width="7.140625" style="129" customWidth="1"/>
    <col min="11272" max="11272" width="54.28515625" style="129" customWidth="1"/>
    <col min="11273" max="11273" width="11.85546875" style="129" bestFit="1" customWidth="1"/>
    <col min="11274" max="11274" width="11.85546875" style="129" customWidth="1"/>
    <col min="11275" max="11278" width="15.42578125" style="129" bestFit="1" customWidth="1"/>
    <col min="11279" max="11279" width="10.5703125" style="129" bestFit="1" customWidth="1"/>
    <col min="11280" max="11280" width="13.28515625" style="129" bestFit="1" customWidth="1"/>
    <col min="11281" max="11281" width="2.7109375" style="129" customWidth="1"/>
    <col min="11282" max="11282" width="12.42578125" style="129" bestFit="1" customWidth="1"/>
    <col min="11283" max="11283" width="11.85546875" style="129" bestFit="1" customWidth="1"/>
    <col min="11284" max="11287" width="15.42578125" style="129" bestFit="1" customWidth="1"/>
    <col min="11288" max="11288" width="10.5703125" style="129" bestFit="1" customWidth="1"/>
    <col min="11289" max="11289" width="17.7109375" style="129" bestFit="1" customWidth="1"/>
    <col min="11290" max="11290" width="2.7109375" style="129" customWidth="1"/>
    <col min="11291" max="11291" width="12.42578125" style="129" bestFit="1" customWidth="1"/>
    <col min="11292" max="11292" width="11.85546875" style="129" bestFit="1" customWidth="1"/>
    <col min="11293" max="11296" width="15.42578125" style="129" bestFit="1" customWidth="1"/>
    <col min="11297" max="11297" width="13.7109375" style="129" bestFit="1" customWidth="1"/>
    <col min="11298" max="11298" width="13.28515625" style="129" bestFit="1" customWidth="1"/>
    <col min="11299" max="11299" width="2.7109375" style="129" customWidth="1"/>
    <col min="11300" max="11300" width="10.7109375" style="129" customWidth="1"/>
    <col min="11301" max="11301" width="11.85546875" style="129" bestFit="1" customWidth="1"/>
    <col min="11302" max="11305" width="15.42578125" style="129" bestFit="1" customWidth="1"/>
    <col min="11306" max="11306" width="13.7109375" style="129" bestFit="1" customWidth="1"/>
    <col min="11307" max="11307" width="17.7109375" style="129" bestFit="1" customWidth="1"/>
    <col min="11308" max="11522" width="9.140625" style="129"/>
    <col min="11523" max="11523" width="20.42578125" style="129" bestFit="1" customWidth="1"/>
    <col min="11524" max="11524" width="9.42578125" style="129" customWidth="1"/>
    <col min="11525" max="11525" width="8" style="129" customWidth="1"/>
    <col min="11526" max="11526" width="12.5703125" style="129" customWidth="1"/>
    <col min="11527" max="11527" width="7.140625" style="129" customWidth="1"/>
    <col min="11528" max="11528" width="54.28515625" style="129" customWidth="1"/>
    <col min="11529" max="11529" width="11.85546875" style="129" bestFit="1" customWidth="1"/>
    <col min="11530" max="11530" width="11.85546875" style="129" customWidth="1"/>
    <col min="11531" max="11534" width="15.42578125" style="129" bestFit="1" customWidth="1"/>
    <col min="11535" max="11535" width="10.5703125" style="129" bestFit="1" customWidth="1"/>
    <col min="11536" max="11536" width="13.28515625" style="129" bestFit="1" customWidth="1"/>
    <col min="11537" max="11537" width="2.7109375" style="129" customWidth="1"/>
    <col min="11538" max="11538" width="12.42578125" style="129" bestFit="1" customWidth="1"/>
    <col min="11539" max="11539" width="11.85546875" style="129" bestFit="1" customWidth="1"/>
    <col min="11540" max="11543" width="15.42578125" style="129" bestFit="1" customWidth="1"/>
    <col min="11544" max="11544" width="10.5703125" style="129" bestFit="1" customWidth="1"/>
    <col min="11545" max="11545" width="17.7109375" style="129" bestFit="1" customWidth="1"/>
    <col min="11546" max="11546" width="2.7109375" style="129" customWidth="1"/>
    <col min="11547" max="11547" width="12.42578125" style="129" bestFit="1" customWidth="1"/>
    <col min="11548" max="11548" width="11.85546875" style="129" bestFit="1" customWidth="1"/>
    <col min="11549" max="11552" width="15.42578125" style="129" bestFit="1" customWidth="1"/>
    <col min="11553" max="11553" width="13.7109375" style="129" bestFit="1" customWidth="1"/>
    <col min="11554" max="11554" width="13.28515625" style="129" bestFit="1" customWidth="1"/>
    <col min="11555" max="11555" width="2.7109375" style="129" customWidth="1"/>
    <col min="11556" max="11556" width="10.7109375" style="129" customWidth="1"/>
    <col min="11557" max="11557" width="11.85546875" style="129" bestFit="1" customWidth="1"/>
    <col min="11558" max="11561" width="15.42578125" style="129" bestFit="1" customWidth="1"/>
    <col min="11562" max="11562" width="13.7109375" style="129" bestFit="1" customWidth="1"/>
    <col min="11563" max="11563" width="17.7109375" style="129" bestFit="1" customWidth="1"/>
    <col min="11564" max="11778" width="9.140625" style="129"/>
    <col min="11779" max="11779" width="20.42578125" style="129" bestFit="1" customWidth="1"/>
    <col min="11780" max="11780" width="9.42578125" style="129" customWidth="1"/>
    <col min="11781" max="11781" width="8" style="129" customWidth="1"/>
    <col min="11782" max="11782" width="12.5703125" style="129" customWidth="1"/>
    <col min="11783" max="11783" width="7.140625" style="129" customWidth="1"/>
    <col min="11784" max="11784" width="54.28515625" style="129" customWidth="1"/>
    <col min="11785" max="11785" width="11.85546875" style="129" bestFit="1" customWidth="1"/>
    <col min="11786" max="11786" width="11.85546875" style="129" customWidth="1"/>
    <col min="11787" max="11790" width="15.42578125" style="129" bestFit="1" customWidth="1"/>
    <col min="11791" max="11791" width="10.5703125" style="129" bestFit="1" customWidth="1"/>
    <col min="11792" max="11792" width="13.28515625" style="129" bestFit="1" customWidth="1"/>
    <col min="11793" max="11793" width="2.7109375" style="129" customWidth="1"/>
    <col min="11794" max="11794" width="12.42578125" style="129" bestFit="1" customWidth="1"/>
    <col min="11795" max="11795" width="11.85546875" style="129" bestFit="1" customWidth="1"/>
    <col min="11796" max="11799" width="15.42578125" style="129" bestFit="1" customWidth="1"/>
    <col min="11800" max="11800" width="10.5703125" style="129" bestFit="1" customWidth="1"/>
    <col min="11801" max="11801" width="17.7109375" style="129" bestFit="1" customWidth="1"/>
    <col min="11802" max="11802" width="2.7109375" style="129" customWidth="1"/>
    <col min="11803" max="11803" width="12.42578125" style="129" bestFit="1" customWidth="1"/>
    <col min="11804" max="11804" width="11.85546875" style="129" bestFit="1" customWidth="1"/>
    <col min="11805" max="11808" width="15.42578125" style="129" bestFit="1" customWidth="1"/>
    <col min="11809" max="11809" width="13.7109375" style="129" bestFit="1" customWidth="1"/>
    <col min="11810" max="11810" width="13.28515625" style="129" bestFit="1" customWidth="1"/>
    <col min="11811" max="11811" width="2.7109375" style="129" customWidth="1"/>
    <col min="11812" max="11812" width="10.7109375" style="129" customWidth="1"/>
    <col min="11813" max="11813" width="11.85546875" style="129" bestFit="1" customWidth="1"/>
    <col min="11814" max="11817" width="15.42578125" style="129" bestFit="1" customWidth="1"/>
    <col min="11818" max="11818" width="13.7109375" style="129" bestFit="1" customWidth="1"/>
    <col min="11819" max="11819" width="17.7109375" style="129" bestFit="1" customWidth="1"/>
    <col min="11820" max="12034" width="9.140625" style="129"/>
    <col min="12035" max="12035" width="20.42578125" style="129" bestFit="1" customWidth="1"/>
    <col min="12036" max="12036" width="9.42578125" style="129" customWidth="1"/>
    <col min="12037" max="12037" width="8" style="129" customWidth="1"/>
    <col min="12038" max="12038" width="12.5703125" style="129" customWidth="1"/>
    <col min="12039" max="12039" width="7.140625" style="129" customWidth="1"/>
    <col min="12040" max="12040" width="54.28515625" style="129" customWidth="1"/>
    <col min="12041" max="12041" width="11.85546875" style="129" bestFit="1" customWidth="1"/>
    <col min="12042" max="12042" width="11.85546875" style="129" customWidth="1"/>
    <col min="12043" max="12046" width="15.42578125" style="129" bestFit="1" customWidth="1"/>
    <col min="12047" max="12047" width="10.5703125" style="129" bestFit="1" customWidth="1"/>
    <col min="12048" max="12048" width="13.28515625" style="129" bestFit="1" customWidth="1"/>
    <col min="12049" max="12049" width="2.7109375" style="129" customWidth="1"/>
    <col min="12050" max="12050" width="12.42578125" style="129" bestFit="1" customWidth="1"/>
    <col min="12051" max="12051" width="11.85546875" style="129" bestFit="1" customWidth="1"/>
    <col min="12052" max="12055" width="15.42578125" style="129" bestFit="1" customWidth="1"/>
    <col min="12056" max="12056" width="10.5703125" style="129" bestFit="1" customWidth="1"/>
    <col min="12057" max="12057" width="17.7109375" style="129" bestFit="1" customWidth="1"/>
    <col min="12058" max="12058" width="2.7109375" style="129" customWidth="1"/>
    <col min="12059" max="12059" width="12.42578125" style="129" bestFit="1" customWidth="1"/>
    <col min="12060" max="12060" width="11.85546875" style="129" bestFit="1" customWidth="1"/>
    <col min="12061" max="12064" width="15.42578125" style="129" bestFit="1" customWidth="1"/>
    <col min="12065" max="12065" width="13.7109375" style="129" bestFit="1" customWidth="1"/>
    <col min="12066" max="12066" width="13.28515625" style="129" bestFit="1" customWidth="1"/>
    <col min="12067" max="12067" width="2.7109375" style="129" customWidth="1"/>
    <col min="12068" max="12068" width="10.7109375" style="129" customWidth="1"/>
    <col min="12069" max="12069" width="11.85546875" style="129" bestFit="1" customWidth="1"/>
    <col min="12070" max="12073" width="15.42578125" style="129" bestFit="1" customWidth="1"/>
    <col min="12074" max="12074" width="13.7109375" style="129" bestFit="1" customWidth="1"/>
    <col min="12075" max="12075" width="17.7109375" style="129" bestFit="1" customWidth="1"/>
    <col min="12076" max="12290" width="9.140625" style="129"/>
    <col min="12291" max="12291" width="20.42578125" style="129" bestFit="1" customWidth="1"/>
    <col min="12292" max="12292" width="9.42578125" style="129" customWidth="1"/>
    <col min="12293" max="12293" width="8" style="129" customWidth="1"/>
    <col min="12294" max="12294" width="12.5703125" style="129" customWidth="1"/>
    <col min="12295" max="12295" width="7.140625" style="129" customWidth="1"/>
    <col min="12296" max="12296" width="54.28515625" style="129" customWidth="1"/>
    <col min="12297" max="12297" width="11.85546875" style="129" bestFit="1" customWidth="1"/>
    <col min="12298" max="12298" width="11.85546875" style="129" customWidth="1"/>
    <col min="12299" max="12302" width="15.42578125" style="129" bestFit="1" customWidth="1"/>
    <col min="12303" max="12303" width="10.5703125" style="129" bestFit="1" customWidth="1"/>
    <col min="12304" max="12304" width="13.28515625" style="129" bestFit="1" customWidth="1"/>
    <col min="12305" max="12305" width="2.7109375" style="129" customWidth="1"/>
    <col min="12306" max="12306" width="12.42578125" style="129" bestFit="1" customWidth="1"/>
    <col min="12307" max="12307" width="11.85546875" style="129" bestFit="1" customWidth="1"/>
    <col min="12308" max="12311" width="15.42578125" style="129" bestFit="1" customWidth="1"/>
    <col min="12312" max="12312" width="10.5703125" style="129" bestFit="1" customWidth="1"/>
    <col min="12313" max="12313" width="17.7109375" style="129" bestFit="1" customWidth="1"/>
    <col min="12314" max="12314" width="2.7109375" style="129" customWidth="1"/>
    <col min="12315" max="12315" width="12.42578125" style="129" bestFit="1" customWidth="1"/>
    <col min="12316" max="12316" width="11.85546875" style="129" bestFit="1" customWidth="1"/>
    <col min="12317" max="12320" width="15.42578125" style="129" bestFit="1" customWidth="1"/>
    <col min="12321" max="12321" width="13.7109375" style="129" bestFit="1" customWidth="1"/>
    <col min="12322" max="12322" width="13.28515625" style="129" bestFit="1" customWidth="1"/>
    <col min="12323" max="12323" width="2.7109375" style="129" customWidth="1"/>
    <col min="12324" max="12324" width="10.7109375" style="129" customWidth="1"/>
    <col min="12325" max="12325" width="11.85546875" style="129" bestFit="1" customWidth="1"/>
    <col min="12326" max="12329" width="15.42578125" style="129" bestFit="1" customWidth="1"/>
    <col min="12330" max="12330" width="13.7109375" style="129" bestFit="1" customWidth="1"/>
    <col min="12331" max="12331" width="17.7109375" style="129" bestFit="1" customWidth="1"/>
    <col min="12332" max="12546" width="9.140625" style="129"/>
    <col min="12547" max="12547" width="20.42578125" style="129" bestFit="1" customWidth="1"/>
    <col min="12548" max="12548" width="9.42578125" style="129" customWidth="1"/>
    <col min="12549" max="12549" width="8" style="129" customWidth="1"/>
    <col min="12550" max="12550" width="12.5703125" style="129" customWidth="1"/>
    <col min="12551" max="12551" width="7.140625" style="129" customWidth="1"/>
    <col min="12552" max="12552" width="54.28515625" style="129" customWidth="1"/>
    <col min="12553" max="12553" width="11.85546875" style="129" bestFit="1" customWidth="1"/>
    <col min="12554" max="12554" width="11.85546875" style="129" customWidth="1"/>
    <col min="12555" max="12558" width="15.42578125" style="129" bestFit="1" customWidth="1"/>
    <col min="12559" max="12559" width="10.5703125" style="129" bestFit="1" customWidth="1"/>
    <col min="12560" max="12560" width="13.28515625" style="129" bestFit="1" customWidth="1"/>
    <col min="12561" max="12561" width="2.7109375" style="129" customWidth="1"/>
    <col min="12562" max="12562" width="12.42578125" style="129" bestFit="1" customWidth="1"/>
    <col min="12563" max="12563" width="11.85546875" style="129" bestFit="1" customWidth="1"/>
    <col min="12564" max="12567" width="15.42578125" style="129" bestFit="1" customWidth="1"/>
    <col min="12568" max="12568" width="10.5703125" style="129" bestFit="1" customWidth="1"/>
    <col min="12569" max="12569" width="17.7109375" style="129" bestFit="1" customWidth="1"/>
    <col min="12570" max="12570" width="2.7109375" style="129" customWidth="1"/>
    <col min="12571" max="12571" width="12.42578125" style="129" bestFit="1" customWidth="1"/>
    <col min="12572" max="12572" width="11.85546875" style="129" bestFit="1" customWidth="1"/>
    <col min="12573" max="12576" width="15.42578125" style="129" bestFit="1" customWidth="1"/>
    <col min="12577" max="12577" width="13.7109375" style="129" bestFit="1" customWidth="1"/>
    <col min="12578" max="12578" width="13.28515625" style="129" bestFit="1" customWidth="1"/>
    <col min="12579" max="12579" width="2.7109375" style="129" customWidth="1"/>
    <col min="12580" max="12580" width="10.7109375" style="129" customWidth="1"/>
    <col min="12581" max="12581" width="11.85546875" style="129" bestFit="1" customWidth="1"/>
    <col min="12582" max="12585" width="15.42578125" style="129" bestFit="1" customWidth="1"/>
    <col min="12586" max="12586" width="13.7109375" style="129" bestFit="1" customWidth="1"/>
    <col min="12587" max="12587" width="17.7109375" style="129" bestFit="1" customWidth="1"/>
    <col min="12588" max="12802" width="9.140625" style="129"/>
    <col min="12803" max="12803" width="20.42578125" style="129" bestFit="1" customWidth="1"/>
    <col min="12804" max="12804" width="9.42578125" style="129" customWidth="1"/>
    <col min="12805" max="12805" width="8" style="129" customWidth="1"/>
    <col min="12806" max="12806" width="12.5703125" style="129" customWidth="1"/>
    <col min="12807" max="12807" width="7.140625" style="129" customWidth="1"/>
    <col min="12808" max="12808" width="54.28515625" style="129" customWidth="1"/>
    <col min="12809" max="12809" width="11.85546875" style="129" bestFit="1" customWidth="1"/>
    <col min="12810" max="12810" width="11.85546875" style="129" customWidth="1"/>
    <col min="12811" max="12814" width="15.42578125" style="129" bestFit="1" customWidth="1"/>
    <col min="12815" max="12815" width="10.5703125" style="129" bestFit="1" customWidth="1"/>
    <col min="12816" max="12816" width="13.28515625" style="129" bestFit="1" customWidth="1"/>
    <col min="12817" max="12817" width="2.7109375" style="129" customWidth="1"/>
    <col min="12818" max="12818" width="12.42578125" style="129" bestFit="1" customWidth="1"/>
    <col min="12819" max="12819" width="11.85546875" style="129" bestFit="1" customWidth="1"/>
    <col min="12820" max="12823" width="15.42578125" style="129" bestFit="1" customWidth="1"/>
    <col min="12824" max="12824" width="10.5703125" style="129" bestFit="1" customWidth="1"/>
    <col min="12825" max="12825" width="17.7109375" style="129" bestFit="1" customWidth="1"/>
    <col min="12826" max="12826" width="2.7109375" style="129" customWidth="1"/>
    <col min="12827" max="12827" width="12.42578125" style="129" bestFit="1" customWidth="1"/>
    <col min="12828" max="12828" width="11.85546875" style="129" bestFit="1" customWidth="1"/>
    <col min="12829" max="12832" width="15.42578125" style="129" bestFit="1" customWidth="1"/>
    <col min="12833" max="12833" width="13.7109375" style="129" bestFit="1" customWidth="1"/>
    <col min="12834" max="12834" width="13.28515625" style="129" bestFit="1" customWidth="1"/>
    <col min="12835" max="12835" width="2.7109375" style="129" customWidth="1"/>
    <col min="12836" max="12836" width="10.7109375" style="129" customWidth="1"/>
    <col min="12837" max="12837" width="11.85546875" style="129" bestFit="1" customWidth="1"/>
    <col min="12838" max="12841" width="15.42578125" style="129" bestFit="1" customWidth="1"/>
    <col min="12842" max="12842" width="13.7109375" style="129" bestFit="1" customWidth="1"/>
    <col min="12843" max="12843" width="17.7109375" style="129" bestFit="1" customWidth="1"/>
    <col min="12844" max="13058" width="9.140625" style="129"/>
    <col min="13059" max="13059" width="20.42578125" style="129" bestFit="1" customWidth="1"/>
    <col min="13060" max="13060" width="9.42578125" style="129" customWidth="1"/>
    <col min="13061" max="13061" width="8" style="129" customWidth="1"/>
    <col min="13062" max="13062" width="12.5703125" style="129" customWidth="1"/>
    <col min="13063" max="13063" width="7.140625" style="129" customWidth="1"/>
    <col min="13064" max="13064" width="54.28515625" style="129" customWidth="1"/>
    <col min="13065" max="13065" width="11.85546875" style="129" bestFit="1" customWidth="1"/>
    <col min="13066" max="13066" width="11.85546875" style="129" customWidth="1"/>
    <col min="13067" max="13070" width="15.42578125" style="129" bestFit="1" customWidth="1"/>
    <col min="13071" max="13071" width="10.5703125" style="129" bestFit="1" customWidth="1"/>
    <col min="13072" max="13072" width="13.28515625" style="129" bestFit="1" customWidth="1"/>
    <col min="13073" max="13073" width="2.7109375" style="129" customWidth="1"/>
    <col min="13074" max="13074" width="12.42578125" style="129" bestFit="1" customWidth="1"/>
    <col min="13075" max="13075" width="11.85546875" style="129" bestFit="1" customWidth="1"/>
    <col min="13076" max="13079" width="15.42578125" style="129" bestFit="1" customWidth="1"/>
    <col min="13080" max="13080" width="10.5703125" style="129" bestFit="1" customWidth="1"/>
    <col min="13081" max="13081" width="17.7109375" style="129" bestFit="1" customWidth="1"/>
    <col min="13082" max="13082" width="2.7109375" style="129" customWidth="1"/>
    <col min="13083" max="13083" width="12.42578125" style="129" bestFit="1" customWidth="1"/>
    <col min="13084" max="13084" width="11.85546875" style="129" bestFit="1" customWidth="1"/>
    <col min="13085" max="13088" width="15.42578125" style="129" bestFit="1" customWidth="1"/>
    <col min="13089" max="13089" width="13.7109375" style="129" bestFit="1" customWidth="1"/>
    <col min="13090" max="13090" width="13.28515625" style="129" bestFit="1" customWidth="1"/>
    <col min="13091" max="13091" width="2.7109375" style="129" customWidth="1"/>
    <col min="13092" max="13092" width="10.7109375" style="129" customWidth="1"/>
    <col min="13093" max="13093" width="11.85546875" style="129" bestFit="1" customWidth="1"/>
    <col min="13094" max="13097" width="15.42578125" style="129" bestFit="1" customWidth="1"/>
    <col min="13098" max="13098" width="13.7109375" style="129" bestFit="1" customWidth="1"/>
    <col min="13099" max="13099" width="17.7109375" style="129" bestFit="1" customWidth="1"/>
    <col min="13100" max="13314" width="9.140625" style="129"/>
    <col min="13315" max="13315" width="20.42578125" style="129" bestFit="1" customWidth="1"/>
    <col min="13316" max="13316" width="9.42578125" style="129" customWidth="1"/>
    <col min="13317" max="13317" width="8" style="129" customWidth="1"/>
    <col min="13318" max="13318" width="12.5703125" style="129" customWidth="1"/>
    <col min="13319" max="13319" width="7.140625" style="129" customWidth="1"/>
    <col min="13320" max="13320" width="54.28515625" style="129" customWidth="1"/>
    <col min="13321" max="13321" width="11.85546875" style="129" bestFit="1" customWidth="1"/>
    <col min="13322" max="13322" width="11.85546875" style="129" customWidth="1"/>
    <col min="13323" max="13326" width="15.42578125" style="129" bestFit="1" customWidth="1"/>
    <col min="13327" max="13327" width="10.5703125" style="129" bestFit="1" customWidth="1"/>
    <col min="13328" max="13328" width="13.28515625" style="129" bestFit="1" customWidth="1"/>
    <col min="13329" max="13329" width="2.7109375" style="129" customWidth="1"/>
    <col min="13330" max="13330" width="12.42578125" style="129" bestFit="1" customWidth="1"/>
    <col min="13331" max="13331" width="11.85546875" style="129" bestFit="1" customWidth="1"/>
    <col min="13332" max="13335" width="15.42578125" style="129" bestFit="1" customWidth="1"/>
    <col min="13336" max="13336" width="10.5703125" style="129" bestFit="1" customWidth="1"/>
    <col min="13337" max="13337" width="17.7109375" style="129" bestFit="1" customWidth="1"/>
    <col min="13338" max="13338" width="2.7109375" style="129" customWidth="1"/>
    <col min="13339" max="13339" width="12.42578125" style="129" bestFit="1" customWidth="1"/>
    <col min="13340" max="13340" width="11.85546875" style="129" bestFit="1" customWidth="1"/>
    <col min="13341" max="13344" width="15.42578125" style="129" bestFit="1" customWidth="1"/>
    <col min="13345" max="13345" width="13.7109375" style="129" bestFit="1" customWidth="1"/>
    <col min="13346" max="13346" width="13.28515625" style="129" bestFit="1" customWidth="1"/>
    <col min="13347" max="13347" width="2.7109375" style="129" customWidth="1"/>
    <col min="13348" max="13348" width="10.7109375" style="129" customWidth="1"/>
    <col min="13349" max="13349" width="11.85546875" style="129" bestFit="1" customWidth="1"/>
    <col min="13350" max="13353" width="15.42578125" style="129" bestFit="1" customWidth="1"/>
    <col min="13354" max="13354" width="13.7109375" style="129" bestFit="1" customWidth="1"/>
    <col min="13355" max="13355" width="17.7109375" style="129" bestFit="1" customWidth="1"/>
    <col min="13356" max="13570" width="9.140625" style="129"/>
    <col min="13571" max="13571" width="20.42578125" style="129" bestFit="1" customWidth="1"/>
    <col min="13572" max="13572" width="9.42578125" style="129" customWidth="1"/>
    <col min="13573" max="13573" width="8" style="129" customWidth="1"/>
    <col min="13574" max="13574" width="12.5703125" style="129" customWidth="1"/>
    <col min="13575" max="13575" width="7.140625" style="129" customWidth="1"/>
    <col min="13576" max="13576" width="54.28515625" style="129" customWidth="1"/>
    <col min="13577" max="13577" width="11.85546875" style="129" bestFit="1" customWidth="1"/>
    <col min="13578" max="13578" width="11.85546875" style="129" customWidth="1"/>
    <col min="13579" max="13582" width="15.42578125" style="129" bestFit="1" customWidth="1"/>
    <col min="13583" max="13583" width="10.5703125" style="129" bestFit="1" customWidth="1"/>
    <col min="13584" max="13584" width="13.28515625" style="129" bestFit="1" customWidth="1"/>
    <col min="13585" max="13585" width="2.7109375" style="129" customWidth="1"/>
    <col min="13586" max="13586" width="12.42578125" style="129" bestFit="1" customWidth="1"/>
    <col min="13587" max="13587" width="11.85546875" style="129" bestFit="1" customWidth="1"/>
    <col min="13588" max="13591" width="15.42578125" style="129" bestFit="1" customWidth="1"/>
    <col min="13592" max="13592" width="10.5703125" style="129" bestFit="1" customWidth="1"/>
    <col min="13593" max="13593" width="17.7109375" style="129" bestFit="1" customWidth="1"/>
    <col min="13594" max="13594" width="2.7109375" style="129" customWidth="1"/>
    <col min="13595" max="13595" width="12.42578125" style="129" bestFit="1" customWidth="1"/>
    <col min="13596" max="13596" width="11.85546875" style="129" bestFit="1" customWidth="1"/>
    <col min="13597" max="13600" width="15.42578125" style="129" bestFit="1" customWidth="1"/>
    <col min="13601" max="13601" width="13.7109375" style="129" bestFit="1" customWidth="1"/>
    <col min="13602" max="13602" width="13.28515625" style="129" bestFit="1" customWidth="1"/>
    <col min="13603" max="13603" width="2.7109375" style="129" customWidth="1"/>
    <col min="13604" max="13604" width="10.7109375" style="129" customWidth="1"/>
    <col min="13605" max="13605" width="11.85546875" style="129" bestFit="1" customWidth="1"/>
    <col min="13606" max="13609" width="15.42578125" style="129" bestFit="1" customWidth="1"/>
    <col min="13610" max="13610" width="13.7109375" style="129" bestFit="1" customWidth="1"/>
    <col min="13611" max="13611" width="17.7109375" style="129" bestFit="1" customWidth="1"/>
    <col min="13612" max="13826" width="9.140625" style="129"/>
    <col min="13827" max="13827" width="20.42578125" style="129" bestFit="1" customWidth="1"/>
    <col min="13828" max="13828" width="9.42578125" style="129" customWidth="1"/>
    <col min="13829" max="13829" width="8" style="129" customWidth="1"/>
    <col min="13830" max="13830" width="12.5703125" style="129" customWidth="1"/>
    <col min="13831" max="13831" width="7.140625" style="129" customWidth="1"/>
    <col min="13832" max="13832" width="54.28515625" style="129" customWidth="1"/>
    <col min="13833" max="13833" width="11.85546875" style="129" bestFit="1" customWidth="1"/>
    <col min="13834" max="13834" width="11.85546875" style="129" customWidth="1"/>
    <col min="13835" max="13838" width="15.42578125" style="129" bestFit="1" customWidth="1"/>
    <col min="13839" max="13839" width="10.5703125" style="129" bestFit="1" customWidth="1"/>
    <col min="13840" max="13840" width="13.28515625" style="129" bestFit="1" customWidth="1"/>
    <col min="13841" max="13841" width="2.7109375" style="129" customWidth="1"/>
    <col min="13842" max="13842" width="12.42578125" style="129" bestFit="1" customWidth="1"/>
    <col min="13843" max="13843" width="11.85546875" style="129" bestFit="1" customWidth="1"/>
    <col min="13844" max="13847" width="15.42578125" style="129" bestFit="1" customWidth="1"/>
    <col min="13848" max="13848" width="10.5703125" style="129" bestFit="1" customWidth="1"/>
    <col min="13849" max="13849" width="17.7109375" style="129" bestFit="1" customWidth="1"/>
    <col min="13850" max="13850" width="2.7109375" style="129" customWidth="1"/>
    <col min="13851" max="13851" width="12.42578125" style="129" bestFit="1" customWidth="1"/>
    <col min="13852" max="13852" width="11.85546875" style="129" bestFit="1" customWidth="1"/>
    <col min="13853" max="13856" width="15.42578125" style="129" bestFit="1" customWidth="1"/>
    <col min="13857" max="13857" width="13.7109375" style="129" bestFit="1" customWidth="1"/>
    <col min="13858" max="13858" width="13.28515625" style="129" bestFit="1" customWidth="1"/>
    <col min="13859" max="13859" width="2.7109375" style="129" customWidth="1"/>
    <col min="13860" max="13860" width="10.7109375" style="129" customWidth="1"/>
    <col min="13861" max="13861" width="11.85546875" style="129" bestFit="1" customWidth="1"/>
    <col min="13862" max="13865" width="15.42578125" style="129" bestFit="1" customWidth="1"/>
    <col min="13866" max="13866" width="13.7109375" style="129" bestFit="1" customWidth="1"/>
    <col min="13867" max="13867" width="17.7109375" style="129" bestFit="1" customWidth="1"/>
    <col min="13868" max="14082" width="9.140625" style="129"/>
    <col min="14083" max="14083" width="20.42578125" style="129" bestFit="1" customWidth="1"/>
    <col min="14084" max="14084" width="9.42578125" style="129" customWidth="1"/>
    <col min="14085" max="14085" width="8" style="129" customWidth="1"/>
    <col min="14086" max="14086" width="12.5703125" style="129" customWidth="1"/>
    <col min="14087" max="14087" width="7.140625" style="129" customWidth="1"/>
    <col min="14088" max="14088" width="54.28515625" style="129" customWidth="1"/>
    <col min="14089" max="14089" width="11.85546875" style="129" bestFit="1" customWidth="1"/>
    <col min="14090" max="14090" width="11.85546875" style="129" customWidth="1"/>
    <col min="14091" max="14094" width="15.42578125" style="129" bestFit="1" customWidth="1"/>
    <col min="14095" max="14095" width="10.5703125" style="129" bestFit="1" customWidth="1"/>
    <col min="14096" max="14096" width="13.28515625" style="129" bestFit="1" customWidth="1"/>
    <col min="14097" max="14097" width="2.7109375" style="129" customWidth="1"/>
    <col min="14098" max="14098" width="12.42578125" style="129" bestFit="1" customWidth="1"/>
    <col min="14099" max="14099" width="11.85546875" style="129" bestFit="1" customWidth="1"/>
    <col min="14100" max="14103" width="15.42578125" style="129" bestFit="1" customWidth="1"/>
    <col min="14104" max="14104" width="10.5703125" style="129" bestFit="1" customWidth="1"/>
    <col min="14105" max="14105" width="17.7109375" style="129" bestFit="1" customWidth="1"/>
    <col min="14106" max="14106" width="2.7109375" style="129" customWidth="1"/>
    <col min="14107" max="14107" width="12.42578125" style="129" bestFit="1" customWidth="1"/>
    <col min="14108" max="14108" width="11.85546875" style="129" bestFit="1" customWidth="1"/>
    <col min="14109" max="14112" width="15.42578125" style="129" bestFit="1" customWidth="1"/>
    <col min="14113" max="14113" width="13.7109375" style="129" bestFit="1" customWidth="1"/>
    <col min="14114" max="14114" width="13.28515625" style="129" bestFit="1" customWidth="1"/>
    <col min="14115" max="14115" width="2.7109375" style="129" customWidth="1"/>
    <col min="14116" max="14116" width="10.7109375" style="129" customWidth="1"/>
    <col min="14117" max="14117" width="11.85546875" style="129" bestFit="1" customWidth="1"/>
    <col min="14118" max="14121" width="15.42578125" style="129" bestFit="1" customWidth="1"/>
    <col min="14122" max="14122" width="13.7109375" style="129" bestFit="1" customWidth="1"/>
    <col min="14123" max="14123" width="17.7109375" style="129" bestFit="1" customWidth="1"/>
    <col min="14124" max="14338" width="9.140625" style="129"/>
    <col min="14339" max="14339" width="20.42578125" style="129" bestFit="1" customWidth="1"/>
    <col min="14340" max="14340" width="9.42578125" style="129" customWidth="1"/>
    <col min="14341" max="14341" width="8" style="129" customWidth="1"/>
    <col min="14342" max="14342" width="12.5703125" style="129" customWidth="1"/>
    <col min="14343" max="14343" width="7.140625" style="129" customWidth="1"/>
    <col min="14344" max="14344" width="54.28515625" style="129" customWidth="1"/>
    <col min="14345" max="14345" width="11.85546875" style="129" bestFit="1" customWidth="1"/>
    <col min="14346" max="14346" width="11.85546875" style="129" customWidth="1"/>
    <col min="14347" max="14350" width="15.42578125" style="129" bestFit="1" customWidth="1"/>
    <col min="14351" max="14351" width="10.5703125" style="129" bestFit="1" customWidth="1"/>
    <col min="14352" max="14352" width="13.28515625" style="129" bestFit="1" customWidth="1"/>
    <col min="14353" max="14353" width="2.7109375" style="129" customWidth="1"/>
    <col min="14354" max="14354" width="12.42578125" style="129" bestFit="1" customWidth="1"/>
    <col min="14355" max="14355" width="11.85546875" style="129" bestFit="1" customWidth="1"/>
    <col min="14356" max="14359" width="15.42578125" style="129" bestFit="1" customWidth="1"/>
    <col min="14360" max="14360" width="10.5703125" style="129" bestFit="1" customWidth="1"/>
    <col min="14361" max="14361" width="17.7109375" style="129" bestFit="1" customWidth="1"/>
    <col min="14362" max="14362" width="2.7109375" style="129" customWidth="1"/>
    <col min="14363" max="14363" width="12.42578125" style="129" bestFit="1" customWidth="1"/>
    <col min="14364" max="14364" width="11.85546875" style="129" bestFit="1" customWidth="1"/>
    <col min="14365" max="14368" width="15.42578125" style="129" bestFit="1" customWidth="1"/>
    <col min="14369" max="14369" width="13.7109375" style="129" bestFit="1" customWidth="1"/>
    <col min="14370" max="14370" width="13.28515625" style="129" bestFit="1" customWidth="1"/>
    <col min="14371" max="14371" width="2.7109375" style="129" customWidth="1"/>
    <col min="14372" max="14372" width="10.7109375" style="129" customWidth="1"/>
    <col min="14373" max="14373" width="11.85546875" style="129" bestFit="1" customWidth="1"/>
    <col min="14374" max="14377" width="15.42578125" style="129" bestFit="1" customWidth="1"/>
    <col min="14378" max="14378" width="13.7109375" style="129" bestFit="1" customWidth="1"/>
    <col min="14379" max="14379" width="17.7109375" style="129" bestFit="1" customWidth="1"/>
    <col min="14380" max="14594" width="9.140625" style="129"/>
    <col min="14595" max="14595" width="20.42578125" style="129" bestFit="1" customWidth="1"/>
    <col min="14596" max="14596" width="9.42578125" style="129" customWidth="1"/>
    <col min="14597" max="14597" width="8" style="129" customWidth="1"/>
    <col min="14598" max="14598" width="12.5703125" style="129" customWidth="1"/>
    <col min="14599" max="14599" width="7.140625" style="129" customWidth="1"/>
    <col min="14600" max="14600" width="54.28515625" style="129" customWidth="1"/>
    <col min="14601" max="14601" width="11.85546875" style="129" bestFit="1" customWidth="1"/>
    <col min="14602" max="14602" width="11.85546875" style="129" customWidth="1"/>
    <col min="14603" max="14606" width="15.42578125" style="129" bestFit="1" customWidth="1"/>
    <col min="14607" max="14607" width="10.5703125" style="129" bestFit="1" customWidth="1"/>
    <col min="14608" max="14608" width="13.28515625" style="129" bestFit="1" customWidth="1"/>
    <col min="14609" max="14609" width="2.7109375" style="129" customWidth="1"/>
    <col min="14610" max="14610" width="12.42578125" style="129" bestFit="1" customWidth="1"/>
    <col min="14611" max="14611" width="11.85546875" style="129" bestFit="1" customWidth="1"/>
    <col min="14612" max="14615" width="15.42578125" style="129" bestFit="1" customWidth="1"/>
    <col min="14616" max="14616" width="10.5703125" style="129" bestFit="1" customWidth="1"/>
    <col min="14617" max="14617" width="17.7109375" style="129" bestFit="1" customWidth="1"/>
    <col min="14618" max="14618" width="2.7109375" style="129" customWidth="1"/>
    <col min="14619" max="14619" width="12.42578125" style="129" bestFit="1" customWidth="1"/>
    <col min="14620" max="14620" width="11.85546875" style="129" bestFit="1" customWidth="1"/>
    <col min="14621" max="14624" width="15.42578125" style="129" bestFit="1" customWidth="1"/>
    <col min="14625" max="14625" width="13.7109375" style="129" bestFit="1" customWidth="1"/>
    <col min="14626" max="14626" width="13.28515625" style="129" bestFit="1" customWidth="1"/>
    <col min="14627" max="14627" width="2.7109375" style="129" customWidth="1"/>
    <col min="14628" max="14628" width="10.7109375" style="129" customWidth="1"/>
    <col min="14629" max="14629" width="11.85546875" style="129" bestFit="1" customWidth="1"/>
    <col min="14630" max="14633" width="15.42578125" style="129" bestFit="1" customWidth="1"/>
    <col min="14634" max="14634" width="13.7109375" style="129" bestFit="1" customWidth="1"/>
    <col min="14635" max="14635" width="17.7109375" style="129" bestFit="1" customWidth="1"/>
    <col min="14636" max="14850" width="9.140625" style="129"/>
    <col min="14851" max="14851" width="20.42578125" style="129" bestFit="1" customWidth="1"/>
    <col min="14852" max="14852" width="9.42578125" style="129" customWidth="1"/>
    <col min="14853" max="14853" width="8" style="129" customWidth="1"/>
    <col min="14854" max="14854" width="12.5703125" style="129" customWidth="1"/>
    <col min="14855" max="14855" width="7.140625" style="129" customWidth="1"/>
    <col min="14856" max="14856" width="54.28515625" style="129" customWidth="1"/>
    <col min="14857" max="14857" width="11.85546875" style="129" bestFit="1" customWidth="1"/>
    <col min="14858" max="14858" width="11.85546875" style="129" customWidth="1"/>
    <col min="14859" max="14862" width="15.42578125" style="129" bestFit="1" customWidth="1"/>
    <col min="14863" max="14863" width="10.5703125" style="129" bestFit="1" customWidth="1"/>
    <col min="14864" max="14864" width="13.28515625" style="129" bestFit="1" customWidth="1"/>
    <col min="14865" max="14865" width="2.7109375" style="129" customWidth="1"/>
    <col min="14866" max="14866" width="12.42578125" style="129" bestFit="1" customWidth="1"/>
    <col min="14867" max="14867" width="11.85546875" style="129" bestFit="1" customWidth="1"/>
    <col min="14868" max="14871" width="15.42578125" style="129" bestFit="1" customWidth="1"/>
    <col min="14872" max="14872" width="10.5703125" style="129" bestFit="1" customWidth="1"/>
    <col min="14873" max="14873" width="17.7109375" style="129" bestFit="1" customWidth="1"/>
    <col min="14874" max="14874" width="2.7109375" style="129" customWidth="1"/>
    <col min="14875" max="14875" width="12.42578125" style="129" bestFit="1" customWidth="1"/>
    <col min="14876" max="14876" width="11.85546875" style="129" bestFit="1" customWidth="1"/>
    <col min="14877" max="14880" width="15.42578125" style="129" bestFit="1" customWidth="1"/>
    <col min="14881" max="14881" width="13.7109375" style="129" bestFit="1" customWidth="1"/>
    <col min="14882" max="14882" width="13.28515625" style="129" bestFit="1" customWidth="1"/>
    <col min="14883" max="14883" width="2.7109375" style="129" customWidth="1"/>
    <col min="14884" max="14884" width="10.7109375" style="129" customWidth="1"/>
    <col min="14885" max="14885" width="11.85546875" style="129" bestFit="1" customWidth="1"/>
    <col min="14886" max="14889" width="15.42578125" style="129" bestFit="1" customWidth="1"/>
    <col min="14890" max="14890" width="13.7109375" style="129" bestFit="1" customWidth="1"/>
    <col min="14891" max="14891" width="17.7109375" style="129" bestFit="1" customWidth="1"/>
    <col min="14892" max="15106" width="9.140625" style="129"/>
    <col min="15107" max="15107" width="20.42578125" style="129" bestFit="1" customWidth="1"/>
    <col min="15108" max="15108" width="9.42578125" style="129" customWidth="1"/>
    <col min="15109" max="15109" width="8" style="129" customWidth="1"/>
    <col min="15110" max="15110" width="12.5703125" style="129" customWidth="1"/>
    <col min="15111" max="15111" width="7.140625" style="129" customWidth="1"/>
    <col min="15112" max="15112" width="54.28515625" style="129" customWidth="1"/>
    <col min="15113" max="15113" width="11.85546875" style="129" bestFit="1" customWidth="1"/>
    <col min="15114" max="15114" width="11.85546875" style="129" customWidth="1"/>
    <col min="15115" max="15118" width="15.42578125" style="129" bestFit="1" customWidth="1"/>
    <col min="15119" max="15119" width="10.5703125" style="129" bestFit="1" customWidth="1"/>
    <col min="15120" max="15120" width="13.28515625" style="129" bestFit="1" customWidth="1"/>
    <col min="15121" max="15121" width="2.7109375" style="129" customWidth="1"/>
    <col min="15122" max="15122" width="12.42578125" style="129" bestFit="1" customWidth="1"/>
    <col min="15123" max="15123" width="11.85546875" style="129" bestFit="1" customWidth="1"/>
    <col min="15124" max="15127" width="15.42578125" style="129" bestFit="1" customWidth="1"/>
    <col min="15128" max="15128" width="10.5703125" style="129" bestFit="1" customWidth="1"/>
    <col min="15129" max="15129" width="17.7109375" style="129" bestFit="1" customWidth="1"/>
    <col min="15130" max="15130" width="2.7109375" style="129" customWidth="1"/>
    <col min="15131" max="15131" width="12.42578125" style="129" bestFit="1" customWidth="1"/>
    <col min="15132" max="15132" width="11.85546875" style="129" bestFit="1" customWidth="1"/>
    <col min="15133" max="15136" width="15.42578125" style="129" bestFit="1" customWidth="1"/>
    <col min="15137" max="15137" width="13.7109375" style="129" bestFit="1" customWidth="1"/>
    <col min="15138" max="15138" width="13.28515625" style="129" bestFit="1" customWidth="1"/>
    <col min="15139" max="15139" width="2.7109375" style="129" customWidth="1"/>
    <col min="15140" max="15140" width="10.7109375" style="129" customWidth="1"/>
    <col min="15141" max="15141" width="11.85546875" style="129" bestFit="1" customWidth="1"/>
    <col min="15142" max="15145" width="15.42578125" style="129" bestFit="1" customWidth="1"/>
    <col min="15146" max="15146" width="13.7109375" style="129" bestFit="1" customWidth="1"/>
    <col min="15147" max="15147" width="17.7109375" style="129" bestFit="1" customWidth="1"/>
    <col min="15148" max="15362" width="9.140625" style="129"/>
    <col min="15363" max="15363" width="20.42578125" style="129" bestFit="1" customWidth="1"/>
    <col min="15364" max="15364" width="9.42578125" style="129" customWidth="1"/>
    <col min="15365" max="15365" width="8" style="129" customWidth="1"/>
    <col min="15366" max="15366" width="12.5703125" style="129" customWidth="1"/>
    <col min="15367" max="15367" width="7.140625" style="129" customWidth="1"/>
    <col min="15368" max="15368" width="54.28515625" style="129" customWidth="1"/>
    <col min="15369" max="15369" width="11.85546875" style="129" bestFit="1" customWidth="1"/>
    <col min="15370" max="15370" width="11.85546875" style="129" customWidth="1"/>
    <col min="15371" max="15374" width="15.42578125" style="129" bestFit="1" customWidth="1"/>
    <col min="15375" max="15375" width="10.5703125" style="129" bestFit="1" customWidth="1"/>
    <col min="15376" max="15376" width="13.28515625" style="129" bestFit="1" customWidth="1"/>
    <col min="15377" max="15377" width="2.7109375" style="129" customWidth="1"/>
    <col min="15378" max="15378" width="12.42578125" style="129" bestFit="1" customWidth="1"/>
    <col min="15379" max="15379" width="11.85546875" style="129" bestFit="1" customWidth="1"/>
    <col min="15380" max="15383" width="15.42578125" style="129" bestFit="1" customWidth="1"/>
    <col min="15384" max="15384" width="10.5703125" style="129" bestFit="1" customWidth="1"/>
    <col min="15385" max="15385" width="17.7109375" style="129" bestFit="1" customWidth="1"/>
    <col min="15386" max="15386" width="2.7109375" style="129" customWidth="1"/>
    <col min="15387" max="15387" width="12.42578125" style="129" bestFit="1" customWidth="1"/>
    <col min="15388" max="15388" width="11.85546875" style="129" bestFit="1" customWidth="1"/>
    <col min="15389" max="15392" width="15.42578125" style="129" bestFit="1" customWidth="1"/>
    <col min="15393" max="15393" width="13.7109375" style="129" bestFit="1" customWidth="1"/>
    <col min="15394" max="15394" width="13.28515625" style="129" bestFit="1" customWidth="1"/>
    <col min="15395" max="15395" width="2.7109375" style="129" customWidth="1"/>
    <col min="15396" max="15396" width="10.7109375" style="129" customWidth="1"/>
    <col min="15397" max="15397" width="11.85546875" style="129" bestFit="1" customWidth="1"/>
    <col min="15398" max="15401" width="15.42578125" style="129" bestFit="1" customWidth="1"/>
    <col min="15402" max="15402" width="13.7109375" style="129" bestFit="1" customWidth="1"/>
    <col min="15403" max="15403" width="17.7109375" style="129" bestFit="1" customWidth="1"/>
    <col min="15404" max="15618" width="9.140625" style="129"/>
    <col min="15619" max="15619" width="20.42578125" style="129" bestFit="1" customWidth="1"/>
    <col min="15620" max="15620" width="9.42578125" style="129" customWidth="1"/>
    <col min="15621" max="15621" width="8" style="129" customWidth="1"/>
    <col min="15622" max="15622" width="12.5703125" style="129" customWidth="1"/>
    <col min="15623" max="15623" width="7.140625" style="129" customWidth="1"/>
    <col min="15624" max="15624" width="54.28515625" style="129" customWidth="1"/>
    <col min="15625" max="15625" width="11.85546875" style="129" bestFit="1" customWidth="1"/>
    <col min="15626" max="15626" width="11.85546875" style="129" customWidth="1"/>
    <col min="15627" max="15630" width="15.42578125" style="129" bestFit="1" customWidth="1"/>
    <col min="15631" max="15631" width="10.5703125" style="129" bestFit="1" customWidth="1"/>
    <col min="15632" max="15632" width="13.28515625" style="129" bestFit="1" customWidth="1"/>
    <col min="15633" max="15633" width="2.7109375" style="129" customWidth="1"/>
    <col min="15634" max="15634" width="12.42578125" style="129" bestFit="1" customWidth="1"/>
    <col min="15635" max="15635" width="11.85546875" style="129" bestFit="1" customWidth="1"/>
    <col min="15636" max="15639" width="15.42578125" style="129" bestFit="1" customWidth="1"/>
    <col min="15640" max="15640" width="10.5703125" style="129" bestFit="1" customWidth="1"/>
    <col min="15641" max="15641" width="17.7109375" style="129" bestFit="1" customWidth="1"/>
    <col min="15642" max="15642" width="2.7109375" style="129" customWidth="1"/>
    <col min="15643" max="15643" width="12.42578125" style="129" bestFit="1" customWidth="1"/>
    <col min="15644" max="15644" width="11.85546875" style="129" bestFit="1" customWidth="1"/>
    <col min="15645" max="15648" width="15.42578125" style="129" bestFit="1" customWidth="1"/>
    <col min="15649" max="15649" width="13.7109375" style="129" bestFit="1" customWidth="1"/>
    <col min="15650" max="15650" width="13.28515625" style="129" bestFit="1" customWidth="1"/>
    <col min="15651" max="15651" width="2.7109375" style="129" customWidth="1"/>
    <col min="15652" max="15652" width="10.7109375" style="129" customWidth="1"/>
    <col min="15653" max="15653" width="11.85546875" style="129" bestFit="1" customWidth="1"/>
    <col min="15654" max="15657" width="15.42578125" style="129" bestFit="1" customWidth="1"/>
    <col min="15658" max="15658" width="13.7109375" style="129" bestFit="1" customWidth="1"/>
    <col min="15659" max="15659" width="17.7109375" style="129" bestFit="1" customWidth="1"/>
    <col min="15660" max="15874" width="9.140625" style="129"/>
    <col min="15875" max="15875" width="20.42578125" style="129" bestFit="1" customWidth="1"/>
    <col min="15876" max="15876" width="9.42578125" style="129" customWidth="1"/>
    <col min="15877" max="15877" width="8" style="129" customWidth="1"/>
    <col min="15878" max="15878" width="12.5703125" style="129" customWidth="1"/>
    <col min="15879" max="15879" width="7.140625" style="129" customWidth="1"/>
    <col min="15880" max="15880" width="54.28515625" style="129" customWidth="1"/>
    <col min="15881" max="15881" width="11.85546875" style="129" bestFit="1" customWidth="1"/>
    <col min="15882" max="15882" width="11.85546875" style="129" customWidth="1"/>
    <col min="15883" max="15886" width="15.42578125" style="129" bestFit="1" customWidth="1"/>
    <col min="15887" max="15887" width="10.5703125" style="129" bestFit="1" customWidth="1"/>
    <col min="15888" max="15888" width="13.28515625" style="129" bestFit="1" customWidth="1"/>
    <col min="15889" max="15889" width="2.7109375" style="129" customWidth="1"/>
    <col min="15890" max="15890" width="12.42578125" style="129" bestFit="1" customWidth="1"/>
    <col min="15891" max="15891" width="11.85546875" style="129" bestFit="1" customWidth="1"/>
    <col min="15892" max="15895" width="15.42578125" style="129" bestFit="1" customWidth="1"/>
    <col min="15896" max="15896" width="10.5703125" style="129" bestFit="1" customWidth="1"/>
    <col min="15897" max="15897" width="17.7109375" style="129" bestFit="1" customWidth="1"/>
    <col min="15898" max="15898" width="2.7109375" style="129" customWidth="1"/>
    <col min="15899" max="15899" width="12.42578125" style="129" bestFit="1" customWidth="1"/>
    <col min="15900" max="15900" width="11.85546875" style="129" bestFit="1" customWidth="1"/>
    <col min="15901" max="15904" width="15.42578125" style="129" bestFit="1" customWidth="1"/>
    <col min="15905" max="15905" width="13.7109375" style="129" bestFit="1" customWidth="1"/>
    <col min="15906" max="15906" width="13.28515625" style="129" bestFit="1" customWidth="1"/>
    <col min="15907" max="15907" width="2.7109375" style="129" customWidth="1"/>
    <col min="15908" max="15908" width="10.7109375" style="129" customWidth="1"/>
    <col min="15909" max="15909" width="11.85546875" style="129" bestFit="1" customWidth="1"/>
    <col min="15910" max="15913" width="15.42578125" style="129" bestFit="1" customWidth="1"/>
    <col min="15914" max="15914" width="13.7109375" style="129" bestFit="1" customWidth="1"/>
    <col min="15915" max="15915" width="17.7109375" style="129" bestFit="1" customWidth="1"/>
    <col min="15916" max="16130" width="9.140625" style="129"/>
    <col min="16131" max="16131" width="20.42578125" style="129" bestFit="1" customWidth="1"/>
    <col min="16132" max="16132" width="9.42578125" style="129" customWidth="1"/>
    <col min="16133" max="16133" width="8" style="129" customWidth="1"/>
    <col min="16134" max="16134" width="12.5703125" style="129" customWidth="1"/>
    <col min="16135" max="16135" width="7.140625" style="129" customWidth="1"/>
    <col min="16136" max="16136" width="54.28515625" style="129" customWidth="1"/>
    <col min="16137" max="16137" width="11.85546875" style="129" bestFit="1" customWidth="1"/>
    <col min="16138" max="16138" width="11.85546875" style="129" customWidth="1"/>
    <col min="16139" max="16142" width="15.42578125" style="129" bestFit="1" customWidth="1"/>
    <col min="16143" max="16143" width="10.5703125" style="129" bestFit="1" customWidth="1"/>
    <col min="16144" max="16144" width="13.28515625" style="129" bestFit="1" customWidth="1"/>
    <col min="16145" max="16145" width="2.7109375" style="129" customWidth="1"/>
    <col min="16146" max="16146" width="12.42578125" style="129" bestFit="1" customWidth="1"/>
    <col min="16147" max="16147" width="11.85546875" style="129" bestFit="1" customWidth="1"/>
    <col min="16148" max="16151" width="15.42578125" style="129" bestFit="1" customWidth="1"/>
    <col min="16152" max="16152" width="10.5703125" style="129" bestFit="1" customWidth="1"/>
    <col min="16153" max="16153" width="17.7109375" style="129" bestFit="1" customWidth="1"/>
    <col min="16154" max="16154" width="2.7109375" style="129" customWidth="1"/>
    <col min="16155" max="16155" width="12.42578125" style="129" bestFit="1" customWidth="1"/>
    <col min="16156" max="16156" width="11.85546875" style="129" bestFit="1" customWidth="1"/>
    <col min="16157" max="16160" width="15.42578125" style="129" bestFit="1" customWidth="1"/>
    <col min="16161" max="16161" width="13.7109375" style="129" bestFit="1" customWidth="1"/>
    <col min="16162" max="16162" width="13.28515625" style="129" bestFit="1" customWidth="1"/>
    <col min="16163" max="16163" width="2.7109375" style="129" customWidth="1"/>
    <col min="16164" max="16164" width="10.7109375" style="129" customWidth="1"/>
    <col min="16165" max="16165" width="11.85546875" style="129" bestFit="1" customWidth="1"/>
    <col min="16166" max="16169" width="15.42578125" style="129" bestFit="1" customWidth="1"/>
    <col min="16170" max="16170" width="13.7109375" style="129" bestFit="1" customWidth="1"/>
    <col min="16171" max="16171" width="17.7109375" style="129" bestFit="1" customWidth="1"/>
    <col min="16172" max="16384" width="9.140625" style="129"/>
  </cols>
  <sheetData>
    <row r="1" spans="1:16171" x14ac:dyDescent="0.2">
      <c r="H1" s="211" t="s">
        <v>2</v>
      </c>
      <c r="I1" s="211"/>
      <c r="J1" s="211"/>
      <c r="K1" s="211"/>
      <c r="L1" s="211"/>
      <c r="M1" s="211"/>
      <c r="N1" s="211"/>
      <c r="O1" s="144"/>
      <c r="Q1" s="212" t="s">
        <v>3</v>
      </c>
      <c r="R1" s="212"/>
      <c r="S1" s="212"/>
      <c r="T1" s="212"/>
      <c r="U1" s="212"/>
      <c r="V1" s="212"/>
      <c r="W1" s="212"/>
      <c r="X1" s="212"/>
      <c r="Z1" s="213" t="s">
        <v>4</v>
      </c>
      <c r="AA1" s="213"/>
      <c r="AB1" s="213"/>
      <c r="AC1" s="213"/>
      <c r="AD1" s="213"/>
      <c r="AE1" s="213"/>
      <c r="AF1" s="213"/>
      <c r="AG1" s="213"/>
      <c r="AI1" s="214" t="s">
        <v>5</v>
      </c>
      <c r="AJ1" s="214"/>
      <c r="AK1" s="214"/>
      <c r="AL1" s="214"/>
      <c r="AM1" s="214"/>
      <c r="AN1" s="214"/>
      <c r="AO1" s="214"/>
      <c r="AP1" s="214"/>
      <c r="AQ1" s="214"/>
      <c r="AS1" s="212" t="s">
        <v>6</v>
      </c>
      <c r="AT1" s="212"/>
      <c r="AU1" s="212"/>
      <c r="AV1" s="212"/>
      <c r="AW1" s="212"/>
      <c r="AX1" s="212"/>
      <c r="AY1" s="212"/>
      <c r="AZ1" s="212"/>
    </row>
    <row r="2" spans="1:16171" s="147" customFormat="1" ht="25.5" x14ac:dyDescent="0.2">
      <c r="A2" s="131" t="s">
        <v>69</v>
      </c>
      <c r="B2" s="132" t="s">
        <v>70</v>
      </c>
      <c r="C2" s="145" t="s">
        <v>71</v>
      </c>
      <c r="D2" s="145" t="s">
        <v>72</v>
      </c>
      <c r="E2" s="131" t="s">
        <v>73</v>
      </c>
      <c r="F2" s="133" t="s">
        <v>74</v>
      </c>
      <c r="G2" s="133" t="s">
        <v>75</v>
      </c>
      <c r="H2" s="134" t="s">
        <v>7</v>
      </c>
      <c r="I2" s="134" t="s">
        <v>8</v>
      </c>
      <c r="J2" s="134" t="s">
        <v>76</v>
      </c>
      <c r="K2" s="134" t="s">
        <v>77</v>
      </c>
      <c r="L2" s="134" t="s">
        <v>78</v>
      </c>
      <c r="M2" s="134" t="s">
        <v>79</v>
      </c>
      <c r="N2" s="134" t="s">
        <v>13</v>
      </c>
      <c r="O2" s="134" t="s">
        <v>80</v>
      </c>
      <c r="P2" s="146"/>
      <c r="Q2" s="135" t="s">
        <v>7</v>
      </c>
      <c r="R2" s="135" t="s">
        <v>8</v>
      </c>
      <c r="S2" s="135" t="s">
        <v>76</v>
      </c>
      <c r="T2" s="135" t="s">
        <v>77</v>
      </c>
      <c r="U2" s="135" t="s">
        <v>78</v>
      </c>
      <c r="V2" s="135" t="s">
        <v>79</v>
      </c>
      <c r="W2" s="135" t="s">
        <v>13</v>
      </c>
      <c r="X2" s="135" t="s">
        <v>80</v>
      </c>
      <c r="Y2" s="146"/>
      <c r="Z2" s="136" t="s">
        <v>7</v>
      </c>
      <c r="AA2" s="136" t="s">
        <v>8</v>
      </c>
      <c r="AB2" s="136" t="s">
        <v>76</v>
      </c>
      <c r="AC2" s="136" t="s">
        <v>77</v>
      </c>
      <c r="AD2" s="136" t="s">
        <v>78</v>
      </c>
      <c r="AE2" s="136" t="s">
        <v>79</v>
      </c>
      <c r="AF2" s="136" t="s">
        <v>13</v>
      </c>
      <c r="AG2" s="136" t="s">
        <v>80</v>
      </c>
      <c r="AH2" s="146"/>
      <c r="AI2" s="137" t="s">
        <v>7</v>
      </c>
      <c r="AJ2" s="137" t="s">
        <v>8</v>
      </c>
      <c r="AK2" s="137" t="s">
        <v>656</v>
      </c>
      <c r="AL2" s="137" t="s">
        <v>76</v>
      </c>
      <c r="AM2" s="137" t="s">
        <v>77</v>
      </c>
      <c r="AN2" s="137" t="s">
        <v>78</v>
      </c>
      <c r="AO2" s="137" t="s">
        <v>79</v>
      </c>
      <c r="AP2" s="137" t="s">
        <v>13</v>
      </c>
      <c r="AQ2" s="138" t="s">
        <v>80</v>
      </c>
      <c r="AR2" s="139"/>
      <c r="AS2" s="135" t="s">
        <v>7</v>
      </c>
      <c r="AT2" s="135" t="s">
        <v>8</v>
      </c>
      <c r="AU2" s="135" t="s">
        <v>76</v>
      </c>
      <c r="AV2" s="135" t="s">
        <v>77</v>
      </c>
      <c r="AW2" s="135" t="s">
        <v>78</v>
      </c>
      <c r="AX2" s="135" t="s">
        <v>79</v>
      </c>
      <c r="AY2" s="135" t="s">
        <v>13</v>
      </c>
      <c r="AZ2" s="181" t="s">
        <v>80</v>
      </c>
      <c r="BA2" s="146"/>
      <c r="BB2" s="146"/>
      <c r="BC2" s="146"/>
      <c r="BD2" s="146"/>
      <c r="BE2" s="146"/>
      <c r="BF2" s="146"/>
      <c r="BG2" s="146"/>
      <c r="BH2" s="146"/>
      <c r="BI2" s="146"/>
      <c r="BJ2" s="146"/>
    </row>
    <row r="3" spans="1:16171" s="147" customFormat="1" x14ac:dyDescent="0.2">
      <c r="A3" s="126">
        <v>2</v>
      </c>
      <c r="B3" s="127" t="s">
        <v>177</v>
      </c>
      <c r="C3" s="128">
        <v>20</v>
      </c>
      <c r="D3" s="128" t="s">
        <v>82</v>
      </c>
      <c r="E3" s="143" t="s">
        <v>116</v>
      </c>
      <c r="F3" s="199">
        <v>4700.01</v>
      </c>
      <c r="G3" s="129" t="s">
        <v>122</v>
      </c>
      <c r="H3" s="165">
        <v>0</v>
      </c>
      <c r="I3" s="165"/>
      <c r="J3" s="166"/>
      <c r="K3" s="166"/>
      <c r="L3" s="166"/>
      <c r="M3" s="166"/>
      <c r="N3" s="165">
        <v>900.09</v>
      </c>
      <c r="O3" s="166">
        <f t="shared" ref="O3:O34" si="0">H3-N3</f>
        <v>-900.09</v>
      </c>
      <c r="P3" s="130"/>
      <c r="Q3" s="176">
        <v>0</v>
      </c>
      <c r="R3" s="176"/>
      <c r="S3" s="177"/>
      <c r="T3" s="177"/>
      <c r="U3" s="177"/>
      <c r="V3" s="177"/>
      <c r="W3" s="176">
        <v>1244.22</v>
      </c>
      <c r="X3" s="177">
        <f t="shared" ref="X3:X34" si="1">Q3-W3</f>
        <v>-1244.22</v>
      </c>
      <c r="Y3" s="130"/>
      <c r="Z3" s="178" t="str">
        <f>IFERROR(VLOOKUP(B3,[2]rptBudgetaryBudgetCrossOrganiza!$A$1:$K$536,2,FALSE),"0")</f>
        <v>0</v>
      </c>
      <c r="AA3" s="178">
        <v>0</v>
      </c>
      <c r="AB3" s="179"/>
      <c r="AC3" s="179"/>
      <c r="AD3" s="179"/>
      <c r="AE3" s="178">
        <v>1658.91</v>
      </c>
      <c r="AF3" s="178">
        <v>1658.91</v>
      </c>
      <c r="AG3" s="179">
        <f t="shared" ref="AG3:AG34" si="2">AF3-AA3</f>
        <v>1658.91</v>
      </c>
      <c r="AH3" s="130"/>
      <c r="AI3" s="180">
        <v>0</v>
      </c>
      <c r="AJ3" s="180">
        <v>0</v>
      </c>
      <c r="AK3" s="180"/>
      <c r="AL3" s="180"/>
      <c r="AM3" s="180"/>
      <c r="AN3" s="180"/>
      <c r="AO3" s="180"/>
      <c r="AP3" s="180"/>
      <c r="AQ3" s="180"/>
      <c r="AR3" s="130"/>
      <c r="AS3" s="177"/>
      <c r="AT3" s="177"/>
      <c r="AU3" s="177"/>
      <c r="AV3" s="177"/>
      <c r="AW3" s="177"/>
      <c r="AX3" s="177"/>
      <c r="AY3" s="177"/>
      <c r="AZ3" s="177"/>
      <c r="BA3" s="130"/>
      <c r="BB3" s="130"/>
      <c r="BC3" s="130"/>
      <c r="BD3" s="130"/>
      <c r="BE3" s="130"/>
      <c r="BF3" s="130"/>
      <c r="BG3" s="130"/>
      <c r="BH3" s="130"/>
      <c r="BI3" s="130"/>
      <c r="BJ3" s="130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  <c r="BRW3" s="129"/>
      <c r="BRX3" s="129"/>
      <c r="BRY3" s="129"/>
      <c r="BRZ3" s="129"/>
      <c r="BSA3" s="129"/>
      <c r="BSB3" s="129"/>
      <c r="BSC3" s="129"/>
      <c r="BSD3" s="129"/>
      <c r="BSE3" s="129"/>
      <c r="BSF3" s="129"/>
      <c r="BSG3" s="129"/>
      <c r="BSH3" s="129"/>
      <c r="BSI3" s="129"/>
      <c r="BSJ3" s="129"/>
      <c r="BSK3" s="129"/>
      <c r="BSL3" s="129"/>
      <c r="BSM3" s="129"/>
      <c r="BSN3" s="129"/>
      <c r="BSO3" s="129"/>
      <c r="BSP3" s="129"/>
      <c r="BSQ3" s="129"/>
      <c r="BSR3" s="129"/>
      <c r="BSS3" s="129"/>
      <c r="BST3" s="129"/>
      <c r="BSU3" s="129"/>
      <c r="BSV3" s="129"/>
      <c r="BSW3" s="129"/>
      <c r="BSX3" s="129"/>
      <c r="BSY3" s="129"/>
      <c r="BSZ3" s="129"/>
      <c r="BTA3" s="129"/>
      <c r="BTB3" s="129"/>
      <c r="BTC3" s="129"/>
      <c r="BTD3" s="129"/>
      <c r="BTE3" s="129"/>
      <c r="BTF3" s="129"/>
      <c r="BTG3" s="129"/>
      <c r="BTH3" s="129"/>
      <c r="BTI3" s="129"/>
      <c r="BTJ3" s="129"/>
      <c r="BTK3" s="129"/>
      <c r="BTL3" s="129"/>
      <c r="BTM3" s="129"/>
      <c r="BTN3" s="129"/>
      <c r="BTO3" s="129"/>
      <c r="BTP3" s="129"/>
      <c r="BTQ3" s="129"/>
      <c r="BTR3" s="129"/>
      <c r="BTS3" s="129"/>
      <c r="BTT3" s="129"/>
      <c r="BTU3" s="129"/>
      <c r="BTV3" s="129"/>
      <c r="BTW3" s="129"/>
      <c r="BTX3" s="129"/>
      <c r="BTY3" s="129"/>
      <c r="BTZ3" s="129"/>
      <c r="BUA3" s="129"/>
      <c r="BUB3" s="129"/>
      <c r="BUC3" s="129"/>
      <c r="BUD3" s="129"/>
      <c r="BUE3" s="129"/>
      <c r="BUF3" s="129"/>
      <c r="BUG3" s="129"/>
      <c r="BUH3" s="129"/>
      <c r="BUI3" s="129"/>
      <c r="BUJ3" s="129"/>
      <c r="BUK3" s="129"/>
      <c r="BUL3" s="129"/>
      <c r="BUM3" s="129"/>
      <c r="BUN3" s="129"/>
      <c r="BUO3" s="129"/>
      <c r="BUP3" s="129"/>
      <c r="BUQ3" s="129"/>
      <c r="BUR3" s="129"/>
      <c r="BUS3" s="129"/>
      <c r="BUT3" s="129"/>
      <c r="BUU3" s="129"/>
      <c r="BUV3" s="129"/>
      <c r="BUW3" s="129"/>
      <c r="BUX3" s="129"/>
      <c r="BUY3" s="129"/>
      <c r="BUZ3" s="129"/>
      <c r="BVA3" s="129"/>
      <c r="BVB3" s="129"/>
      <c r="BVC3" s="129"/>
      <c r="BVD3" s="129"/>
      <c r="BVE3" s="129"/>
      <c r="BVF3" s="129"/>
      <c r="BVG3" s="129"/>
      <c r="BVH3" s="129"/>
      <c r="BVI3" s="129"/>
      <c r="BVJ3" s="129"/>
      <c r="BVK3" s="129"/>
      <c r="BVL3" s="129"/>
      <c r="BVM3" s="129"/>
      <c r="BVN3" s="129"/>
      <c r="BVO3" s="129"/>
      <c r="BVP3" s="129"/>
      <c r="BVQ3" s="129"/>
      <c r="BVR3" s="129"/>
      <c r="BVS3" s="129"/>
      <c r="BVT3" s="129"/>
      <c r="BVU3" s="129"/>
      <c r="BVV3" s="129"/>
      <c r="BVW3" s="129"/>
      <c r="BVX3" s="129"/>
      <c r="BVY3" s="129"/>
      <c r="BVZ3" s="129"/>
      <c r="BWA3" s="129"/>
      <c r="BWB3" s="129"/>
      <c r="BWC3" s="129"/>
      <c r="BWD3" s="129"/>
      <c r="BWE3" s="129"/>
      <c r="BWF3" s="129"/>
      <c r="BWG3" s="129"/>
      <c r="BWH3" s="129"/>
      <c r="BWI3" s="129"/>
      <c r="BWJ3" s="129"/>
      <c r="BWK3" s="129"/>
      <c r="BWL3" s="129"/>
      <c r="BWM3" s="129"/>
      <c r="BWN3" s="129"/>
      <c r="BWO3" s="129"/>
      <c r="BWP3" s="129"/>
      <c r="BWQ3" s="129"/>
      <c r="BWR3" s="129"/>
      <c r="BWS3" s="129"/>
      <c r="BWT3" s="129"/>
      <c r="BWU3" s="129"/>
      <c r="BWV3" s="129"/>
      <c r="BWW3" s="129"/>
      <c r="BWX3" s="129"/>
      <c r="BWY3" s="129"/>
      <c r="BWZ3" s="129"/>
      <c r="BXA3" s="129"/>
      <c r="BXB3" s="129"/>
      <c r="BXC3" s="129"/>
      <c r="BXD3" s="129"/>
      <c r="BXE3" s="129"/>
      <c r="BXF3" s="129"/>
      <c r="BXG3" s="129"/>
      <c r="BXH3" s="129"/>
      <c r="BXI3" s="129"/>
      <c r="BXJ3" s="129"/>
      <c r="BXK3" s="129"/>
      <c r="BXL3" s="129"/>
      <c r="BXM3" s="129"/>
      <c r="BXN3" s="129"/>
      <c r="BXO3" s="129"/>
      <c r="BXP3" s="129"/>
      <c r="BXQ3" s="129"/>
      <c r="BXR3" s="129"/>
      <c r="BXS3" s="129"/>
      <c r="BXT3" s="129"/>
      <c r="BXU3" s="129"/>
      <c r="BXV3" s="129"/>
      <c r="BXW3" s="129"/>
      <c r="BXX3" s="129"/>
      <c r="BXY3" s="129"/>
      <c r="BXZ3" s="129"/>
      <c r="BYA3" s="129"/>
      <c r="BYB3" s="129"/>
      <c r="BYC3" s="129"/>
      <c r="BYD3" s="129"/>
      <c r="BYE3" s="129"/>
      <c r="BYF3" s="129"/>
      <c r="BYG3" s="129"/>
      <c r="BYH3" s="129"/>
      <c r="BYI3" s="129"/>
      <c r="BYJ3" s="129"/>
      <c r="BYK3" s="129"/>
      <c r="BYL3" s="129"/>
      <c r="BYM3" s="129"/>
      <c r="BYN3" s="129"/>
      <c r="BYO3" s="129"/>
      <c r="BYP3" s="129"/>
      <c r="BYQ3" s="129"/>
      <c r="BYR3" s="129"/>
      <c r="BYS3" s="129"/>
      <c r="BYT3" s="129"/>
      <c r="BYU3" s="129"/>
      <c r="BYV3" s="129"/>
      <c r="BYW3" s="129"/>
      <c r="BYX3" s="129"/>
      <c r="BYY3" s="129"/>
      <c r="BYZ3" s="129"/>
      <c r="BZA3" s="129"/>
      <c r="BZB3" s="129"/>
      <c r="BZC3" s="129"/>
      <c r="BZD3" s="129"/>
      <c r="BZE3" s="129"/>
      <c r="BZF3" s="129"/>
      <c r="BZG3" s="129"/>
      <c r="BZH3" s="129"/>
      <c r="BZI3" s="129"/>
      <c r="BZJ3" s="129"/>
      <c r="BZK3" s="129"/>
      <c r="BZL3" s="129"/>
      <c r="BZM3" s="129"/>
      <c r="BZN3" s="129"/>
      <c r="BZO3" s="129"/>
      <c r="BZP3" s="129"/>
      <c r="BZQ3" s="129"/>
      <c r="BZR3" s="129"/>
      <c r="BZS3" s="129"/>
      <c r="BZT3" s="129"/>
      <c r="BZU3" s="129"/>
      <c r="BZV3" s="129"/>
      <c r="BZW3" s="129"/>
      <c r="BZX3" s="129"/>
      <c r="BZY3" s="129"/>
      <c r="BZZ3" s="129"/>
      <c r="CAA3" s="129"/>
      <c r="CAB3" s="129"/>
      <c r="CAC3" s="129"/>
      <c r="CAD3" s="129"/>
      <c r="CAE3" s="129"/>
      <c r="CAF3" s="129"/>
      <c r="CAG3" s="129"/>
      <c r="CAH3" s="129"/>
      <c r="CAI3" s="129"/>
      <c r="CAJ3" s="129"/>
      <c r="CAK3" s="129"/>
      <c r="CAL3" s="129"/>
      <c r="CAM3" s="129"/>
      <c r="CAN3" s="129"/>
      <c r="CAO3" s="129"/>
      <c r="CAP3" s="129"/>
      <c r="CAQ3" s="129"/>
      <c r="CAR3" s="129"/>
      <c r="CAS3" s="129"/>
      <c r="CAT3" s="129"/>
      <c r="CAU3" s="129"/>
      <c r="CAV3" s="129"/>
      <c r="CAW3" s="129"/>
      <c r="CAX3" s="129"/>
      <c r="CAY3" s="129"/>
      <c r="CAZ3" s="129"/>
      <c r="CBA3" s="129"/>
      <c r="CBB3" s="129"/>
      <c r="CBC3" s="129"/>
      <c r="CBD3" s="129"/>
      <c r="CBE3" s="129"/>
      <c r="CBF3" s="129"/>
      <c r="CBG3" s="129"/>
      <c r="CBH3" s="129"/>
      <c r="CBI3" s="129"/>
      <c r="CBJ3" s="129"/>
      <c r="CBK3" s="129"/>
      <c r="CBL3" s="129"/>
      <c r="CBM3" s="129"/>
      <c r="CBN3" s="129"/>
      <c r="CBO3" s="129"/>
      <c r="CBP3" s="129"/>
      <c r="CBQ3" s="129"/>
      <c r="CBR3" s="129"/>
      <c r="CBS3" s="129"/>
      <c r="CBT3" s="129"/>
      <c r="CBU3" s="129"/>
      <c r="CBV3" s="129"/>
      <c r="CBW3" s="129"/>
      <c r="CBX3" s="129"/>
      <c r="CBY3" s="129"/>
      <c r="CBZ3" s="129"/>
      <c r="CCA3" s="129"/>
      <c r="CCB3" s="129"/>
      <c r="CCC3" s="129"/>
      <c r="CCD3" s="129"/>
      <c r="CCE3" s="129"/>
      <c r="CCF3" s="129"/>
      <c r="CCG3" s="129"/>
      <c r="CCH3" s="129"/>
      <c r="CCI3" s="129"/>
      <c r="CCJ3" s="129"/>
      <c r="CCK3" s="129"/>
      <c r="CCL3" s="129"/>
      <c r="CCM3" s="129"/>
      <c r="CCN3" s="129"/>
      <c r="CCO3" s="129"/>
      <c r="CCP3" s="129"/>
      <c r="CCQ3" s="129"/>
      <c r="CCR3" s="129"/>
      <c r="CCS3" s="129"/>
      <c r="CCT3" s="129"/>
      <c r="CCU3" s="129"/>
      <c r="CCV3" s="129"/>
      <c r="CCW3" s="129"/>
      <c r="CCX3" s="129"/>
      <c r="CCY3" s="129"/>
      <c r="CCZ3" s="129"/>
      <c r="CDA3" s="129"/>
      <c r="CDB3" s="129"/>
      <c r="CDC3" s="129"/>
      <c r="CDD3" s="129"/>
      <c r="CDE3" s="129"/>
      <c r="CDF3" s="129"/>
      <c r="CDG3" s="129"/>
      <c r="CDH3" s="129"/>
      <c r="CDI3" s="129"/>
      <c r="CDJ3" s="129"/>
      <c r="CDK3" s="129"/>
      <c r="CDL3" s="129"/>
      <c r="CDM3" s="129"/>
      <c r="CDN3" s="129"/>
      <c r="CDO3" s="129"/>
      <c r="CDP3" s="129"/>
      <c r="CDQ3" s="129"/>
      <c r="CDR3" s="129"/>
      <c r="CDS3" s="129"/>
      <c r="CDT3" s="129"/>
      <c r="CDU3" s="129"/>
      <c r="CDV3" s="129"/>
      <c r="CDW3" s="129"/>
      <c r="CDX3" s="129"/>
      <c r="CDY3" s="129"/>
      <c r="CDZ3" s="129"/>
      <c r="CEA3" s="129"/>
      <c r="CEB3" s="129"/>
      <c r="CEC3" s="129"/>
      <c r="CED3" s="129"/>
      <c r="CEE3" s="129"/>
      <c r="CEF3" s="129"/>
      <c r="CEG3" s="129"/>
      <c r="CEH3" s="129"/>
      <c r="CEI3" s="129"/>
      <c r="CEJ3" s="129"/>
      <c r="CEK3" s="129"/>
      <c r="CEL3" s="129"/>
      <c r="CEM3" s="129"/>
      <c r="CEN3" s="129"/>
      <c r="CEO3" s="129"/>
      <c r="CEP3" s="129"/>
      <c r="CEQ3" s="129"/>
      <c r="CER3" s="129"/>
      <c r="CES3" s="129"/>
      <c r="CET3" s="129"/>
      <c r="CEU3" s="129"/>
      <c r="CEV3" s="129"/>
      <c r="CEW3" s="129"/>
      <c r="CEX3" s="129"/>
      <c r="CEY3" s="129"/>
      <c r="CEZ3" s="129"/>
      <c r="CFA3" s="129"/>
      <c r="CFB3" s="129"/>
      <c r="CFC3" s="129"/>
      <c r="CFD3" s="129"/>
      <c r="CFE3" s="129"/>
      <c r="CFF3" s="129"/>
      <c r="CFG3" s="129"/>
      <c r="CFH3" s="129"/>
      <c r="CFI3" s="129"/>
      <c r="CFJ3" s="129"/>
      <c r="CFK3" s="129"/>
      <c r="CFL3" s="129"/>
      <c r="CFM3" s="129"/>
      <c r="CFN3" s="129"/>
      <c r="CFO3" s="129"/>
      <c r="CFP3" s="129"/>
      <c r="CFQ3" s="129"/>
      <c r="CFR3" s="129"/>
      <c r="CFS3" s="129"/>
      <c r="CFT3" s="129"/>
      <c r="CFU3" s="129"/>
      <c r="CFV3" s="129"/>
      <c r="CFW3" s="129"/>
      <c r="CFX3" s="129"/>
      <c r="CFY3" s="129"/>
      <c r="CFZ3" s="129"/>
      <c r="CGA3" s="129"/>
      <c r="CGB3" s="129"/>
      <c r="CGC3" s="129"/>
      <c r="CGD3" s="129"/>
      <c r="CGE3" s="129"/>
      <c r="CGF3" s="129"/>
      <c r="CGG3" s="129"/>
      <c r="CGH3" s="129"/>
      <c r="CGI3" s="129"/>
      <c r="CGJ3" s="129"/>
      <c r="CGK3" s="129"/>
      <c r="CGL3" s="129"/>
      <c r="CGM3" s="129"/>
      <c r="CGN3" s="129"/>
      <c r="CGO3" s="129"/>
      <c r="CGP3" s="129"/>
      <c r="CGQ3" s="129"/>
      <c r="CGR3" s="129"/>
      <c r="CGS3" s="129"/>
      <c r="CGT3" s="129"/>
      <c r="CGU3" s="129"/>
      <c r="CGV3" s="129"/>
      <c r="CGW3" s="129"/>
      <c r="CGX3" s="129"/>
      <c r="CGY3" s="129"/>
      <c r="CGZ3" s="129"/>
      <c r="CHA3" s="129"/>
      <c r="CHB3" s="129"/>
      <c r="CHC3" s="129"/>
      <c r="CHD3" s="129"/>
      <c r="CHE3" s="129"/>
      <c r="CHF3" s="129"/>
      <c r="CHG3" s="129"/>
      <c r="CHH3" s="129"/>
      <c r="CHI3" s="129"/>
      <c r="CHJ3" s="129"/>
      <c r="CHK3" s="129"/>
      <c r="CHL3" s="129"/>
      <c r="CHM3" s="129"/>
      <c r="CHN3" s="129"/>
      <c r="CHO3" s="129"/>
      <c r="CHP3" s="129"/>
      <c r="CHQ3" s="129"/>
      <c r="CHR3" s="129"/>
      <c r="CHS3" s="129"/>
      <c r="CHT3" s="129"/>
      <c r="CHU3" s="129"/>
      <c r="CHV3" s="129"/>
      <c r="CHW3" s="129"/>
      <c r="CHX3" s="129"/>
      <c r="CHY3" s="129"/>
      <c r="CHZ3" s="129"/>
      <c r="CIA3" s="129"/>
      <c r="CIB3" s="129"/>
      <c r="CIC3" s="129"/>
      <c r="CID3" s="129"/>
      <c r="CIE3" s="129"/>
      <c r="CIF3" s="129"/>
      <c r="CIG3" s="129"/>
      <c r="CIH3" s="129"/>
      <c r="CII3" s="129"/>
      <c r="CIJ3" s="129"/>
      <c r="CIK3" s="129"/>
      <c r="CIL3" s="129"/>
      <c r="CIM3" s="129"/>
      <c r="CIN3" s="129"/>
      <c r="CIO3" s="129"/>
      <c r="CIP3" s="129"/>
      <c r="CIQ3" s="129"/>
      <c r="CIR3" s="129"/>
      <c r="CIS3" s="129"/>
      <c r="CIT3" s="129"/>
      <c r="CIU3" s="129"/>
      <c r="CIV3" s="129"/>
      <c r="CIW3" s="129"/>
      <c r="CIX3" s="129"/>
      <c r="CIY3" s="129"/>
      <c r="CIZ3" s="129"/>
      <c r="CJA3" s="129"/>
      <c r="CJB3" s="129"/>
      <c r="CJC3" s="129"/>
      <c r="CJD3" s="129"/>
      <c r="CJE3" s="129"/>
      <c r="CJF3" s="129"/>
      <c r="CJG3" s="129"/>
      <c r="CJH3" s="129"/>
      <c r="CJI3" s="129"/>
      <c r="CJJ3" s="129"/>
      <c r="CJK3" s="129"/>
      <c r="CJL3" s="129"/>
      <c r="CJM3" s="129"/>
      <c r="CJN3" s="129"/>
      <c r="CJO3" s="129"/>
      <c r="CJP3" s="129"/>
      <c r="CJQ3" s="129"/>
      <c r="CJR3" s="129"/>
      <c r="CJS3" s="129"/>
      <c r="CJT3" s="129"/>
      <c r="CJU3" s="129"/>
      <c r="CJV3" s="129"/>
      <c r="CJW3" s="129"/>
      <c r="CJX3" s="129"/>
      <c r="CJY3" s="129"/>
      <c r="CJZ3" s="129"/>
      <c r="CKA3" s="129"/>
      <c r="CKB3" s="129"/>
      <c r="CKC3" s="129"/>
      <c r="CKD3" s="129"/>
      <c r="CKE3" s="129"/>
      <c r="CKF3" s="129"/>
      <c r="CKG3" s="129"/>
      <c r="CKH3" s="129"/>
      <c r="CKI3" s="129"/>
      <c r="CKJ3" s="129"/>
      <c r="CKK3" s="129"/>
      <c r="CKL3" s="129"/>
      <c r="CKM3" s="129"/>
      <c r="CKN3" s="129"/>
      <c r="CKO3" s="129"/>
      <c r="CKP3" s="129"/>
      <c r="CKQ3" s="129"/>
      <c r="CKR3" s="129"/>
      <c r="CKS3" s="129"/>
      <c r="CKT3" s="129"/>
      <c r="CKU3" s="129"/>
      <c r="CKV3" s="129"/>
      <c r="CKW3" s="129"/>
      <c r="CKX3" s="129"/>
      <c r="CKY3" s="129"/>
      <c r="CKZ3" s="129"/>
      <c r="CLA3" s="129"/>
      <c r="CLB3" s="129"/>
      <c r="CLC3" s="129"/>
      <c r="CLD3" s="129"/>
      <c r="CLE3" s="129"/>
      <c r="CLF3" s="129"/>
      <c r="CLG3" s="129"/>
      <c r="CLH3" s="129"/>
      <c r="CLI3" s="129"/>
      <c r="CLJ3" s="129"/>
      <c r="CLK3" s="129"/>
      <c r="CLL3" s="129"/>
      <c r="CLM3" s="129"/>
      <c r="CLN3" s="129"/>
      <c r="CLO3" s="129"/>
      <c r="CLP3" s="129"/>
      <c r="CLQ3" s="129"/>
      <c r="CLR3" s="129"/>
      <c r="CLS3" s="129"/>
      <c r="CLT3" s="129"/>
      <c r="CLU3" s="129"/>
      <c r="CLV3" s="129"/>
      <c r="CLW3" s="129"/>
      <c r="CLX3" s="129"/>
      <c r="CLY3" s="129"/>
      <c r="CLZ3" s="129"/>
      <c r="CMA3" s="129"/>
      <c r="CMB3" s="129"/>
      <c r="CMC3" s="129"/>
      <c r="CMD3" s="129"/>
      <c r="CME3" s="129"/>
      <c r="CMF3" s="129"/>
      <c r="CMG3" s="129"/>
      <c r="CMH3" s="129"/>
      <c r="CMI3" s="129"/>
      <c r="CMJ3" s="129"/>
      <c r="CMK3" s="129"/>
      <c r="CML3" s="129"/>
      <c r="CMM3" s="129"/>
      <c r="CMN3" s="129"/>
      <c r="CMO3" s="129"/>
      <c r="CMP3" s="129"/>
      <c r="CMQ3" s="129"/>
      <c r="CMR3" s="129"/>
      <c r="CMS3" s="129"/>
      <c r="CMT3" s="129"/>
      <c r="CMU3" s="129"/>
      <c r="CMV3" s="129"/>
      <c r="CMW3" s="129"/>
      <c r="CMX3" s="129"/>
      <c r="CMY3" s="129"/>
      <c r="CMZ3" s="129"/>
      <c r="CNA3" s="129"/>
      <c r="CNB3" s="129"/>
      <c r="CNC3" s="129"/>
      <c r="CND3" s="129"/>
      <c r="CNE3" s="129"/>
      <c r="CNF3" s="129"/>
      <c r="CNG3" s="129"/>
      <c r="CNH3" s="129"/>
      <c r="CNI3" s="129"/>
      <c r="CNJ3" s="129"/>
      <c r="CNK3" s="129"/>
      <c r="CNL3" s="129"/>
      <c r="CNM3" s="129"/>
      <c r="CNN3" s="129"/>
      <c r="CNO3" s="129"/>
      <c r="CNP3" s="129"/>
      <c r="CNQ3" s="129"/>
      <c r="CNR3" s="129"/>
      <c r="CNS3" s="129"/>
      <c r="CNT3" s="129"/>
      <c r="CNU3" s="129"/>
      <c r="CNV3" s="129"/>
      <c r="CNW3" s="129"/>
      <c r="CNX3" s="129"/>
      <c r="CNY3" s="129"/>
      <c r="CNZ3" s="129"/>
      <c r="COA3" s="129"/>
      <c r="COB3" s="129"/>
      <c r="COC3" s="129"/>
      <c r="COD3" s="129"/>
      <c r="COE3" s="129"/>
      <c r="COF3" s="129"/>
      <c r="COG3" s="129"/>
      <c r="COH3" s="129"/>
      <c r="COI3" s="129"/>
      <c r="COJ3" s="129"/>
      <c r="COK3" s="129"/>
      <c r="COL3" s="129"/>
      <c r="COM3" s="129"/>
      <c r="CON3" s="129"/>
      <c r="COO3" s="129"/>
      <c r="COP3" s="129"/>
      <c r="COQ3" s="129"/>
      <c r="COR3" s="129"/>
      <c r="COS3" s="129"/>
      <c r="COT3" s="129"/>
      <c r="COU3" s="129"/>
      <c r="COV3" s="129"/>
      <c r="COW3" s="129"/>
      <c r="COX3" s="129"/>
      <c r="COY3" s="129"/>
      <c r="COZ3" s="129"/>
      <c r="CPA3" s="129"/>
      <c r="CPB3" s="129"/>
      <c r="CPC3" s="129"/>
      <c r="CPD3" s="129"/>
      <c r="CPE3" s="129"/>
      <c r="CPF3" s="129"/>
      <c r="CPG3" s="129"/>
      <c r="CPH3" s="129"/>
      <c r="CPI3" s="129"/>
      <c r="CPJ3" s="129"/>
      <c r="CPK3" s="129"/>
      <c r="CPL3" s="129"/>
      <c r="CPM3" s="129"/>
      <c r="CPN3" s="129"/>
      <c r="CPO3" s="129"/>
      <c r="CPP3" s="129"/>
      <c r="CPQ3" s="129"/>
      <c r="CPR3" s="129"/>
      <c r="CPS3" s="129"/>
      <c r="CPT3" s="129"/>
      <c r="CPU3" s="129"/>
      <c r="CPV3" s="129"/>
      <c r="CPW3" s="129"/>
      <c r="CPX3" s="129"/>
      <c r="CPY3" s="129"/>
      <c r="CPZ3" s="129"/>
      <c r="CQA3" s="129"/>
      <c r="CQB3" s="129"/>
      <c r="CQC3" s="129"/>
      <c r="CQD3" s="129"/>
      <c r="CQE3" s="129"/>
      <c r="CQF3" s="129"/>
      <c r="CQG3" s="129"/>
      <c r="CQH3" s="129"/>
      <c r="CQI3" s="129"/>
      <c r="CQJ3" s="129"/>
      <c r="CQK3" s="129"/>
      <c r="CQL3" s="129"/>
      <c r="CQM3" s="129"/>
      <c r="CQN3" s="129"/>
      <c r="CQO3" s="129"/>
      <c r="CQP3" s="129"/>
      <c r="CQQ3" s="129"/>
      <c r="CQR3" s="129"/>
      <c r="CQS3" s="129"/>
      <c r="CQT3" s="129"/>
      <c r="CQU3" s="129"/>
      <c r="CQV3" s="129"/>
      <c r="CQW3" s="129"/>
      <c r="CQX3" s="129"/>
      <c r="CQY3" s="129"/>
      <c r="CQZ3" s="129"/>
      <c r="CRA3" s="129"/>
      <c r="CRB3" s="129"/>
      <c r="CRC3" s="129"/>
      <c r="CRD3" s="129"/>
      <c r="CRE3" s="129"/>
      <c r="CRF3" s="129"/>
      <c r="CRG3" s="129"/>
      <c r="CRH3" s="129"/>
      <c r="CRI3" s="129"/>
      <c r="CRJ3" s="129"/>
      <c r="CRK3" s="129"/>
      <c r="CRL3" s="129"/>
      <c r="CRM3" s="129"/>
      <c r="CRN3" s="129"/>
      <c r="CRO3" s="129"/>
      <c r="CRP3" s="129"/>
      <c r="CRQ3" s="129"/>
      <c r="CRR3" s="129"/>
      <c r="CRS3" s="129"/>
      <c r="CRT3" s="129"/>
      <c r="CRU3" s="129"/>
      <c r="CRV3" s="129"/>
      <c r="CRW3" s="129"/>
      <c r="CRX3" s="129"/>
      <c r="CRY3" s="129"/>
      <c r="CRZ3" s="129"/>
      <c r="CSA3" s="129"/>
      <c r="CSB3" s="129"/>
      <c r="CSC3" s="129"/>
      <c r="CSD3" s="129"/>
      <c r="CSE3" s="129"/>
      <c r="CSF3" s="129"/>
      <c r="CSG3" s="129"/>
      <c r="CSH3" s="129"/>
      <c r="CSI3" s="129"/>
      <c r="CSJ3" s="129"/>
      <c r="CSK3" s="129"/>
      <c r="CSL3" s="129"/>
      <c r="CSM3" s="129"/>
      <c r="CSN3" s="129"/>
      <c r="CSO3" s="129"/>
      <c r="CSP3" s="129"/>
      <c r="CSQ3" s="129"/>
      <c r="CSR3" s="129"/>
      <c r="CSS3" s="129"/>
      <c r="CST3" s="129"/>
      <c r="CSU3" s="129"/>
      <c r="CSV3" s="129"/>
      <c r="CSW3" s="129"/>
      <c r="CSX3" s="129"/>
      <c r="CSY3" s="129"/>
      <c r="CSZ3" s="129"/>
      <c r="CTA3" s="129"/>
      <c r="CTB3" s="129"/>
      <c r="CTC3" s="129"/>
      <c r="CTD3" s="129"/>
      <c r="CTE3" s="129"/>
      <c r="CTF3" s="129"/>
      <c r="CTG3" s="129"/>
      <c r="CTH3" s="129"/>
      <c r="CTI3" s="129"/>
      <c r="CTJ3" s="129"/>
      <c r="CTK3" s="129"/>
      <c r="CTL3" s="129"/>
      <c r="CTM3" s="129"/>
      <c r="CTN3" s="129"/>
      <c r="CTO3" s="129"/>
      <c r="CTP3" s="129"/>
      <c r="CTQ3" s="129"/>
      <c r="CTR3" s="129"/>
      <c r="CTS3" s="129"/>
      <c r="CTT3" s="129"/>
      <c r="CTU3" s="129"/>
      <c r="CTV3" s="129"/>
      <c r="CTW3" s="129"/>
      <c r="CTX3" s="129"/>
      <c r="CTY3" s="129"/>
      <c r="CTZ3" s="129"/>
      <c r="CUA3" s="129"/>
      <c r="CUB3" s="129"/>
      <c r="CUC3" s="129"/>
      <c r="CUD3" s="129"/>
      <c r="CUE3" s="129"/>
      <c r="CUF3" s="129"/>
      <c r="CUG3" s="129"/>
      <c r="CUH3" s="129"/>
      <c r="CUI3" s="129"/>
      <c r="CUJ3" s="129"/>
      <c r="CUK3" s="129"/>
      <c r="CUL3" s="129"/>
      <c r="CUM3" s="129"/>
      <c r="CUN3" s="129"/>
      <c r="CUO3" s="129"/>
      <c r="CUP3" s="129"/>
      <c r="CUQ3" s="129"/>
      <c r="CUR3" s="129"/>
      <c r="CUS3" s="129"/>
      <c r="CUT3" s="129"/>
      <c r="CUU3" s="129"/>
      <c r="CUV3" s="129"/>
      <c r="CUW3" s="129"/>
      <c r="CUX3" s="129"/>
      <c r="CUY3" s="129"/>
      <c r="CUZ3" s="129"/>
      <c r="CVA3" s="129"/>
      <c r="CVB3" s="129"/>
      <c r="CVC3" s="129"/>
      <c r="CVD3" s="129"/>
      <c r="CVE3" s="129"/>
      <c r="CVF3" s="129"/>
      <c r="CVG3" s="129"/>
      <c r="CVH3" s="129"/>
      <c r="CVI3" s="129"/>
      <c r="CVJ3" s="129"/>
      <c r="CVK3" s="129"/>
      <c r="CVL3" s="129"/>
      <c r="CVM3" s="129"/>
      <c r="CVN3" s="129"/>
      <c r="CVO3" s="129"/>
      <c r="CVP3" s="129"/>
      <c r="CVQ3" s="129"/>
      <c r="CVR3" s="129"/>
      <c r="CVS3" s="129"/>
      <c r="CVT3" s="129"/>
      <c r="CVU3" s="129"/>
      <c r="CVV3" s="129"/>
      <c r="CVW3" s="129"/>
      <c r="CVX3" s="129"/>
      <c r="CVY3" s="129"/>
      <c r="CVZ3" s="129"/>
      <c r="CWA3" s="129"/>
      <c r="CWB3" s="129"/>
      <c r="CWC3" s="129"/>
      <c r="CWD3" s="129"/>
      <c r="CWE3" s="129"/>
      <c r="CWF3" s="129"/>
      <c r="CWG3" s="129"/>
      <c r="CWH3" s="129"/>
      <c r="CWI3" s="129"/>
      <c r="CWJ3" s="129"/>
      <c r="CWK3" s="129"/>
      <c r="CWL3" s="129"/>
      <c r="CWM3" s="129"/>
      <c r="CWN3" s="129"/>
      <c r="CWO3" s="129"/>
      <c r="CWP3" s="129"/>
      <c r="CWQ3" s="129"/>
      <c r="CWR3" s="129"/>
      <c r="CWS3" s="129"/>
      <c r="CWT3" s="129"/>
      <c r="CWU3" s="129"/>
      <c r="CWV3" s="129"/>
      <c r="CWW3" s="129"/>
      <c r="CWX3" s="129"/>
      <c r="CWY3" s="129"/>
      <c r="CWZ3" s="129"/>
      <c r="CXA3" s="129"/>
      <c r="CXB3" s="129"/>
      <c r="CXC3" s="129"/>
      <c r="CXD3" s="129"/>
      <c r="CXE3" s="129"/>
      <c r="CXF3" s="129"/>
      <c r="CXG3" s="129"/>
      <c r="CXH3" s="129"/>
      <c r="CXI3" s="129"/>
      <c r="CXJ3" s="129"/>
      <c r="CXK3" s="129"/>
      <c r="CXL3" s="129"/>
      <c r="CXM3" s="129"/>
      <c r="CXN3" s="129"/>
      <c r="CXO3" s="129"/>
      <c r="CXP3" s="129"/>
      <c r="CXQ3" s="129"/>
      <c r="CXR3" s="129"/>
      <c r="CXS3" s="129"/>
      <c r="CXT3" s="129"/>
      <c r="CXU3" s="129"/>
      <c r="CXV3" s="129"/>
      <c r="CXW3" s="129"/>
      <c r="CXX3" s="129"/>
      <c r="CXY3" s="129"/>
      <c r="CXZ3" s="129"/>
      <c r="CYA3" s="129"/>
      <c r="CYB3" s="129"/>
      <c r="CYC3" s="129"/>
      <c r="CYD3" s="129"/>
      <c r="CYE3" s="129"/>
      <c r="CYF3" s="129"/>
      <c r="CYG3" s="129"/>
      <c r="CYH3" s="129"/>
      <c r="CYI3" s="129"/>
      <c r="CYJ3" s="129"/>
      <c r="CYK3" s="129"/>
      <c r="CYL3" s="129"/>
      <c r="CYM3" s="129"/>
      <c r="CYN3" s="129"/>
      <c r="CYO3" s="129"/>
      <c r="CYP3" s="129"/>
      <c r="CYQ3" s="129"/>
      <c r="CYR3" s="129"/>
      <c r="CYS3" s="129"/>
      <c r="CYT3" s="129"/>
      <c r="CYU3" s="129"/>
      <c r="CYV3" s="129"/>
      <c r="CYW3" s="129"/>
      <c r="CYX3" s="129"/>
      <c r="CYY3" s="129"/>
      <c r="CYZ3" s="129"/>
      <c r="CZA3" s="129"/>
      <c r="CZB3" s="129"/>
      <c r="CZC3" s="129"/>
      <c r="CZD3" s="129"/>
      <c r="CZE3" s="129"/>
      <c r="CZF3" s="129"/>
      <c r="CZG3" s="129"/>
      <c r="CZH3" s="129"/>
      <c r="CZI3" s="129"/>
      <c r="CZJ3" s="129"/>
      <c r="CZK3" s="129"/>
      <c r="CZL3" s="129"/>
      <c r="CZM3" s="129"/>
      <c r="CZN3" s="129"/>
      <c r="CZO3" s="129"/>
      <c r="CZP3" s="129"/>
      <c r="CZQ3" s="129"/>
      <c r="CZR3" s="129"/>
      <c r="CZS3" s="129"/>
      <c r="CZT3" s="129"/>
      <c r="CZU3" s="129"/>
      <c r="CZV3" s="129"/>
      <c r="CZW3" s="129"/>
      <c r="CZX3" s="129"/>
      <c r="CZY3" s="129"/>
      <c r="CZZ3" s="129"/>
      <c r="DAA3" s="129"/>
      <c r="DAB3" s="129"/>
      <c r="DAC3" s="129"/>
      <c r="DAD3" s="129"/>
      <c r="DAE3" s="129"/>
      <c r="DAF3" s="129"/>
      <c r="DAG3" s="129"/>
      <c r="DAH3" s="129"/>
      <c r="DAI3" s="129"/>
      <c r="DAJ3" s="129"/>
      <c r="DAK3" s="129"/>
      <c r="DAL3" s="129"/>
      <c r="DAM3" s="129"/>
      <c r="DAN3" s="129"/>
      <c r="DAO3" s="129"/>
      <c r="DAP3" s="129"/>
      <c r="DAQ3" s="129"/>
      <c r="DAR3" s="129"/>
      <c r="DAS3" s="129"/>
      <c r="DAT3" s="129"/>
      <c r="DAU3" s="129"/>
      <c r="DAV3" s="129"/>
      <c r="DAW3" s="129"/>
      <c r="DAX3" s="129"/>
      <c r="DAY3" s="129"/>
      <c r="DAZ3" s="129"/>
      <c r="DBA3" s="129"/>
      <c r="DBB3" s="129"/>
      <c r="DBC3" s="129"/>
      <c r="DBD3" s="129"/>
      <c r="DBE3" s="129"/>
      <c r="DBF3" s="129"/>
      <c r="DBG3" s="129"/>
      <c r="DBH3" s="129"/>
      <c r="DBI3" s="129"/>
      <c r="DBJ3" s="129"/>
      <c r="DBK3" s="129"/>
      <c r="DBL3" s="129"/>
      <c r="DBM3" s="129"/>
      <c r="DBN3" s="129"/>
      <c r="DBO3" s="129"/>
      <c r="DBP3" s="129"/>
      <c r="DBQ3" s="129"/>
      <c r="DBR3" s="129"/>
      <c r="DBS3" s="129"/>
      <c r="DBT3" s="129"/>
      <c r="DBU3" s="129"/>
      <c r="DBV3" s="129"/>
      <c r="DBW3" s="129"/>
      <c r="DBX3" s="129"/>
      <c r="DBY3" s="129"/>
      <c r="DBZ3" s="129"/>
      <c r="DCA3" s="129"/>
      <c r="DCB3" s="129"/>
      <c r="DCC3" s="129"/>
      <c r="DCD3" s="129"/>
      <c r="DCE3" s="129"/>
      <c r="DCF3" s="129"/>
      <c r="DCG3" s="129"/>
      <c r="DCH3" s="129"/>
      <c r="DCI3" s="129"/>
      <c r="DCJ3" s="129"/>
      <c r="DCK3" s="129"/>
      <c r="DCL3" s="129"/>
      <c r="DCM3" s="129"/>
      <c r="DCN3" s="129"/>
      <c r="DCO3" s="129"/>
      <c r="DCP3" s="129"/>
      <c r="DCQ3" s="129"/>
      <c r="DCR3" s="129"/>
      <c r="DCS3" s="129"/>
      <c r="DCT3" s="129"/>
      <c r="DCU3" s="129"/>
      <c r="DCV3" s="129"/>
      <c r="DCW3" s="129"/>
      <c r="DCX3" s="129"/>
      <c r="DCY3" s="129"/>
      <c r="DCZ3" s="129"/>
      <c r="DDA3" s="129"/>
      <c r="DDB3" s="129"/>
      <c r="DDC3" s="129"/>
      <c r="DDD3" s="129"/>
      <c r="DDE3" s="129"/>
      <c r="DDF3" s="129"/>
      <c r="DDG3" s="129"/>
      <c r="DDH3" s="129"/>
      <c r="DDI3" s="129"/>
      <c r="DDJ3" s="129"/>
      <c r="DDK3" s="129"/>
      <c r="DDL3" s="129"/>
      <c r="DDM3" s="129"/>
      <c r="DDN3" s="129"/>
      <c r="DDO3" s="129"/>
      <c r="DDP3" s="129"/>
      <c r="DDQ3" s="129"/>
      <c r="DDR3" s="129"/>
      <c r="DDS3" s="129"/>
      <c r="DDT3" s="129"/>
      <c r="DDU3" s="129"/>
      <c r="DDV3" s="129"/>
      <c r="DDW3" s="129"/>
      <c r="DDX3" s="129"/>
      <c r="DDY3" s="129"/>
      <c r="DDZ3" s="129"/>
      <c r="DEA3" s="129"/>
      <c r="DEB3" s="129"/>
      <c r="DEC3" s="129"/>
      <c r="DED3" s="129"/>
      <c r="DEE3" s="129"/>
      <c r="DEF3" s="129"/>
      <c r="DEG3" s="129"/>
      <c r="DEH3" s="129"/>
      <c r="DEI3" s="129"/>
      <c r="DEJ3" s="129"/>
      <c r="DEK3" s="129"/>
      <c r="DEL3" s="129"/>
      <c r="DEM3" s="129"/>
      <c r="DEN3" s="129"/>
      <c r="DEO3" s="129"/>
      <c r="DEP3" s="129"/>
      <c r="DEQ3" s="129"/>
      <c r="DER3" s="129"/>
      <c r="DES3" s="129"/>
      <c r="DET3" s="129"/>
      <c r="DEU3" s="129"/>
      <c r="DEV3" s="129"/>
      <c r="DEW3" s="129"/>
      <c r="DEX3" s="129"/>
      <c r="DEY3" s="129"/>
      <c r="DEZ3" s="129"/>
      <c r="DFA3" s="129"/>
      <c r="DFB3" s="129"/>
      <c r="DFC3" s="129"/>
      <c r="DFD3" s="129"/>
      <c r="DFE3" s="129"/>
      <c r="DFF3" s="129"/>
      <c r="DFG3" s="129"/>
      <c r="DFH3" s="129"/>
      <c r="DFI3" s="129"/>
      <c r="DFJ3" s="129"/>
      <c r="DFK3" s="129"/>
      <c r="DFL3" s="129"/>
      <c r="DFM3" s="129"/>
      <c r="DFN3" s="129"/>
      <c r="DFO3" s="129"/>
      <c r="DFP3" s="129"/>
      <c r="DFQ3" s="129"/>
      <c r="DFR3" s="129"/>
      <c r="DFS3" s="129"/>
      <c r="DFT3" s="129"/>
      <c r="DFU3" s="129"/>
      <c r="DFV3" s="129"/>
      <c r="DFW3" s="129"/>
      <c r="DFX3" s="129"/>
      <c r="DFY3" s="129"/>
      <c r="DFZ3" s="129"/>
      <c r="DGA3" s="129"/>
      <c r="DGB3" s="129"/>
      <c r="DGC3" s="129"/>
      <c r="DGD3" s="129"/>
      <c r="DGE3" s="129"/>
      <c r="DGF3" s="129"/>
      <c r="DGG3" s="129"/>
      <c r="DGH3" s="129"/>
      <c r="DGI3" s="129"/>
      <c r="DGJ3" s="129"/>
      <c r="DGK3" s="129"/>
      <c r="DGL3" s="129"/>
      <c r="DGM3" s="129"/>
      <c r="DGN3" s="129"/>
      <c r="DGO3" s="129"/>
      <c r="DGP3" s="129"/>
      <c r="DGQ3" s="129"/>
      <c r="DGR3" s="129"/>
      <c r="DGS3" s="129"/>
      <c r="DGT3" s="129"/>
      <c r="DGU3" s="129"/>
      <c r="DGV3" s="129"/>
      <c r="DGW3" s="129"/>
      <c r="DGX3" s="129"/>
      <c r="DGY3" s="129"/>
      <c r="DGZ3" s="129"/>
      <c r="DHA3" s="129"/>
      <c r="DHB3" s="129"/>
      <c r="DHC3" s="129"/>
      <c r="DHD3" s="129"/>
      <c r="DHE3" s="129"/>
      <c r="DHF3" s="129"/>
      <c r="DHG3" s="129"/>
      <c r="DHH3" s="129"/>
      <c r="DHI3" s="129"/>
      <c r="DHJ3" s="129"/>
      <c r="DHK3" s="129"/>
      <c r="DHL3" s="129"/>
      <c r="DHM3" s="129"/>
      <c r="DHN3" s="129"/>
      <c r="DHO3" s="129"/>
      <c r="DHP3" s="129"/>
      <c r="DHQ3" s="129"/>
      <c r="DHR3" s="129"/>
      <c r="DHS3" s="129"/>
      <c r="DHT3" s="129"/>
      <c r="DHU3" s="129"/>
      <c r="DHV3" s="129"/>
      <c r="DHW3" s="129"/>
      <c r="DHX3" s="129"/>
      <c r="DHY3" s="129"/>
      <c r="DHZ3" s="129"/>
      <c r="DIA3" s="129"/>
      <c r="DIB3" s="129"/>
      <c r="DIC3" s="129"/>
      <c r="DID3" s="129"/>
      <c r="DIE3" s="129"/>
      <c r="DIF3" s="129"/>
      <c r="DIG3" s="129"/>
      <c r="DIH3" s="129"/>
      <c r="DII3" s="129"/>
      <c r="DIJ3" s="129"/>
      <c r="DIK3" s="129"/>
      <c r="DIL3" s="129"/>
      <c r="DIM3" s="129"/>
      <c r="DIN3" s="129"/>
      <c r="DIO3" s="129"/>
      <c r="DIP3" s="129"/>
      <c r="DIQ3" s="129"/>
      <c r="DIR3" s="129"/>
      <c r="DIS3" s="129"/>
      <c r="DIT3" s="129"/>
      <c r="DIU3" s="129"/>
      <c r="DIV3" s="129"/>
      <c r="DIW3" s="129"/>
      <c r="DIX3" s="129"/>
      <c r="DIY3" s="129"/>
      <c r="DIZ3" s="129"/>
      <c r="DJA3" s="129"/>
      <c r="DJB3" s="129"/>
      <c r="DJC3" s="129"/>
      <c r="DJD3" s="129"/>
      <c r="DJE3" s="129"/>
      <c r="DJF3" s="129"/>
      <c r="DJG3" s="129"/>
      <c r="DJH3" s="129"/>
      <c r="DJI3" s="129"/>
      <c r="DJJ3" s="129"/>
      <c r="DJK3" s="129"/>
      <c r="DJL3" s="129"/>
      <c r="DJM3" s="129"/>
      <c r="DJN3" s="129"/>
      <c r="DJO3" s="129"/>
      <c r="DJP3" s="129"/>
      <c r="DJQ3" s="129"/>
      <c r="DJR3" s="129"/>
      <c r="DJS3" s="129"/>
      <c r="DJT3" s="129"/>
      <c r="DJU3" s="129"/>
      <c r="DJV3" s="129"/>
      <c r="DJW3" s="129"/>
      <c r="DJX3" s="129"/>
      <c r="DJY3" s="129"/>
      <c r="DJZ3" s="129"/>
      <c r="DKA3" s="129"/>
      <c r="DKB3" s="129"/>
      <c r="DKC3" s="129"/>
      <c r="DKD3" s="129"/>
      <c r="DKE3" s="129"/>
      <c r="DKF3" s="129"/>
      <c r="DKG3" s="129"/>
      <c r="DKH3" s="129"/>
      <c r="DKI3" s="129"/>
      <c r="DKJ3" s="129"/>
      <c r="DKK3" s="129"/>
      <c r="DKL3" s="129"/>
      <c r="DKM3" s="129"/>
      <c r="DKN3" s="129"/>
      <c r="DKO3" s="129"/>
      <c r="DKP3" s="129"/>
      <c r="DKQ3" s="129"/>
      <c r="DKR3" s="129"/>
      <c r="DKS3" s="129"/>
      <c r="DKT3" s="129"/>
      <c r="DKU3" s="129"/>
      <c r="DKV3" s="129"/>
      <c r="DKW3" s="129"/>
      <c r="DKX3" s="129"/>
      <c r="DKY3" s="129"/>
      <c r="DKZ3" s="129"/>
      <c r="DLA3" s="129"/>
      <c r="DLB3" s="129"/>
      <c r="DLC3" s="129"/>
      <c r="DLD3" s="129"/>
      <c r="DLE3" s="129"/>
      <c r="DLF3" s="129"/>
      <c r="DLG3" s="129"/>
      <c r="DLH3" s="129"/>
      <c r="DLI3" s="129"/>
      <c r="DLJ3" s="129"/>
      <c r="DLK3" s="129"/>
      <c r="DLL3" s="129"/>
      <c r="DLM3" s="129"/>
      <c r="DLN3" s="129"/>
      <c r="DLO3" s="129"/>
      <c r="DLP3" s="129"/>
      <c r="DLQ3" s="129"/>
      <c r="DLR3" s="129"/>
      <c r="DLS3" s="129"/>
      <c r="DLT3" s="129"/>
      <c r="DLU3" s="129"/>
      <c r="DLV3" s="129"/>
      <c r="DLW3" s="129"/>
      <c r="DLX3" s="129"/>
      <c r="DLY3" s="129"/>
      <c r="DLZ3" s="129"/>
      <c r="DMA3" s="129"/>
      <c r="DMB3" s="129"/>
      <c r="DMC3" s="129"/>
      <c r="DMD3" s="129"/>
      <c r="DME3" s="129"/>
      <c r="DMF3" s="129"/>
      <c r="DMG3" s="129"/>
      <c r="DMH3" s="129"/>
      <c r="DMI3" s="129"/>
      <c r="DMJ3" s="129"/>
      <c r="DMK3" s="129"/>
      <c r="DML3" s="129"/>
      <c r="DMM3" s="129"/>
      <c r="DMN3" s="129"/>
      <c r="DMO3" s="129"/>
      <c r="DMP3" s="129"/>
      <c r="DMQ3" s="129"/>
      <c r="DMR3" s="129"/>
      <c r="DMS3" s="129"/>
      <c r="DMT3" s="129"/>
      <c r="DMU3" s="129"/>
      <c r="DMV3" s="129"/>
      <c r="DMW3" s="129"/>
      <c r="DMX3" s="129"/>
      <c r="DMY3" s="129"/>
      <c r="DMZ3" s="129"/>
      <c r="DNA3" s="129"/>
      <c r="DNB3" s="129"/>
      <c r="DNC3" s="129"/>
      <c r="DND3" s="129"/>
      <c r="DNE3" s="129"/>
      <c r="DNF3" s="129"/>
      <c r="DNG3" s="129"/>
      <c r="DNH3" s="129"/>
      <c r="DNI3" s="129"/>
      <c r="DNJ3" s="129"/>
      <c r="DNK3" s="129"/>
      <c r="DNL3" s="129"/>
      <c r="DNM3" s="129"/>
      <c r="DNN3" s="129"/>
      <c r="DNO3" s="129"/>
      <c r="DNP3" s="129"/>
      <c r="DNQ3" s="129"/>
      <c r="DNR3" s="129"/>
      <c r="DNS3" s="129"/>
      <c r="DNT3" s="129"/>
      <c r="DNU3" s="129"/>
      <c r="DNV3" s="129"/>
      <c r="DNW3" s="129"/>
      <c r="DNX3" s="129"/>
      <c r="DNY3" s="129"/>
      <c r="DNZ3" s="129"/>
      <c r="DOA3" s="129"/>
      <c r="DOB3" s="129"/>
      <c r="DOC3" s="129"/>
      <c r="DOD3" s="129"/>
      <c r="DOE3" s="129"/>
      <c r="DOF3" s="129"/>
      <c r="DOG3" s="129"/>
      <c r="DOH3" s="129"/>
      <c r="DOI3" s="129"/>
      <c r="DOJ3" s="129"/>
      <c r="DOK3" s="129"/>
      <c r="DOL3" s="129"/>
      <c r="DOM3" s="129"/>
      <c r="DON3" s="129"/>
      <c r="DOO3" s="129"/>
      <c r="DOP3" s="129"/>
      <c r="DOQ3" s="129"/>
      <c r="DOR3" s="129"/>
      <c r="DOS3" s="129"/>
      <c r="DOT3" s="129"/>
      <c r="DOU3" s="129"/>
      <c r="DOV3" s="129"/>
      <c r="DOW3" s="129"/>
      <c r="DOX3" s="129"/>
      <c r="DOY3" s="129"/>
      <c r="DOZ3" s="129"/>
      <c r="DPA3" s="129"/>
      <c r="DPB3" s="129"/>
      <c r="DPC3" s="129"/>
      <c r="DPD3" s="129"/>
      <c r="DPE3" s="129"/>
      <c r="DPF3" s="129"/>
      <c r="DPG3" s="129"/>
      <c r="DPH3" s="129"/>
      <c r="DPI3" s="129"/>
      <c r="DPJ3" s="129"/>
      <c r="DPK3" s="129"/>
      <c r="DPL3" s="129"/>
      <c r="DPM3" s="129"/>
      <c r="DPN3" s="129"/>
      <c r="DPO3" s="129"/>
      <c r="DPP3" s="129"/>
      <c r="DPQ3" s="129"/>
      <c r="DPR3" s="129"/>
      <c r="DPS3" s="129"/>
      <c r="DPT3" s="129"/>
      <c r="DPU3" s="129"/>
      <c r="DPV3" s="129"/>
      <c r="DPW3" s="129"/>
      <c r="DPX3" s="129"/>
      <c r="DPY3" s="129"/>
      <c r="DPZ3" s="129"/>
      <c r="DQA3" s="129"/>
      <c r="DQB3" s="129"/>
      <c r="DQC3" s="129"/>
      <c r="DQD3" s="129"/>
      <c r="DQE3" s="129"/>
      <c r="DQF3" s="129"/>
      <c r="DQG3" s="129"/>
      <c r="DQH3" s="129"/>
      <c r="DQI3" s="129"/>
      <c r="DQJ3" s="129"/>
      <c r="DQK3" s="129"/>
      <c r="DQL3" s="129"/>
      <c r="DQM3" s="129"/>
      <c r="DQN3" s="129"/>
      <c r="DQO3" s="129"/>
      <c r="DQP3" s="129"/>
      <c r="DQQ3" s="129"/>
      <c r="DQR3" s="129"/>
      <c r="DQS3" s="129"/>
      <c r="DQT3" s="129"/>
      <c r="DQU3" s="129"/>
      <c r="DQV3" s="129"/>
      <c r="DQW3" s="129"/>
      <c r="DQX3" s="129"/>
      <c r="DQY3" s="129"/>
      <c r="DQZ3" s="129"/>
      <c r="DRA3" s="129"/>
      <c r="DRB3" s="129"/>
      <c r="DRC3" s="129"/>
      <c r="DRD3" s="129"/>
      <c r="DRE3" s="129"/>
      <c r="DRF3" s="129"/>
      <c r="DRG3" s="129"/>
      <c r="DRH3" s="129"/>
      <c r="DRI3" s="129"/>
      <c r="DRJ3" s="129"/>
      <c r="DRK3" s="129"/>
      <c r="DRL3" s="129"/>
      <c r="DRM3" s="129"/>
      <c r="DRN3" s="129"/>
      <c r="DRO3" s="129"/>
      <c r="DRP3" s="129"/>
      <c r="DRQ3" s="129"/>
      <c r="DRR3" s="129"/>
      <c r="DRS3" s="129"/>
      <c r="DRT3" s="129"/>
      <c r="DRU3" s="129"/>
      <c r="DRV3" s="129"/>
      <c r="DRW3" s="129"/>
      <c r="DRX3" s="129"/>
      <c r="DRY3" s="129"/>
      <c r="DRZ3" s="129"/>
      <c r="DSA3" s="129"/>
      <c r="DSB3" s="129"/>
      <c r="DSC3" s="129"/>
      <c r="DSD3" s="129"/>
      <c r="DSE3" s="129"/>
      <c r="DSF3" s="129"/>
      <c r="DSG3" s="129"/>
      <c r="DSH3" s="129"/>
      <c r="DSI3" s="129"/>
      <c r="DSJ3" s="129"/>
      <c r="DSK3" s="129"/>
      <c r="DSL3" s="129"/>
      <c r="DSM3" s="129"/>
      <c r="DSN3" s="129"/>
      <c r="DSO3" s="129"/>
      <c r="DSP3" s="129"/>
      <c r="DSQ3" s="129"/>
      <c r="DSR3" s="129"/>
      <c r="DSS3" s="129"/>
      <c r="DST3" s="129"/>
      <c r="DSU3" s="129"/>
      <c r="DSV3" s="129"/>
      <c r="DSW3" s="129"/>
      <c r="DSX3" s="129"/>
      <c r="DSY3" s="129"/>
      <c r="DSZ3" s="129"/>
      <c r="DTA3" s="129"/>
      <c r="DTB3" s="129"/>
      <c r="DTC3" s="129"/>
      <c r="DTD3" s="129"/>
      <c r="DTE3" s="129"/>
      <c r="DTF3" s="129"/>
      <c r="DTG3" s="129"/>
      <c r="DTH3" s="129"/>
      <c r="DTI3" s="129"/>
      <c r="DTJ3" s="129"/>
      <c r="DTK3" s="129"/>
      <c r="DTL3" s="129"/>
      <c r="DTM3" s="129"/>
      <c r="DTN3" s="129"/>
      <c r="DTO3" s="129"/>
      <c r="DTP3" s="129"/>
      <c r="DTQ3" s="129"/>
      <c r="DTR3" s="129"/>
      <c r="DTS3" s="129"/>
      <c r="DTT3" s="129"/>
      <c r="DTU3" s="129"/>
      <c r="DTV3" s="129"/>
      <c r="DTW3" s="129"/>
      <c r="DTX3" s="129"/>
      <c r="DTY3" s="129"/>
      <c r="DTZ3" s="129"/>
      <c r="DUA3" s="129"/>
      <c r="DUB3" s="129"/>
      <c r="DUC3" s="129"/>
      <c r="DUD3" s="129"/>
      <c r="DUE3" s="129"/>
      <c r="DUF3" s="129"/>
      <c r="DUG3" s="129"/>
      <c r="DUH3" s="129"/>
      <c r="DUI3" s="129"/>
      <c r="DUJ3" s="129"/>
      <c r="DUK3" s="129"/>
      <c r="DUL3" s="129"/>
      <c r="DUM3" s="129"/>
      <c r="DUN3" s="129"/>
      <c r="DUO3" s="129"/>
      <c r="DUP3" s="129"/>
      <c r="DUQ3" s="129"/>
      <c r="DUR3" s="129"/>
      <c r="DUS3" s="129"/>
      <c r="DUT3" s="129"/>
      <c r="DUU3" s="129"/>
      <c r="DUV3" s="129"/>
      <c r="DUW3" s="129"/>
      <c r="DUX3" s="129"/>
      <c r="DUY3" s="129"/>
      <c r="DUZ3" s="129"/>
      <c r="DVA3" s="129"/>
      <c r="DVB3" s="129"/>
      <c r="DVC3" s="129"/>
      <c r="DVD3" s="129"/>
      <c r="DVE3" s="129"/>
      <c r="DVF3" s="129"/>
      <c r="DVG3" s="129"/>
      <c r="DVH3" s="129"/>
      <c r="DVI3" s="129"/>
      <c r="DVJ3" s="129"/>
      <c r="DVK3" s="129"/>
      <c r="DVL3" s="129"/>
      <c r="DVM3" s="129"/>
      <c r="DVN3" s="129"/>
      <c r="DVO3" s="129"/>
      <c r="DVP3" s="129"/>
      <c r="DVQ3" s="129"/>
      <c r="DVR3" s="129"/>
      <c r="DVS3" s="129"/>
      <c r="DVT3" s="129"/>
      <c r="DVU3" s="129"/>
      <c r="DVV3" s="129"/>
      <c r="DVW3" s="129"/>
      <c r="DVX3" s="129"/>
      <c r="DVY3" s="129"/>
      <c r="DVZ3" s="129"/>
      <c r="DWA3" s="129"/>
      <c r="DWB3" s="129"/>
      <c r="DWC3" s="129"/>
      <c r="DWD3" s="129"/>
      <c r="DWE3" s="129"/>
      <c r="DWF3" s="129"/>
      <c r="DWG3" s="129"/>
      <c r="DWH3" s="129"/>
      <c r="DWI3" s="129"/>
      <c r="DWJ3" s="129"/>
      <c r="DWK3" s="129"/>
      <c r="DWL3" s="129"/>
      <c r="DWM3" s="129"/>
      <c r="DWN3" s="129"/>
      <c r="DWO3" s="129"/>
      <c r="DWP3" s="129"/>
      <c r="DWQ3" s="129"/>
      <c r="DWR3" s="129"/>
      <c r="DWS3" s="129"/>
      <c r="DWT3" s="129"/>
      <c r="DWU3" s="129"/>
      <c r="DWV3" s="129"/>
      <c r="DWW3" s="129"/>
      <c r="DWX3" s="129"/>
      <c r="DWY3" s="129"/>
      <c r="DWZ3" s="129"/>
      <c r="DXA3" s="129"/>
      <c r="DXB3" s="129"/>
      <c r="DXC3" s="129"/>
      <c r="DXD3" s="129"/>
      <c r="DXE3" s="129"/>
      <c r="DXF3" s="129"/>
      <c r="DXG3" s="129"/>
      <c r="DXH3" s="129"/>
      <c r="DXI3" s="129"/>
      <c r="DXJ3" s="129"/>
      <c r="DXK3" s="129"/>
      <c r="DXL3" s="129"/>
      <c r="DXM3" s="129"/>
      <c r="DXN3" s="129"/>
      <c r="DXO3" s="129"/>
      <c r="DXP3" s="129"/>
      <c r="DXQ3" s="129"/>
      <c r="DXR3" s="129"/>
      <c r="DXS3" s="129"/>
      <c r="DXT3" s="129"/>
      <c r="DXU3" s="129"/>
      <c r="DXV3" s="129"/>
      <c r="DXW3" s="129"/>
      <c r="DXX3" s="129"/>
      <c r="DXY3" s="129"/>
      <c r="DXZ3" s="129"/>
      <c r="DYA3" s="129"/>
      <c r="DYB3" s="129"/>
      <c r="DYC3" s="129"/>
      <c r="DYD3" s="129"/>
      <c r="DYE3" s="129"/>
      <c r="DYF3" s="129"/>
      <c r="DYG3" s="129"/>
      <c r="DYH3" s="129"/>
      <c r="DYI3" s="129"/>
      <c r="DYJ3" s="129"/>
      <c r="DYK3" s="129"/>
      <c r="DYL3" s="129"/>
      <c r="DYM3" s="129"/>
      <c r="DYN3" s="129"/>
      <c r="DYO3" s="129"/>
      <c r="DYP3" s="129"/>
      <c r="DYQ3" s="129"/>
      <c r="DYR3" s="129"/>
      <c r="DYS3" s="129"/>
      <c r="DYT3" s="129"/>
      <c r="DYU3" s="129"/>
      <c r="DYV3" s="129"/>
      <c r="DYW3" s="129"/>
      <c r="DYX3" s="129"/>
      <c r="DYY3" s="129"/>
      <c r="DYZ3" s="129"/>
      <c r="DZA3" s="129"/>
      <c r="DZB3" s="129"/>
      <c r="DZC3" s="129"/>
      <c r="DZD3" s="129"/>
      <c r="DZE3" s="129"/>
      <c r="DZF3" s="129"/>
      <c r="DZG3" s="129"/>
      <c r="DZH3" s="129"/>
      <c r="DZI3" s="129"/>
      <c r="DZJ3" s="129"/>
      <c r="DZK3" s="129"/>
      <c r="DZL3" s="129"/>
      <c r="DZM3" s="129"/>
      <c r="DZN3" s="129"/>
      <c r="DZO3" s="129"/>
      <c r="DZP3" s="129"/>
      <c r="DZQ3" s="129"/>
      <c r="DZR3" s="129"/>
      <c r="DZS3" s="129"/>
      <c r="DZT3" s="129"/>
      <c r="DZU3" s="129"/>
      <c r="DZV3" s="129"/>
      <c r="DZW3" s="129"/>
      <c r="DZX3" s="129"/>
      <c r="DZY3" s="129"/>
      <c r="DZZ3" s="129"/>
      <c r="EAA3" s="129"/>
      <c r="EAB3" s="129"/>
      <c r="EAC3" s="129"/>
      <c r="EAD3" s="129"/>
      <c r="EAE3" s="129"/>
      <c r="EAF3" s="129"/>
      <c r="EAG3" s="129"/>
      <c r="EAH3" s="129"/>
      <c r="EAI3" s="129"/>
      <c r="EAJ3" s="129"/>
      <c r="EAK3" s="129"/>
      <c r="EAL3" s="129"/>
      <c r="EAM3" s="129"/>
      <c r="EAN3" s="129"/>
      <c r="EAO3" s="129"/>
      <c r="EAP3" s="129"/>
      <c r="EAQ3" s="129"/>
      <c r="EAR3" s="129"/>
      <c r="EAS3" s="129"/>
      <c r="EAT3" s="129"/>
      <c r="EAU3" s="129"/>
      <c r="EAV3" s="129"/>
      <c r="EAW3" s="129"/>
      <c r="EAX3" s="129"/>
      <c r="EAY3" s="129"/>
      <c r="EAZ3" s="129"/>
      <c r="EBA3" s="129"/>
      <c r="EBB3" s="129"/>
      <c r="EBC3" s="129"/>
      <c r="EBD3" s="129"/>
      <c r="EBE3" s="129"/>
      <c r="EBF3" s="129"/>
      <c r="EBG3" s="129"/>
      <c r="EBH3" s="129"/>
      <c r="EBI3" s="129"/>
      <c r="EBJ3" s="129"/>
      <c r="EBK3" s="129"/>
      <c r="EBL3" s="129"/>
      <c r="EBM3" s="129"/>
      <c r="EBN3" s="129"/>
      <c r="EBO3" s="129"/>
      <c r="EBP3" s="129"/>
      <c r="EBQ3" s="129"/>
      <c r="EBR3" s="129"/>
      <c r="EBS3" s="129"/>
      <c r="EBT3" s="129"/>
      <c r="EBU3" s="129"/>
      <c r="EBV3" s="129"/>
      <c r="EBW3" s="129"/>
      <c r="EBX3" s="129"/>
      <c r="EBY3" s="129"/>
      <c r="EBZ3" s="129"/>
      <c r="ECA3" s="129"/>
      <c r="ECB3" s="129"/>
      <c r="ECC3" s="129"/>
      <c r="ECD3" s="129"/>
      <c r="ECE3" s="129"/>
      <c r="ECF3" s="129"/>
      <c r="ECG3" s="129"/>
      <c r="ECH3" s="129"/>
      <c r="ECI3" s="129"/>
      <c r="ECJ3" s="129"/>
      <c r="ECK3" s="129"/>
      <c r="ECL3" s="129"/>
      <c r="ECM3" s="129"/>
      <c r="ECN3" s="129"/>
      <c r="ECO3" s="129"/>
      <c r="ECP3" s="129"/>
      <c r="ECQ3" s="129"/>
      <c r="ECR3" s="129"/>
      <c r="ECS3" s="129"/>
      <c r="ECT3" s="129"/>
      <c r="ECU3" s="129"/>
      <c r="ECV3" s="129"/>
      <c r="ECW3" s="129"/>
      <c r="ECX3" s="129"/>
      <c r="ECY3" s="129"/>
      <c r="ECZ3" s="129"/>
      <c r="EDA3" s="129"/>
      <c r="EDB3" s="129"/>
      <c r="EDC3" s="129"/>
      <c r="EDD3" s="129"/>
      <c r="EDE3" s="129"/>
      <c r="EDF3" s="129"/>
      <c r="EDG3" s="129"/>
      <c r="EDH3" s="129"/>
      <c r="EDI3" s="129"/>
      <c r="EDJ3" s="129"/>
      <c r="EDK3" s="129"/>
      <c r="EDL3" s="129"/>
      <c r="EDM3" s="129"/>
      <c r="EDN3" s="129"/>
      <c r="EDO3" s="129"/>
      <c r="EDP3" s="129"/>
      <c r="EDQ3" s="129"/>
      <c r="EDR3" s="129"/>
      <c r="EDS3" s="129"/>
      <c r="EDT3" s="129"/>
      <c r="EDU3" s="129"/>
      <c r="EDV3" s="129"/>
      <c r="EDW3" s="129"/>
      <c r="EDX3" s="129"/>
      <c r="EDY3" s="129"/>
      <c r="EDZ3" s="129"/>
      <c r="EEA3" s="129"/>
      <c r="EEB3" s="129"/>
      <c r="EEC3" s="129"/>
      <c r="EED3" s="129"/>
      <c r="EEE3" s="129"/>
      <c r="EEF3" s="129"/>
      <c r="EEG3" s="129"/>
      <c r="EEH3" s="129"/>
      <c r="EEI3" s="129"/>
      <c r="EEJ3" s="129"/>
      <c r="EEK3" s="129"/>
      <c r="EEL3" s="129"/>
      <c r="EEM3" s="129"/>
      <c r="EEN3" s="129"/>
      <c r="EEO3" s="129"/>
      <c r="EEP3" s="129"/>
      <c r="EEQ3" s="129"/>
      <c r="EER3" s="129"/>
      <c r="EES3" s="129"/>
      <c r="EET3" s="129"/>
      <c r="EEU3" s="129"/>
      <c r="EEV3" s="129"/>
      <c r="EEW3" s="129"/>
      <c r="EEX3" s="129"/>
      <c r="EEY3" s="129"/>
      <c r="EEZ3" s="129"/>
      <c r="EFA3" s="129"/>
      <c r="EFB3" s="129"/>
      <c r="EFC3" s="129"/>
      <c r="EFD3" s="129"/>
      <c r="EFE3" s="129"/>
      <c r="EFF3" s="129"/>
      <c r="EFG3" s="129"/>
      <c r="EFH3" s="129"/>
      <c r="EFI3" s="129"/>
      <c r="EFJ3" s="129"/>
      <c r="EFK3" s="129"/>
      <c r="EFL3" s="129"/>
      <c r="EFM3" s="129"/>
      <c r="EFN3" s="129"/>
      <c r="EFO3" s="129"/>
      <c r="EFP3" s="129"/>
      <c r="EFQ3" s="129"/>
      <c r="EFR3" s="129"/>
      <c r="EFS3" s="129"/>
      <c r="EFT3" s="129"/>
      <c r="EFU3" s="129"/>
      <c r="EFV3" s="129"/>
      <c r="EFW3" s="129"/>
      <c r="EFX3" s="129"/>
      <c r="EFY3" s="129"/>
      <c r="EFZ3" s="129"/>
      <c r="EGA3" s="129"/>
      <c r="EGB3" s="129"/>
      <c r="EGC3" s="129"/>
      <c r="EGD3" s="129"/>
      <c r="EGE3" s="129"/>
      <c r="EGF3" s="129"/>
      <c r="EGG3" s="129"/>
      <c r="EGH3" s="129"/>
      <c r="EGI3" s="129"/>
      <c r="EGJ3" s="129"/>
      <c r="EGK3" s="129"/>
      <c r="EGL3" s="129"/>
      <c r="EGM3" s="129"/>
      <c r="EGN3" s="129"/>
      <c r="EGO3" s="129"/>
      <c r="EGP3" s="129"/>
      <c r="EGQ3" s="129"/>
      <c r="EGR3" s="129"/>
      <c r="EGS3" s="129"/>
      <c r="EGT3" s="129"/>
      <c r="EGU3" s="129"/>
      <c r="EGV3" s="129"/>
      <c r="EGW3" s="129"/>
      <c r="EGX3" s="129"/>
      <c r="EGY3" s="129"/>
      <c r="EGZ3" s="129"/>
      <c r="EHA3" s="129"/>
      <c r="EHB3" s="129"/>
      <c r="EHC3" s="129"/>
      <c r="EHD3" s="129"/>
      <c r="EHE3" s="129"/>
      <c r="EHF3" s="129"/>
      <c r="EHG3" s="129"/>
      <c r="EHH3" s="129"/>
      <c r="EHI3" s="129"/>
      <c r="EHJ3" s="129"/>
      <c r="EHK3" s="129"/>
      <c r="EHL3" s="129"/>
      <c r="EHM3" s="129"/>
      <c r="EHN3" s="129"/>
      <c r="EHO3" s="129"/>
      <c r="EHP3" s="129"/>
      <c r="EHQ3" s="129"/>
      <c r="EHR3" s="129"/>
      <c r="EHS3" s="129"/>
      <c r="EHT3" s="129"/>
      <c r="EHU3" s="129"/>
      <c r="EHV3" s="129"/>
      <c r="EHW3" s="129"/>
      <c r="EHX3" s="129"/>
      <c r="EHY3" s="129"/>
      <c r="EHZ3" s="129"/>
      <c r="EIA3" s="129"/>
      <c r="EIB3" s="129"/>
      <c r="EIC3" s="129"/>
      <c r="EID3" s="129"/>
      <c r="EIE3" s="129"/>
      <c r="EIF3" s="129"/>
      <c r="EIG3" s="129"/>
      <c r="EIH3" s="129"/>
      <c r="EII3" s="129"/>
      <c r="EIJ3" s="129"/>
      <c r="EIK3" s="129"/>
      <c r="EIL3" s="129"/>
      <c r="EIM3" s="129"/>
      <c r="EIN3" s="129"/>
      <c r="EIO3" s="129"/>
      <c r="EIP3" s="129"/>
      <c r="EIQ3" s="129"/>
      <c r="EIR3" s="129"/>
      <c r="EIS3" s="129"/>
      <c r="EIT3" s="129"/>
      <c r="EIU3" s="129"/>
      <c r="EIV3" s="129"/>
      <c r="EIW3" s="129"/>
      <c r="EIX3" s="129"/>
      <c r="EIY3" s="129"/>
      <c r="EIZ3" s="129"/>
      <c r="EJA3" s="129"/>
      <c r="EJB3" s="129"/>
      <c r="EJC3" s="129"/>
      <c r="EJD3" s="129"/>
      <c r="EJE3" s="129"/>
      <c r="EJF3" s="129"/>
      <c r="EJG3" s="129"/>
      <c r="EJH3" s="129"/>
      <c r="EJI3" s="129"/>
      <c r="EJJ3" s="129"/>
      <c r="EJK3" s="129"/>
      <c r="EJL3" s="129"/>
      <c r="EJM3" s="129"/>
      <c r="EJN3" s="129"/>
      <c r="EJO3" s="129"/>
      <c r="EJP3" s="129"/>
      <c r="EJQ3" s="129"/>
      <c r="EJR3" s="129"/>
      <c r="EJS3" s="129"/>
      <c r="EJT3" s="129"/>
      <c r="EJU3" s="129"/>
      <c r="EJV3" s="129"/>
      <c r="EJW3" s="129"/>
      <c r="EJX3" s="129"/>
      <c r="EJY3" s="129"/>
      <c r="EJZ3" s="129"/>
      <c r="EKA3" s="129"/>
      <c r="EKB3" s="129"/>
      <c r="EKC3" s="129"/>
      <c r="EKD3" s="129"/>
      <c r="EKE3" s="129"/>
      <c r="EKF3" s="129"/>
      <c r="EKG3" s="129"/>
      <c r="EKH3" s="129"/>
      <c r="EKI3" s="129"/>
      <c r="EKJ3" s="129"/>
      <c r="EKK3" s="129"/>
      <c r="EKL3" s="129"/>
      <c r="EKM3" s="129"/>
      <c r="EKN3" s="129"/>
      <c r="EKO3" s="129"/>
      <c r="EKP3" s="129"/>
      <c r="EKQ3" s="129"/>
      <c r="EKR3" s="129"/>
      <c r="EKS3" s="129"/>
      <c r="EKT3" s="129"/>
      <c r="EKU3" s="129"/>
      <c r="EKV3" s="129"/>
      <c r="EKW3" s="129"/>
      <c r="EKX3" s="129"/>
      <c r="EKY3" s="129"/>
      <c r="EKZ3" s="129"/>
      <c r="ELA3" s="129"/>
      <c r="ELB3" s="129"/>
      <c r="ELC3" s="129"/>
      <c r="ELD3" s="129"/>
      <c r="ELE3" s="129"/>
      <c r="ELF3" s="129"/>
      <c r="ELG3" s="129"/>
      <c r="ELH3" s="129"/>
      <c r="ELI3" s="129"/>
      <c r="ELJ3" s="129"/>
      <c r="ELK3" s="129"/>
      <c r="ELL3" s="129"/>
      <c r="ELM3" s="129"/>
      <c r="ELN3" s="129"/>
      <c r="ELO3" s="129"/>
      <c r="ELP3" s="129"/>
      <c r="ELQ3" s="129"/>
      <c r="ELR3" s="129"/>
      <c r="ELS3" s="129"/>
      <c r="ELT3" s="129"/>
      <c r="ELU3" s="129"/>
      <c r="ELV3" s="129"/>
      <c r="ELW3" s="129"/>
      <c r="ELX3" s="129"/>
      <c r="ELY3" s="129"/>
      <c r="ELZ3" s="129"/>
      <c r="EMA3" s="129"/>
      <c r="EMB3" s="129"/>
      <c r="EMC3" s="129"/>
      <c r="EMD3" s="129"/>
      <c r="EME3" s="129"/>
      <c r="EMF3" s="129"/>
      <c r="EMG3" s="129"/>
      <c r="EMH3" s="129"/>
      <c r="EMI3" s="129"/>
      <c r="EMJ3" s="129"/>
      <c r="EMK3" s="129"/>
      <c r="EML3" s="129"/>
      <c r="EMM3" s="129"/>
      <c r="EMN3" s="129"/>
      <c r="EMO3" s="129"/>
      <c r="EMP3" s="129"/>
      <c r="EMQ3" s="129"/>
      <c r="EMR3" s="129"/>
      <c r="EMS3" s="129"/>
      <c r="EMT3" s="129"/>
      <c r="EMU3" s="129"/>
      <c r="EMV3" s="129"/>
      <c r="EMW3" s="129"/>
      <c r="EMX3" s="129"/>
      <c r="EMY3" s="129"/>
      <c r="EMZ3" s="129"/>
      <c r="ENA3" s="129"/>
      <c r="ENB3" s="129"/>
      <c r="ENC3" s="129"/>
      <c r="END3" s="129"/>
      <c r="ENE3" s="129"/>
      <c r="ENF3" s="129"/>
      <c r="ENG3" s="129"/>
      <c r="ENH3" s="129"/>
      <c r="ENI3" s="129"/>
      <c r="ENJ3" s="129"/>
      <c r="ENK3" s="129"/>
      <c r="ENL3" s="129"/>
      <c r="ENM3" s="129"/>
      <c r="ENN3" s="129"/>
      <c r="ENO3" s="129"/>
      <c r="ENP3" s="129"/>
      <c r="ENQ3" s="129"/>
      <c r="ENR3" s="129"/>
      <c r="ENS3" s="129"/>
      <c r="ENT3" s="129"/>
      <c r="ENU3" s="129"/>
      <c r="ENV3" s="129"/>
      <c r="ENW3" s="129"/>
      <c r="ENX3" s="129"/>
      <c r="ENY3" s="129"/>
      <c r="ENZ3" s="129"/>
      <c r="EOA3" s="129"/>
      <c r="EOB3" s="129"/>
      <c r="EOC3" s="129"/>
      <c r="EOD3" s="129"/>
      <c r="EOE3" s="129"/>
      <c r="EOF3" s="129"/>
      <c r="EOG3" s="129"/>
      <c r="EOH3" s="129"/>
      <c r="EOI3" s="129"/>
      <c r="EOJ3" s="129"/>
      <c r="EOK3" s="129"/>
      <c r="EOL3" s="129"/>
      <c r="EOM3" s="129"/>
      <c r="EON3" s="129"/>
      <c r="EOO3" s="129"/>
      <c r="EOP3" s="129"/>
      <c r="EOQ3" s="129"/>
      <c r="EOR3" s="129"/>
      <c r="EOS3" s="129"/>
      <c r="EOT3" s="129"/>
      <c r="EOU3" s="129"/>
      <c r="EOV3" s="129"/>
      <c r="EOW3" s="129"/>
      <c r="EOX3" s="129"/>
      <c r="EOY3" s="129"/>
      <c r="EOZ3" s="129"/>
      <c r="EPA3" s="129"/>
      <c r="EPB3" s="129"/>
      <c r="EPC3" s="129"/>
      <c r="EPD3" s="129"/>
      <c r="EPE3" s="129"/>
      <c r="EPF3" s="129"/>
      <c r="EPG3" s="129"/>
      <c r="EPH3" s="129"/>
      <c r="EPI3" s="129"/>
      <c r="EPJ3" s="129"/>
      <c r="EPK3" s="129"/>
      <c r="EPL3" s="129"/>
      <c r="EPM3" s="129"/>
      <c r="EPN3" s="129"/>
      <c r="EPO3" s="129"/>
      <c r="EPP3" s="129"/>
      <c r="EPQ3" s="129"/>
      <c r="EPR3" s="129"/>
      <c r="EPS3" s="129"/>
      <c r="EPT3" s="129"/>
      <c r="EPU3" s="129"/>
      <c r="EPV3" s="129"/>
      <c r="EPW3" s="129"/>
      <c r="EPX3" s="129"/>
      <c r="EPY3" s="129"/>
      <c r="EPZ3" s="129"/>
      <c r="EQA3" s="129"/>
      <c r="EQB3" s="129"/>
      <c r="EQC3" s="129"/>
      <c r="EQD3" s="129"/>
      <c r="EQE3" s="129"/>
      <c r="EQF3" s="129"/>
      <c r="EQG3" s="129"/>
      <c r="EQH3" s="129"/>
      <c r="EQI3" s="129"/>
      <c r="EQJ3" s="129"/>
      <c r="EQK3" s="129"/>
      <c r="EQL3" s="129"/>
      <c r="EQM3" s="129"/>
      <c r="EQN3" s="129"/>
      <c r="EQO3" s="129"/>
      <c r="EQP3" s="129"/>
      <c r="EQQ3" s="129"/>
      <c r="EQR3" s="129"/>
      <c r="EQS3" s="129"/>
      <c r="EQT3" s="129"/>
      <c r="EQU3" s="129"/>
      <c r="EQV3" s="129"/>
      <c r="EQW3" s="129"/>
      <c r="EQX3" s="129"/>
      <c r="EQY3" s="129"/>
      <c r="EQZ3" s="129"/>
      <c r="ERA3" s="129"/>
      <c r="ERB3" s="129"/>
      <c r="ERC3" s="129"/>
      <c r="ERD3" s="129"/>
      <c r="ERE3" s="129"/>
      <c r="ERF3" s="129"/>
      <c r="ERG3" s="129"/>
      <c r="ERH3" s="129"/>
      <c r="ERI3" s="129"/>
      <c r="ERJ3" s="129"/>
      <c r="ERK3" s="129"/>
      <c r="ERL3" s="129"/>
      <c r="ERM3" s="129"/>
      <c r="ERN3" s="129"/>
      <c r="ERO3" s="129"/>
      <c r="ERP3" s="129"/>
      <c r="ERQ3" s="129"/>
      <c r="ERR3" s="129"/>
      <c r="ERS3" s="129"/>
      <c r="ERT3" s="129"/>
      <c r="ERU3" s="129"/>
      <c r="ERV3" s="129"/>
      <c r="ERW3" s="129"/>
      <c r="ERX3" s="129"/>
      <c r="ERY3" s="129"/>
      <c r="ERZ3" s="129"/>
      <c r="ESA3" s="129"/>
      <c r="ESB3" s="129"/>
      <c r="ESC3" s="129"/>
      <c r="ESD3" s="129"/>
      <c r="ESE3" s="129"/>
      <c r="ESF3" s="129"/>
      <c r="ESG3" s="129"/>
      <c r="ESH3" s="129"/>
      <c r="ESI3" s="129"/>
      <c r="ESJ3" s="129"/>
      <c r="ESK3" s="129"/>
      <c r="ESL3" s="129"/>
      <c r="ESM3" s="129"/>
      <c r="ESN3" s="129"/>
      <c r="ESO3" s="129"/>
      <c r="ESP3" s="129"/>
      <c r="ESQ3" s="129"/>
      <c r="ESR3" s="129"/>
      <c r="ESS3" s="129"/>
      <c r="EST3" s="129"/>
      <c r="ESU3" s="129"/>
      <c r="ESV3" s="129"/>
      <c r="ESW3" s="129"/>
      <c r="ESX3" s="129"/>
      <c r="ESY3" s="129"/>
      <c r="ESZ3" s="129"/>
      <c r="ETA3" s="129"/>
      <c r="ETB3" s="129"/>
      <c r="ETC3" s="129"/>
      <c r="ETD3" s="129"/>
      <c r="ETE3" s="129"/>
      <c r="ETF3" s="129"/>
      <c r="ETG3" s="129"/>
      <c r="ETH3" s="129"/>
      <c r="ETI3" s="129"/>
      <c r="ETJ3" s="129"/>
      <c r="ETK3" s="129"/>
      <c r="ETL3" s="129"/>
      <c r="ETM3" s="129"/>
      <c r="ETN3" s="129"/>
      <c r="ETO3" s="129"/>
      <c r="ETP3" s="129"/>
      <c r="ETQ3" s="129"/>
      <c r="ETR3" s="129"/>
      <c r="ETS3" s="129"/>
      <c r="ETT3" s="129"/>
      <c r="ETU3" s="129"/>
      <c r="ETV3" s="129"/>
      <c r="ETW3" s="129"/>
      <c r="ETX3" s="129"/>
      <c r="ETY3" s="129"/>
      <c r="ETZ3" s="129"/>
      <c r="EUA3" s="129"/>
      <c r="EUB3" s="129"/>
      <c r="EUC3" s="129"/>
      <c r="EUD3" s="129"/>
      <c r="EUE3" s="129"/>
      <c r="EUF3" s="129"/>
      <c r="EUG3" s="129"/>
      <c r="EUH3" s="129"/>
      <c r="EUI3" s="129"/>
      <c r="EUJ3" s="129"/>
      <c r="EUK3" s="129"/>
      <c r="EUL3" s="129"/>
      <c r="EUM3" s="129"/>
      <c r="EUN3" s="129"/>
      <c r="EUO3" s="129"/>
      <c r="EUP3" s="129"/>
      <c r="EUQ3" s="129"/>
      <c r="EUR3" s="129"/>
      <c r="EUS3" s="129"/>
      <c r="EUT3" s="129"/>
      <c r="EUU3" s="129"/>
      <c r="EUV3" s="129"/>
      <c r="EUW3" s="129"/>
      <c r="EUX3" s="129"/>
      <c r="EUY3" s="129"/>
      <c r="EUZ3" s="129"/>
      <c r="EVA3" s="129"/>
      <c r="EVB3" s="129"/>
      <c r="EVC3" s="129"/>
      <c r="EVD3" s="129"/>
      <c r="EVE3" s="129"/>
      <c r="EVF3" s="129"/>
      <c r="EVG3" s="129"/>
      <c r="EVH3" s="129"/>
      <c r="EVI3" s="129"/>
      <c r="EVJ3" s="129"/>
      <c r="EVK3" s="129"/>
      <c r="EVL3" s="129"/>
      <c r="EVM3" s="129"/>
      <c r="EVN3" s="129"/>
      <c r="EVO3" s="129"/>
      <c r="EVP3" s="129"/>
      <c r="EVQ3" s="129"/>
      <c r="EVR3" s="129"/>
      <c r="EVS3" s="129"/>
      <c r="EVT3" s="129"/>
      <c r="EVU3" s="129"/>
      <c r="EVV3" s="129"/>
      <c r="EVW3" s="129"/>
      <c r="EVX3" s="129"/>
      <c r="EVY3" s="129"/>
      <c r="EVZ3" s="129"/>
      <c r="EWA3" s="129"/>
      <c r="EWB3" s="129"/>
      <c r="EWC3" s="129"/>
      <c r="EWD3" s="129"/>
      <c r="EWE3" s="129"/>
      <c r="EWF3" s="129"/>
      <c r="EWG3" s="129"/>
      <c r="EWH3" s="129"/>
      <c r="EWI3" s="129"/>
      <c r="EWJ3" s="129"/>
      <c r="EWK3" s="129"/>
      <c r="EWL3" s="129"/>
      <c r="EWM3" s="129"/>
      <c r="EWN3" s="129"/>
      <c r="EWO3" s="129"/>
      <c r="EWP3" s="129"/>
      <c r="EWQ3" s="129"/>
      <c r="EWR3" s="129"/>
      <c r="EWS3" s="129"/>
      <c r="EWT3" s="129"/>
      <c r="EWU3" s="129"/>
      <c r="EWV3" s="129"/>
      <c r="EWW3" s="129"/>
      <c r="EWX3" s="129"/>
      <c r="EWY3" s="129"/>
      <c r="EWZ3" s="129"/>
      <c r="EXA3" s="129"/>
      <c r="EXB3" s="129"/>
      <c r="EXC3" s="129"/>
      <c r="EXD3" s="129"/>
      <c r="EXE3" s="129"/>
      <c r="EXF3" s="129"/>
      <c r="EXG3" s="129"/>
      <c r="EXH3" s="129"/>
      <c r="EXI3" s="129"/>
      <c r="EXJ3" s="129"/>
      <c r="EXK3" s="129"/>
      <c r="EXL3" s="129"/>
      <c r="EXM3" s="129"/>
      <c r="EXN3" s="129"/>
      <c r="EXO3" s="129"/>
      <c r="EXP3" s="129"/>
      <c r="EXQ3" s="129"/>
      <c r="EXR3" s="129"/>
      <c r="EXS3" s="129"/>
      <c r="EXT3" s="129"/>
      <c r="EXU3" s="129"/>
      <c r="EXV3" s="129"/>
      <c r="EXW3" s="129"/>
      <c r="EXX3" s="129"/>
      <c r="EXY3" s="129"/>
      <c r="EXZ3" s="129"/>
      <c r="EYA3" s="129"/>
      <c r="EYB3" s="129"/>
      <c r="EYC3" s="129"/>
      <c r="EYD3" s="129"/>
      <c r="EYE3" s="129"/>
      <c r="EYF3" s="129"/>
      <c r="EYG3" s="129"/>
      <c r="EYH3" s="129"/>
      <c r="EYI3" s="129"/>
      <c r="EYJ3" s="129"/>
      <c r="EYK3" s="129"/>
      <c r="EYL3" s="129"/>
      <c r="EYM3" s="129"/>
      <c r="EYN3" s="129"/>
      <c r="EYO3" s="129"/>
      <c r="EYP3" s="129"/>
      <c r="EYQ3" s="129"/>
      <c r="EYR3" s="129"/>
      <c r="EYS3" s="129"/>
      <c r="EYT3" s="129"/>
      <c r="EYU3" s="129"/>
      <c r="EYV3" s="129"/>
      <c r="EYW3" s="129"/>
      <c r="EYX3" s="129"/>
      <c r="EYY3" s="129"/>
      <c r="EYZ3" s="129"/>
      <c r="EZA3" s="129"/>
      <c r="EZB3" s="129"/>
      <c r="EZC3" s="129"/>
      <c r="EZD3" s="129"/>
      <c r="EZE3" s="129"/>
      <c r="EZF3" s="129"/>
      <c r="EZG3" s="129"/>
      <c r="EZH3" s="129"/>
      <c r="EZI3" s="129"/>
      <c r="EZJ3" s="129"/>
      <c r="EZK3" s="129"/>
      <c r="EZL3" s="129"/>
      <c r="EZM3" s="129"/>
      <c r="EZN3" s="129"/>
      <c r="EZO3" s="129"/>
      <c r="EZP3" s="129"/>
      <c r="EZQ3" s="129"/>
      <c r="EZR3" s="129"/>
      <c r="EZS3" s="129"/>
      <c r="EZT3" s="129"/>
      <c r="EZU3" s="129"/>
      <c r="EZV3" s="129"/>
      <c r="EZW3" s="129"/>
      <c r="EZX3" s="129"/>
      <c r="EZY3" s="129"/>
      <c r="EZZ3" s="129"/>
      <c r="FAA3" s="129"/>
      <c r="FAB3" s="129"/>
      <c r="FAC3" s="129"/>
      <c r="FAD3" s="129"/>
      <c r="FAE3" s="129"/>
      <c r="FAF3" s="129"/>
      <c r="FAG3" s="129"/>
      <c r="FAH3" s="129"/>
      <c r="FAI3" s="129"/>
      <c r="FAJ3" s="129"/>
      <c r="FAK3" s="129"/>
      <c r="FAL3" s="129"/>
      <c r="FAM3" s="129"/>
      <c r="FAN3" s="129"/>
      <c r="FAO3" s="129"/>
      <c r="FAP3" s="129"/>
      <c r="FAQ3" s="129"/>
      <c r="FAR3" s="129"/>
      <c r="FAS3" s="129"/>
      <c r="FAT3" s="129"/>
      <c r="FAU3" s="129"/>
      <c r="FAV3" s="129"/>
      <c r="FAW3" s="129"/>
      <c r="FAX3" s="129"/>
      <c r="FAY3" s="129"/>
      <c r="FAZ3" s="129"/>
      <c r="FBA3" s="129"/>
      <c r="FBB3" s="129"/>
      <c r="FBC3" s="129"/>
      <c r="FBD3" s="129"/>
      <c r="FBE3" s="129"/>
      <c r="FBF3" s="129"/>
      <c r="FBG3" s="129"/>
      <c r="FBH3" s="129"/>
      <c r="FBI3" s="129"/>
      <c r="FBJ3" s="129"/>
      <c r="FBK3" s="129"/>
      <c r="FBL3" s="129"/>
      <c r="FBM3" s="129"/>
      <c r="FBN3" s="129"/>
      <c r="FBO3" s="129"/>
      <c r="FBP3" s="129"/>
      <c r="FBQ3" s="129"/>
      <c r="FBR3" s="129"/>
      <c r="FBS3" s="129"/>
      <c r="FBT3" s="129"/>
      <c r="FBU3" s="129"/>
      <c r="FBV3" s="129"/>
      <c r="FBW3" s="129"/>
      <c r="FBX3" s="129"/>
      <c r="FBY3" s="129"/>
      <c r="FBZ3" s="129"/>
      <c r="FCA3" s="129"/>
      <c r="FCB3" s="129"/>
      <c r="FCC3" s="129"/>
      <c r="FCD3" s="129"/>
      <c r="FCE3" s="129"/>
      <c r="FCF3" s="129"/>
      <c r="FCG3" s="129"/>
      <c r="FCH3" s="129"/>
      <c r="FCI3" s="129"/>
      <c r="FCJ3" s="129"/>
      <c r="FCK3" s="129"/>
      <c r="FCL3" s="129"/>
      <c r="FCM3" s="129"/>
      <c r="FCN3" s="129"/>
      <c r="FCO3" s="129"/>
      <c r="FCP3" s="129"/>
      <c r="FCQ3" s="129"/>
      <c r="FCR3" s="129"/>
      <c r="FCS3" s="129"/>
      <c r="FCT3" s="129"/>
      <c r="FCU3" s="129"/>
      <c r="FCV3" s="129"/>
      <c r="FCW3" s="129"/>
      <c r="FCX3" s="129"/>
      <c r="FCY3" s="129"/>
      <c r="FCZ3" s="129"/>
      <c r="FDA3" s="129"/>
      <c r="FDB3" s="129"/>
      <c r="FDC3" s="129"/>
      <c r="FDD3" s="129"/>
      <c r="FDE3" s="129"/>
      <c r="FDF3" s="129"/>
      <c r="FDG3" s="129"/>
      <c r="FDH3" s="129"/>
      <c r="FDI3" s="129"/>
      <c r="FDJ3" s="129"/>
      <c r="FDK3" s="129"/>
      <c r="FDL3" s="129"/>
      <c r="FDM3" s="129"/>
      <c r="FDN3" s="129"/>
      <c r="FDO3" s="129"/>
      <c r="FDP3" s="129"/>
      <c r="FDQ3" s="129"/>
      <c r="FDR3" s="129"/>
      <c r="FDS3" s="129"/>
      <c r="FDT3" s="129"/>
      <c r="FDU3" s="129"/>
      <c r="FDV3" s="129"/>
      <c r="FDW3" s="129"/>
      <c r="FDX3" s="129"/>
      <c r="FDY3" s="129"/>
      <c r="FDZ3" s="129"/>
      <c r="FEA3" s="129"/>
      <c r="FEB3" s="129"/>
      <c r="FEC3" s="129"/>
      <c r="FED3" s="129"/>
      <c r="FEE3" s="129"/>
      <c r="FEF3" s="129"/>
      <c r="FEG3" s="129"/>
      <c r="FEH3" s="129"/>
      <c r="FEI3" s="129"/>
      <c r="FEJ3" s="129"/>
      <c r="FEK3" s="129"/>
      <c r="FEL3" s="129"/>
      <c r="FEM3" s="129"/>
      <c r="FEN3" s="129"/>
      <c r="FEO3" s="129"/>
      <c r="FEP3" s="129"/>
      <c r="FEQ3" s="129"/>
      <c r="FER3" s="129"/>
      <c r="FES3" s="129"/>
      <c r="FET3" s="129"/>
      <c r="FEU3" s="129"/>
      <c r="FEV3" s="129"/>
      <c r="FEW3" s="129"/>
      <c r="FEX3" s="129"/>
      <c r="FEY3" s="129"/>
      <c r="FEZ3" s="129"/>
      <c r="FFA3" s="129"/>
      <c r="FFB3" s="129"/>
      <c r="FFC3" s="129"/>
      <c r="FFD3" s="129"/>
      <c r="FFE3" s="129"/>
      <c r="FFF3" s="129"/>
      <c r="FFG3" s="129"/>
      <c r="FFH3" s="129"/>
      <c r="FFI3" s="129"/>
      <c r="FFJ3" s="129"/>
      <c r="FFK3" s="129"/>
      <c r="FFL3" s="129"/>
      <c r="FFM3" s="129"/>
      <c r="FFN3" s="129"/>
      <c r="FFO3" s="129"/>
      <c r="FFP3" s="129"/>
      <c r="FFQ3" s="129"/>
      <c r="FFR3" s="129"/>
      <c r="FFS3" s="129"/>
      <c r="FFT3" s="129"/>
      <c r="FFU3" s="129"/>
      <c r="FFV3" s="129"/>
      <c r="FFW3" s="129"/>
      <c r="FFX3" s="129"/>
      <c r="FFY3" s="129"/>
      <c r="FFZ3" s="129"/>
      <c r="FGA3" s="129"/>
      <c r="FGB3" s="129"/>
      <c r="FGC3" s="129"/>
      <c r="FGD3" s="129"/>
      <c r="FGE3" s="129"/>
      <c r="FGF3" s="129"/>
      <c r="FGG3" s="129"/>
      <c r="FGH3" s="129"/>
      <c r="FGI3" s="129"/>
      <c r="FGJ3" s="129"/>
      <c r="FGK3" s="129"/>
      <c r="FGL3" s="129"/>
      <c r="FGM3" s="129"/>
      <c r="FGN3" s="129"/>
      <c r="FGO3" s="129"/>
      <c r="FGP3" s="129"/>
      <c r="FGQ3" s="129"/>
      <c r="FGR3" s="129"/>
      <c r="FGS3" s="129"/>
      <c r="FGT3" s="129"/>
      <c r="FGU3" s="129"/>
      <c r="FGV3" s="129"/>
      <c r="FGW3" s="129"/>
      <c r="FGX3" s="129"/>
      <c r="FGY3" s="129"/>
      <c r="FGZ3" s="129"/>
      <c r="FHA3" s="129"/>
      <c r="FHB3" s="129"/>
      <c r="FHC3" s="129"/>
      <c r="FHD3" s="129"/>
      <c r="FHE3" s="129"/>
      <c r="FHF3" s="129"/>
      <c r="FHG3" s="129"/>
      <c r="FHH3" s="129"/>
      <c r="FHI3" s="129"/>
      <c r="FHJ3" s="129"/>
      <c r="FHK3" s="129"/>
      <c r="FHL3" s="129"/>
      <c r="FHM3" s="129"/>
      <c r="FHN3" s="129"/>
      <c r="FHO3" s="129"/>
      <c r="FHP3" s="129"/>
      <c r="FHQ3" s="129"/>
      <c r="FHR3" s="129"/>
      <c r="FHS3" s="129"/>
      <c r="FHT3" s="129"/>
      <c r="FHU3" s="129"/>
      <c r="FHV3" s="129"/>
      <c r="FHW3" s="129"/>
      <c r="FHX3" s="129"/>
      <c r="FHY3" s="129"/>
      <c r="FHZ3" s="129"/>
      <c r="FIA3" s="129"/>
      <c r="FIB3" s="129"/>
      <c r="FIC3" s="129"/>
      <c r="FID3" s="129"/>
      <c r="FIE3" s="129"/>
      <c r="FIF3" s="129"/>
      <c r="FIG3" s="129"/>
      <c r="FIH3" s="129"/>
      <c r="FII3" s="129"/>
      <c r="FIJ3" s="129"/>
      <c r="FIK3" s="129"/>
      <c r="FIL3" s="129"/>
      <c r="FIM3" s="129"/>
      <c r="FIN3" s="129"/>
      <c r="FIO3" s="129"/>
      <c r="FIP3" s="129"/>
      <c r="FIQ3" s="129"/>
      <c r="FIR3" s="129"/>
      <c r="FIS3" s="129"/>
      <c r="FIT3" s="129"/>
      <c r="FIU3" s="129"/>
      <c r="FIV3" s="129"/>
      <c r="FIW3" s="129"/>
      <c r="FIX3" s="129"/>
      <c r="FIY3" s="129"/>
      <c r="FIZ3" s="129"/>
      <c r="FJA3" s="129"/>
      <c r="FJB3" s="129"/>
      <c r="FJC3" s="129"/>
      <c r="FJD3" s="129"/>
      <c r="FJE3" s="129"/>
      <c r="FJF3" s="129"/>
      <c r="FJG3" s="129"/>
      <c r="FJH3" s="129"/>
      <c r="FJI3" s="129"/>
      <c r="FJJ3" s="129"/>
      <c r="FJK3" s="129"/>
      <c r="FJL3" s="129"/>
      <c r="FJM3" s="129"/>
      <c r="FJN3" s="129"/>
      <c r="FJO3" s="129"/>
      <c r="FJP3" s="129"/>
      <c r="FJQ3" s="129"/>
      <c r="FJR3" s="129"/>
      <c r="FJS3" s="129"/>
      <c r="FJT3" s="129"/>
      <c r="FJU3" s="129"/>
      <c r="FJV3" s="129"/>
      <c r="FJW3" s="129"/>
      <c r="FJX3" s="129"/>
      <c r="FJY3" s="129"/>
      <c r="FJZ3" s="129"/>
      <c r="FKA3" s="129"/>
      <c r="FKB3" s="129"/>
      <c r="FKC3" s="129"/>
      <c r="FKD3" s="129"/>
      <c r="FKE3" s="129"/>
      <c r="FKF3" s="129"/>
      <c r="FKG3" s="129"/>
      <c r="FKH3" s="129"/>
      <c r="FKI3" s="129"/>
      <c r="FKJ3" s="129"/>
      <c r="FKK3" s="129"/>
      <c r="FKL3" s="129"/>
      <c r="FKM3" s="129"/>
      <c r="FKN3" s="129"/>
      <c r="FKO3" s="129"/>
      <c r="FKP3" s="129"/>
      <c r="FKQ3" s="129"/>
      <c r="FKR3" s="129"/>
      <c r="FKS3" s="129"/>
      <c r="FKT3" s="129"/>
      <c r="FKU3" s="129"/>
      <c r="FKV3" s="129"/>
      <c r="FKW3" s="129"/>
      <c r="FKX3" s="129"/>
      <c r="FKY3" s="129"/>
      <c r="FKZ3" s="129"/>
      <c r="FLA3" s="129"/>
      <c r="FLB3" s="129"/>
      <c r="FLC3" s="129"/>
      <c r="FLD3" s="129"/>
      <c r="FLE3" s="129"/>
      <c r="FLF3" s="129"/>
      <c r="FLG3" s="129"/>
      <c r="FLH3" s="129"/>
      <c r="FLI3" s="129"/>
      <c r="FLJ3" s="129"/>
      <c r="FLK3" s="129"/>
      <c r="FLL3" s="129"/>
      <c r="FLM3" s="129"/>
      <c r="FLN3" s="129"/>
      <c r="FLO3" s="129"/>
      <c r="FLP3" s="129"/>
      <c r="FLQ3" s="129"/>
      <c r="FLR3" s="129"/>
      <c r="FLS3" s="129"/>
      <c r="FLT3" s="129"/>
      <c r="FLU3" s="129"/>
      <c r="FLV3" s="129"/>
      <c r="FLW3" s="129"/>
      <c r="FLX3" s="129"/>
      <c r="FLY3" s="129"/>
      <c r="FLZ3" s="129"/>
      <c r="FMA3" s="129"/>
      <c r="FMB3" s="129"/>
      <c r="FMC3" s="129"/>
      <c r="FMD3" s="129"/>
      <c r="FME3" s="129"/>
      <c r="FMF3" s="129"/>
      <c r="FMG3" s="129"/>
      <c r="FMH3" s="129"/>
      <c r="FMI3" s="129"/>
      <c r="FMJ3" s="129"/>
      <c r="FMK3" s="129"/>
      <c r="FML3" s="129"/>
      <c r="FMM3" s="129"/>
      <c r="FMN3" s="129"/>
      <c r="FMO3" s="129"/>
      <c r="FMP3" s="129"/>
      <c r="FMQ3" s="129"/>
      <c r="FMR3" s="129"/>
      <c r="FMS3" s="129"/>
      <c r="FMT3" s="129"/>
      <c r="FMU3" s="129"/>
      <c r="FMV3" s="129"/>
      <c r="FMW3" s="129"/>
      <c r="FMX3" s="129"/>
      <c r="FMY3" s="129"/>
      <c r="FMZ3" s="129"/>
      <c r="FNA3" s="129"/>
      <c r="FNB3" s="129"/>
      <c r="FNC3" s="129"/>
      <c r="FND3" s="129"/>
      <c r="FNE3" s="129"/>
      <c r="FNF3" s="129"/>
      <c r="FNG3" s="129"/>
      <c r="FNH3" s="129"/>
      <c r="FNI3" s="129"/>
      <c r="FNJ3" s="129"/>
      <c r="FNK3" s="129"/>
      <c r="FNL3" s="129"/>
      <c r="FNM3" s="129"/>
      <c r="FNN3" s="129"/>
      <c r="FNO3" s="129"/>
      <c r="FNP3" s="129"/>
      <c r="FNQ3" s="129"/>
      <c r="FNR3" s="129"/>
      <c r="FNS3" s="129"/>
      <c r="FNT3" s="129"/>
      <c r="FNU3" s="129"/>
      <c r="FNV3" s="129"/>
      <c r="FNW3" s="129"/>
      <c r="FNX3" s="129"/>
      <c r="FNY3" s="129"/>
      <c r="FNZ3" s="129"/>
      <c r="FOA3" s="129"/>
      <c r="FOB3" s="129"/>
      <c r="FOC3" s="129"/>
      <c r="FOD3" s="129"/>
      <c r="FOE3" s="129"/>
      <c r="FOF3" s="129"/>
      <c r="FOG3" s="129"/>
      <c r="FOH3" s="129"/>
      <c r="FOI3" s="129"/>
      <c r="FOJ3" s="129"/>
      <c r="FOK3" s="129"/>
      <c r="FOL3" s="129"/>
      <c r="FOM3" s="129"/>
      <c r="FON3" s="129"/>
      <c r="FOO3" s="129"/>
      <c r="FOP3" s="129"/>
      <c r="FOQ3" s="129"/>
      <c r="FOR3" s="129"/>
      <c r="FOS3" s="129"/>
      <c r="FOT3" s="129"/>
      <c r="FOU3" s="129"/>
      <c r="FOV3" s="129"/>
      <c r="FOW3" s="129"/>
      <c r="FOX3" s="129"/>
      <c r="FOY3" s="129"/>
      <c r="FOZ3" s="129"/>
      <c r="FPA3" s="129"/>
      <c r="FPB3" s="129"/>
      <c r="FPC3" s="129"/>
      <c r="FPD3" s="129"/>
      <c r="FPE3" s="129"/>
      <c r="FPF3" s="129"/>
      <c r="FPG3" s="129"/>
      <c r="FPH3" s="129"/>
      <c r="FPI3" s="129"/>
      <c r="FPJ3" s="129"/>
      <c r="FPK3" s="129"/>
      <c r="FPL3" s="129"/>
      <c r="FPM3" s="129"/>
      <c r="FPN3" s="129"/>
      <c r="FPO3" s="129"/>
      <c r="FPP3" s="129"/>
      <c r="FPQ3" s="129"/>
      <c r="FPR3" s="129"/>
      <c r="FPS3" s="129"/>
      <c r="FPT3" s="129"/>
      <c r="FPU3" s="129"/>
      <c r="FPV3" s="129"/>
      <c r="FPW3" s="129"/>
      <c r="FPX3" s="129"/>
      <c r="FPY3" s="129"/>
      <c r="FPZ3" s="129"/>
      <c r="FQA3" s="129"/>
      <c r="FQB3" s="129"/>
      <c r="FQC3" s="129"/>
      <c r="FQD3" s="129"/>
      <c r="FQE3" s="129"/>
      <c r="FQF3" s="129"/>
      <c r="FQG3" s="129"/>
      <c r="FQH3" s="129"/>
      <c r="FQI3" s="129"/>
      <c r="FQJ3" s="129"/>
      <c r="FQK3" s="129"/>
      <c r="FQL3" s="129"/>
      <c r="FQM3" s="129"/>
      <c r="FQN3" s="129"/>
      <c r="FQO3" s="129"/>
      <c r="FQP3" s="129"/>
      <c r="FQQ3" s="129"/>
      <c r="FQR3" s="129"/>
      <c r="FQS3" s="129"/>
      <c r="FQT3" s="129"/>
      <c r="FQU3" s="129"/>
      <c r="FQV3" s="129"/>
      <c r="FQW3" s="129"/>
      <c r="FQX3" s="129"/>
      <c r="FQY3" s="129"/>
      <c r="FQZ3" s="129"/>
      <c r="FRA3" s="129"/>
      <c r="FRB3" s="129"/>
      <c r="FRC3" s="129"/>
      <c r="FRD3" s="129"/>
      <c r="FRE3" s="129"/>
      <c r="FRF3" s="129"/>
      <c r="FRG3" s="129"/>
      <c r="FRH3" s="129"/>
      <c r="FRI3" s="129"/>
      <c r="FRJ3" s="129"/>
      <c r="FRK3" s="129"/>
      <c r="FRL3" s="129"/>
      <c r="FRM3" s="129"/>
      <c r="FRN3" s="129"/>
      <c r="FRO3" s="129"/>
      <c r="FRP3" s="129"/>
      <c r="FRQ3" s="129"/>
      <c r="FRR3" s="129"/>
      <c r="FRS3" s="129"/>
      <c r="FRT3" s="129"/>
      <c r="FRU3" s="129"/>
      <c r="FRV3" s="129"/>
      <c r="FRW3" s="129"/>
      <c r="FRX3" s="129"/>
      <c r="FRY3" s="129"/>
      <c r="FRZ3" s="129"/>
      <c r="FSA3" s="129"/>
      <c r="FSB3" s="129"/>
      <c r="FSC3" s="129"/>
      <c r="FSD3" s="129"/>
      <c r="FSE3" s="129"/>
      <c r="FSF3" s="129"/>
      <c r="FSG3" s="129"/>
      <c r="FSH3" s="129"/>
      <c r="FSI3" s="129"/>
      <c r="FSJ3" s="129"/>
      <c r="FSK3" s="129"/>
      <c r="FSL3" s="129"/>
      <c r="FSM3" s="129"/>
      <c r="FSN3" s="129"/>
      <c r="FSO3" s="129"/>
      <c r="FSP3" s="129"/>
      <c r="FSQ3" s="129"/>
      <c r="FSR3" s="129"/>
      <c r="FSS3" s="129"/>
      <c r="FST3" s="129"/>
      <c r="FSU3" s="129"/>
      <c r="FSV3" s="129"/>
      <c r="FSW3" s="129"/>
      <c r="FSX3" s="129"/>
      <c r="FSY3" s="129"/>
      <c r="FSZ3" s="129"/>
      <c r="FTA3" s="129"/>
      <c r="FTB3" s="129"/>
      <c r="FTC3" s="129"/>
      <c r="FTD3" s="129"/>
      <c r="FTE3" s="129"/>
      <c r="FTF3" s="129"/>
      <c r="FTG3" s="129"/>
      <c r="FTH3" s="129"/>
      <c r="FTI3" s="129"/>
      <c r="FTJ3" s="129"/>
      <c r="FTK3" s="129"/>
      <c r="FTL3" s="129"/>
      <c r="FTM3" s="129"/>
      <c r="FTN3" s="129"/>
      <c r="FTO3" s="129"/>
      <c r="FTP3" s="129"/>
      <c r="FTQ3" s="129"/>
      <c r="FTR3" s="129"/>
      <c r="FTS3" s="129"/>
      <c r="FTT3" s="129"/>
      <c r="FTU3" s="129"/>
      <c r="FTV3" s="129"/>
      <c r="FTW3" s="129"/>
      <c r="FTX3" s="129"/>
      <c r="FTY3" s="129"/>
      <c r="FTZ3" s="129"/>
      <c r="FUA3" s="129"/>
      <c r="FUB3" s="129"/>
      <c r="FUC3" s="129"/>
      <c r="FUD3" s="129"/>
      <c r="FUE3" s="129"/>
      <c r="FUF3" s="129"/>
      <c r="FUG3" s="129"/>
      <c r="FUH3" s="129"/>
      <c r="FUI3" s="129"/>
      <c r="FUJ3" s="129"/>
      <c r="FUK3" s="129"/>
      <c r="FUL3" s="129"/>
      <c r="FUM3" s="129"/>
      <c r="FUN3" s="129"/>
      <c r="FUO3" s="129"/>
      <c r="FUP3" s="129"/>
      <c r="FUQ3" s="129"/>
      <c r="FUR3" s="129"/>
      <c r="FUS3" s="129"/>
      <c r="FUT3" s="129"/>
      <c r="FUU3" s="129"/>
      <c r="FUV3" s="129"/>
      <c r="FUW3" s="129"/>
      <c r="FUX3" s="129"/>
      <c r="FUY3" s="129"/>
      <c r="FUZ3" s="129"/>
      <c r="FVA3" s="129"/>
      <c r="FVB3" s="129"/>
      <c r="FVC3" s="129"/>
      <c r="FVD3" s="129"/>
      <c r="FVE3" s="129"/>
      <c r="FVF3" s="129"/>
      <c r="FVG3" s="129"/>
      <c r="FVH3" s="129"/>
      <c r="FVI3" s="129"/>
      <c r="FVJ3" s="129"/>
      <c r="FVK3" s="129"/>
      <c r="FVL3" s="129"/>
      <c r="FVM3" s="129"/>
      <c r="FVN3" s="129"/>
      <c r="FVO3" s="129"/>
      <c r="FVP3" s="129"/>
      <c r="FVQ3" s="129"/>
      <c r="FVR3" s="129"/>
      <c r="FVS3" s="129"/>
      <c r="FVT3" s="129"/>
      <c r="FVU3" s="129"/>
      <c r="FVV3" s="129"/>
      <c r="FVW3" s="129"/>
      <c r="FVX3" s="129"/>
      <c r="FVY3" s="129"/>
      <c r="FVZ3" s="129"/>
      <c r="FWA3" s="129"/>
      <c r="FWB3" s="129"/>
      <c r="FWC3" s="129"/>
      <c r="FWD3" s="129"/>
      <c r="FWE3" s="129"/>
      <c r="FWF3" s="129"/>
      <c r="FWG3" s="129"/>
      <c r="FWH3" s="129"/>
      <c r="FWI3" s="129"/>
      <c r="FWJ3" s="129"/>
      <c r="FWK3" s="129"/>
      <c r="FWL3" s="129"/>
      <c r="FWM3" s="129"/>
      <c r="FWN3" s="129"/>
      <c r="FWO3" s="129"/>
      <c r="FWP3" s="129"/>
      <c r="FWQ3" s="129"/>
      <c r="FWR3" s="129"/>
      <c r="FWS3" s="129"/>
      <c r="FWT3" s="129"/>
      <c r="FWU3" s="129"/>
      <c r="FWV3" s="129"/>
      <c r="FWW3" s="129"/>
      <c r="FWX3" s="129"/>
      <c r="FWY3" s="129"/>
      <c r="FWZ3" s="129"/>
      <c r="FXA3" s="129"/>
      <c r="FXB3" s="129"/>
      <c r="FXC3" s="129"/>
      <c r="FXD3" s="129"/>
      <c r="FXE3" s="129"/>
      <c r="FXF3" s="129"/>
      <c r="FXG3" s="129"/>
      <c r="FXH3" s="129"/>
      <c r="FXI3" s="129"/>
      <c r="FXJ3" s="129"/>
      <c r="FXK3" s="129"/>
      <c r="FXL3" s="129"/>
      <c r="FXM3" s="129"/>
      <c r="FXN3" s="129"/>
      <c r="FXO3" s="129"/>
      <c r="FXP3" s="129"/>
      <c r="FXQ3" s="129"/>
      <c r="FXR3" s="129"/>
      <c r="FXS3" s="129"/>
      <c r="FXT3" s="129"/>
      <c r="FXU3" s="129"/>
      <c r="FXV3" s="129"/>
      <c r="FXW3" s="129"/>
      <c r="FXX3" s="129"/>
      <c r="FXY3" s="129"/>
      <c r="FXZ3" s="129"/>
      <c r="FYA3" s="129"/>
      <c r="FYB3" s="129"/>
      <c r="FYC3" s="129"/>
      <c r="FYD3" s="129"/>
      <c r="FYE3" s="129"/>
      <c r="FYF3" s="129"/>
      <c r="FYG3" s="129"/>
      <c r="FYH3" s="129"/>
      <c r="FYI3" s="129"/>
      <c r="FYJ3" s="129"/>
      <c r="FYK3" s="129"/>
      <c r="FYL3" s="129"/>
      <c r="FYM3" s="129"/>
      <c r="FYN3" s="129"/>
      <c r="FYO3" s="129"/>
      <c r="FYP3" s="129"/>
      <c r="FYQ3" s="129"/>
      <c r="FYR3" s="129"/>
      <c r="FYS3" s="129"/>
      <c r="FYT3" s="129"/>
      <c r="FYU3" s="129"/>
      <c r="FYV3" s="129"/>
      <c r="FYW3" s="129"/>
      <c r="FYX3" s="129"/>
      <c r="FYY3" s="129"/>
      <c r="FYZ3" s="129"/>
      <c r="FZA3" s="129"/>
      <c r="FZB3" s="129"/>
      <c r="FZC3" s="129"/>
      <c r="FZD3" s="129"/>
      <c r="FZE3" s="129"/>
      <c r="FZF3" s="129"/>
      <c r="FZG3" s="129"/>
      <c r="FZH3" s="129"/>
      <c r="FZI3" s="129"/>
      <c r="FZJ3" s="129"/>
      <c r="FZK3" s="129"/>
      <c r="FZL3" s="129"/>
      <c r="FZM3" s="129"/>
      <c r="FZN3" s="129"/>
      <c r="FZO3" s="129"/>
      <c r="FZP3" s="129"/>
      <c r="FZQ3" s="129"/>
      <c r="FZR3" s="129"/>
      <c r="FZS3" s="129"/>
      <c r="FZT3" s="129"/>
      <c r="FZU3" s="129"/>
      <c r="FZV3" s="129"/>
      <c r="FZW3" s="129"/>
      <c r="FZX3" s="129"/>
      <c r="FZY3" s="129"/>
      <c r="FZZ3" s="129"/>
      <c r="GAA3" s="129"/>
      <c r="GAB3" s="129"/>
      <c r="GAC3" s="129"/>
      <c r="GAD3" s="129"/>
      <c r="GAE3" s="129"/>
      <c r="GAF3" s="129"/>
      <c r="GAG3" s="129"/>
      <c r="GAH3" s="129"/>
      <c r="GAI3" s="129"/>
      <c r="GAJ3" s="129"/>
      <c r="GAK3" s="129"/>
      <c r="GAL3" s="129"/>
      <c r="GAM3" s="129"/>
      <c r="GAN3" s="129"/>
      <c r="GAO3" s="129"/>
      <c r="GAP3" s="129"/>
      <c r="GAQ3" s="129"/>
      <c r="GAR3" s="129"/>
      <c r="GAS3" s="129"/>
      <c r="GAT3" s="129"/>
      <c r="GAU3" s="129"/>
      <c r="GAV3" s="129"/>
      <c r="GAW3" s="129"/>
      <c r="GAX3" s="129"/>
      <c r="GAY3" s="129"/>
      <c r="GAZ3" s="129"/>
      <c r="GBA3" s="129"/>
      <c r="GBB3" s="129"/>
      <c r="GBC3" s="129"/>
      <c r="GBD3" s="129"/>
      <c r="GBE3" s="129"/>
      <c r="GBF3" s="129"/>
      <c r="GBG3" s="129"/>
      <c r="GBH3" s="129"/>
      <c r="GBI3" s="129"/>
      <c r="GBJ3" s="129"/>
      <c r="GBK3" s="129"/>
      <c r="GBL3" s="129"/>
      <c r="GBM3" s="129"/>
      <c r="GBN3" s="129"/>
      <c r="GBO3" s="129"/>
      <c r="GBP3" s="129"/>
      <c r="GBQ3" s="129"/>
      <c r="GBR3" s="129"/>
      <c r="GBS3" s="129"/>
      <c r="GBT3" s="129"/>
      <c r="GBU3" s="129"/>
      <c r="GBV3" s="129"/>
      <c r="GBW3" s="129"/>
      <c r="GBX3" s="129"/>
      <c r="GBY3" s="129"/>
      <c r="GBZ3" s="129"/>
      <c r="GCA3" s="129"/>
      <c r="GCB3" s="129"/>
      <c r="GCC3" s="129"/>
      <c r="GCD3" s="129"/>
      <c r="GCE3" s="129"/>
      <c r="GCF3" s="129"/>
      <c r="GCG3" s="129"/>
      <c r="GCH3" s="129"/>
      <c r="GCI3" s="129"/>
      <c r="GCJ3" s="129"/>
      <c r="GCK3" s="129"/>
      <c r="GCL3" s="129"/>
      <c r="GCM3" s="129"/>
      <c r="GCN3" s="129"/>
      <c r="GCO3" s="129"/>
      <c r="GCP3" s="129"/>
      <c r="GCQ3" s="129"/>
      <c r="GCR3" s="129"/>
      <c r="GCS3" s="129"/>
      <c r="GCT3" s="129"/>
      <c r="GCU3" s="129"/>
      <c r="GCV3" s="129"/>
      <c r="GCW3" s="129"/>
      <c r="GCX3" s="129"/>
      <c r="GCY3" s="129"/>
      <c r="GCZ3" s="129"/>
      <c r="GDA3" s="129"/>
      <c r="GDB3" s="129"/>
      <c r="GDC3" s="129"/>
      <c r="GDD3" s="129"/>
      <c r="GDE3" s="129"/>
      <c r="GDF3" s="129"/>
      <c r="GDG3" s="129"/>
      <c r="GDH3" s="129"/>
      <c r="GDI3" s="129"/>
      <c r="GDJ3" s="129"/>
      <c r="GDK3" s="129"/>
      <c r="GDL3" s="129"/>
      <c r="GDM3" s="129"/>
      <c r="GDN3" s="129"/>
      <c r="GDO3" s="129"/>
      <c r="GDP3" s="129"/>
      <c r="GDQ3" s="129"/>
      <c r="GDR3" s="129"/>
      <c r="GDS3" s="129"/>
      <c r="GDT3" s="129"/>
      <c r="GDU3" s="129"/>
      <c r="GDV3" s="129"/>
      <c r="GDW3" s="129"/>
      <c r="GDX3" s="129"/>
      <c r="GDY3" s="129"/>
      <c r="GDZ3" s="129"/>
      <c r="GEA3" s="129"/>
      <c r="GEB3" s="129"/>
      <c r="GEC3" s="129"/>
      <c r="GED3" s="129"/>
      <c r="GEE3" s="129"/>
      <c r="GEF3" s="129"/>
      <c r="GEG3" s="129"/>
      <c r="GEH3" s="129"/>
      <c r="GEI3" s="129"/>
      <c r="GEJ3" s="129"/>
      <c r="GEK3" s="129"/>
      <c r="GEL3" s="129"/>
      <c r="GEM3" s="129"/>
      <c r="GEN3" s="129"/>
      <c r="GEO3" s="129"/>
      <c r="GEP3" s="129"/>
      <c r="GEQ3" s="129"/>
      <c r="GER3" s="129"/>
      <c r="GES3" s="129"/>
      <c r="GET3" s="129"/>
      <c r="GEU3" s="129"/>
      <c r="GEV3" s="129"/>
      <c r="GEW3" s="129"/>
      <c r="GEX3" s="129"/>
      <c r="GEY3" s="129"/>
      <c r="GEZ3" s="129"/>
      <c r="GFA3" s="129"/>
      <c r="GFB3" s="129"/>
      <c r="GFC3" s="129"/>
      <c r="GFD3" s="129"/>
      <c r="GFE3" s="129"/>
      <c r="GFF3" s="129"/>
      <c r="GFG3" s="129"/>
      <c r="GFH3" s="129"/>
      <c r="GFI3" s="129"/>
      <c r="GFJ3" s="129"/>
      <c r="GFK3" s="129"/>
      <c r="GFL3" s="129"/>
      <c r="GFM3" s="129"/>
      <c r="GFN3" s="129"/>
      <c r="GFO3" s="129"/>
      <c r="GFP3" s="129"/>
      <c r="GFQ3" s="129"/>
      <c r="GFR3" s="129"/>
      <c r="GFS3" s="129"/>
      <c r="GFT3" s="129"/>
      <c r="GFU3" s="129"/>
      <c r="GFV3" s="129"/>
      <c r="GFW3" s="129"/>
      <c r="GFX3" s="129"/>
      <c r="GFY3" s="129"/>
      <c r="GFZ3" s="129"/>
      <c r="GGA3" s="129"/>
      <c r="GGB3" s="129"/>
      <c r="GGC3" s="129"/>
      <c r="GGD3" s="129"/>
      <c r="GGE3" s="129"/>
      <c r="GGF3" s="129"/>
      <c r="GGG3" s="129"/>
      <c r="GGH3" s="129"/>
      <c r="GGI3" s="129"/>
      <c r="GGJ3" s="129"/>
      <c r="GGK3" s="129"/>
      <c r="GGL3" s="129"/>
      <c r="GGM3" s="129"/>
      <c r="GGN3" s="129"/>
      <c r="GGO3" s="129"/>
      <c r="GGP3" s="129"/>
      <c r="GGQ3" s="129"/>
      <c r="GGR3" s="129"/>
      <c r="GGS3" s="129"/>
      <c r="GGT3" s="129"/>
      <c r="GGU3" s="129"/>
      <c r="GGV3" s="129"/>
      <c r="GGW3" s="129"/>
      <c r="GGX3" s="129"/>
      <c r="GGY3" s="129"/>
      <c r="GGZ3" s="129"/>
      <c r="GHA3" s="129"/>
      <c r="GHB3" s="129"/>
      <c r="GHC3" s="129"/>
      <c r="GHD3" s="129"/>
      <c r="GHE3" s="129"/>
      <c r="GHF3" s="129"/>
      <c r="GHG3" s="129"/>
      <c r="GHH3" s="129"/>
      <c r="GHI3" s="129"/>
      <c r="GHJ3" s="129"/>
      <c r="GHK3" s="129"/>
      <c r="GHL3" s="129"/>
      <c r="GHM3" s="129"/>
      <c r="GHN3" s="129"/>
      <c r="GHO3" s="129"/>
      <c r="GHP3" s="129"/>
      <c r="GHQ3" s="129"/>
      <c r="GHR3" s="129"/>
      <c r="GHS3" s="129"/>
      <c r="GHT3" s="129"/>
      <c r="GHU3" s="129"/>
      <c r="GHV3" s="129"/>
      <c r="GHW3" s="129"/>
      <c r="GHX3" s="129"/>
      <c r="GHY3" s="129"/>
      <c r="GHZ3" s="129"/>
      <c r="GIA3" s="129"/>
      <c r="GIB3" s="129"/>
      <c r="GIC3" s="129"/>
      <c r="GID3" s="129"/>
      <c r="GIE3" s="129"/>
      <c r="GIF3" s="129"/>
      <c r="GIG3" s="129"/>
      <c r="GIH3" s="129"/>
      <c r="GII3" s="129"/>
      <c r="GIJ3" s="129"/>
      <c r="GIK3" s="129"/>
      <c r="GIL3" s="129"/>
      <c r="GIM3" s="129"/>
      <c r="GIN3" s="129"/>
      <c r="GIO3" s="129"/>
      <c r="GIP3" s="129"/>
      <c r="GIQ3" s="129"/>
      <c r="GIR3" s="129"/>
      <c r="GIS3" s="129"/>
      <c r="GIT3" s="129"/>
      <c r="GIU3" s="129"/>
      <c r="GIV3" s="129"/>
      <c r="GIW3" s="129"/>
      <c r="GIX3" s="129"/>
      <c r="GIY3" s="129"/>
      <c r="GIZ3" s="129"/>
      <c r="GJA3" s="129"/>
      <c r="GJB3" s="129"/>
      <c r="GJC3" s="129"/>
      <c r="GJD3" s="129"/>
      <c r="GJE3" s="129"/>
      <c r="GJF3" s="129"/>
      <c r="GJG3" s="129"/>
      <c r="GJH3" s="129"/>
      <c r="GJI3" s="129"/>
      <c r="GJJ3" s="129"/>
      <c r="GJK3" s="129"/>
      <c r="GJL3" s="129"/>
      <c r="GJM3" s="129"/>
      <c r="GJN3" s="129"/>
      <c r="GJO3" s="129"/>
      <c r="GJP3" s="129"/>
      <c r="GJQ3" s="129"/>
      <c r="GJR3" s="129"/>
      <c r="GJS3" s="129"/>
      <c r="GJT3" s="129"/>
      <c r="GJU3" s="129"/>
      <c r="GJV3" s="129"/>
      <c r="GJW3" s="129"/>
      <c r="GJX3" s="129"/>
      <c r="GJY3" s="129"/>
      <c r="GJZ3" s="129"/>
      <c r="GKA3" s="129"/>
      <c r="GKB3" s="129"/>
      <c r="GKC3" s="129"/>
      <c r="GKD3" s="129"/>
      <c r="GKE3" s="129"/>
      <c r="GKF3" s="129"/>
      <c r="GKG3" s="129"/>
      <c r="GKH3" s="129"/>
      <c r="GKI3" s="129"/>
      <c r="GKJ3" s="129"/>
      <c r="GKK3" s="129"/>
      <c r="GKL3" s="129"/>
      <c r="GKM3" s="129"/>
      <c r="GKN3" s="129"/>
      <c r="GKO3" s="129"/>
      <c r="GKP3" s="129"/>
      <c r="GKQ3" s="129"/>
      <c r="GKR3" s="129"/>
      <c r="GKS3" s="129"/>
      <c r="GKT3" s="129"/>
      <c r="GKU3" s="129"/>
      <c r="GKV3" s="129"/>
      <c r="GKW3" s="129"/>
      <c r="GKX3" s="129"/>
      <c r="GKY3" s="129"/>
      <c r="GKZ3" s="129"/>
      <c r="GLA3" s="129"/>
      <c r="GLB3" s="129"/>
      <c r="GLC3" s="129"/>
      <c r="GLD3" s="129"/>
      <c r="GLE3" s="129"/>
      <c r="GLF3" s="129"/>
      <c r="GLG3" s="129"/>
      <c r="GLH3" s="129"/>
      <c r="GLI3" s="129"/>
      <c r="GLJ3" s="129"/>
      <c r="GLK3" s="129"/>
      <c r="GLL3" s="129"/>
      <c r="GLM3" s="129"/>
      <c r="GLN3" s="129"/>
      <c r="GLO3" s="129"/>
      <c r="GLP3" s="129"/>
      <c r="GLQ3" s="129"/>
      <c r="GLR3" s="129"/>
      <c r="GLS3" s="129"/>
      <c r="GLT3" s="129"/>
      <c r="GLU3" s="129"/>
      <c r="GLV3" s="129"/>
      <c r="GLW3" s="129"/>
      <c r="GLX3" s="129"/>
      <c r="GLY3" s="129"/>
      <c r="GLZ3" s="129"/>
      <c r="GMA3" s="129"/>
      <c r="GMB3" s="129"/>
      <c r="GMC3" s="129"/>
      <c r="GMD3" s="129"/>
      <c r="GME3" s="129"/>
      <c r="GMF3" s="129"/>
      <c r="GMG3" s="129"/>
      <c r="GMH3" s="129"/>
      <c r="GMI3" s="129"/>
      <c r="GMJ3" s="129"/>
      <c r="GMK3" s="129"/>
      <c r="GML3" s="129"/>
      <c r="GMM3" s="129"/>
      <c r="GMN3" s="129"/>
      <c r="GMO3" s="129"/>
      <c r="GMP3" s="129"/>
      <c r="GMQ3" s="129"/>
      <c r="GMR3" s="129"/>
      <c r="GMS3" s="129"/>
      <c r="GMT3" s="129"/>
      <c r="GMU3" s="129"/>
      <c r="GMV3" s="129"/>
      <c r="GMW3" s="129"/>
      <c r="GMX3" s="129"/>
      <c r="GMY3" s="129"/>
      <c r="GMZ3" s="129"/>
      <c r="GNA3" s="129"/>
      <c r="GNB3" s="129"/>
      <c r="GNC3" s="129"/>
      <c r="GND3" s="129"/>
      <c r="GNE3" s="129"/>
      <c r="GNF3" s="129"/>
      <c r="GNG3" s="129"/>
      <c r="GNH3" s="129"/>
      <c r="GNI3" s="129"/>
      <c r="GNJ3" s="129"/>
      <c r="GNK3" s="129"/>
      <c r="GNL3" s="129"/>
      <c r="GNM3" s="129"/>
      <c r="GNN3" s="129"/>
      <c r="GNO3" s="129"/>
      <c r="GNP3" s="129"/>
      <c r="GNQ3" s="129"/>
      <c r="GNR3" s="129"/>
      <c r="GNS3" s="129"/>
      <c r="GNT3" s="129"/>
      <c r="GNU3" s="129"/>
      <c r="GNV3" s="129"/>
      <c r="GNW3" s="129"/>
      <c r="GNX3" s="129"/>
      <c r="GNY3" s="129"/>
      <c r="GNZ3" s="129"/>
      <c r="GOA3" s="129"/>
      <c r="GOB3" s="129"/>
      <c r="GOC3" s="129"/>
      <c r="GOD3" s="129"/>
      <c r="GOE3" s="129"/>
      <c r="GOF3" s="129"/>
      <c r="GOG3" s="129"/>
      <c r="GOH3" s="129"/>
      <c r="GOI3" s="129"/>
      <c r="GOJ3" s="129"/>
      <c r="GOK3" s="129"/>
      <c r="GOL3" s="129"/>
      <c r="GOM3" s="129"/>
      <c r="GON3" s="129"/>
      <c r="GOO3" s="129"/>
      <c r="GOP3" s="129"/>
      <c r="GOQ3" s="129"/>
      <c r="GOR3" s="129"/>
      <c r="GOS3" s="129"/>
      <c r="GOT3" s="129"/>
      <c r="GOU3" s="129"/>
      <c r="GOV3" s="129"/>
      <c r="GOW3" s="129"/>
      <c r="GOX3" s="129"/>
      <c r="GOY3" s="129"/>
      <c r="GOZ3" s="129"/>
      <c r="GPA3" s="129"/>
      <c r="GPB3" s="129"/>
      <c r="GPC3" s="129"/>
      <c r="GPD3" s="129"/>
      <c r="GPE3" s="129"/>
      <c r="GPF3" s="129"/>
      <c r="GPG3" s="129"/>
      <c r="GPH3" s="129"/>
      <c r="GPI3" s="129"/>
      <c r="GPJ3" s="129"/>
      <c r="GPK3" s="129"/>
      <c r="GPL3" s="129"/>
      <c r="GPM3" s="129"/>
      <c r="GPN3" s="129"/>
      <c r="GPO3" s="129"/>
      <c r="GPP3" s="129"/>
      <c r="GPQ3" s="129"/>
      <c r="GPR3" s="129"/>
      <c r="GPS3" s="129"/>
      <c r="GPT3" s="129"/>
      <c r="GPU3" s="129"/>
      <c r="GPV3" s="129"/>
      <c r="GPW3" s="129"/>
      <c r="GPX3" s="129"/>
      <c r="GPY3" s="129"/>
      <c r="GPZ3" s="129"/>
      <c r="GQA3" s="129"/>
      <c r="GQB3" s="129"/>
      <c r="GQC3" s="129"/>
      <c r="GQD3" s="129"/>
      <c r="GQE3" s="129"/>
      <c r="GQF3" s="129"/>
      <c r="GQG3" s="129"/>
      <c r="GQH3" s="129"/>
      <c r="GQI3" s="129"/>
      <c r="GQJ3" s="129"/>
      <c r="GQK3" s="129"/>
      <c r="GQL3" s="129"/>
      <c r="GQM3" s="129"/>
      <c r="GQN3" s="129"/>
      <c r="GQO3" s="129"/>
      <c r="GQP3" s="129"/>
      <c r="GQQ3" s="129"/>
      <c r="GQR3" s="129"/>
      <c r="GQS3" s="129"/>
      <c r="GQT3" s="129"/>
      <c r="GQU3" s="129"/>
      <c r="GQV3" s="129"/>
      <c r="GQW3" s="129"/>
      <c r="GQX3" s="129"/>
      <c r="GQY3" s="129"/>
      <c r="GQZ3" s="129"/>
      <c r="GRA3" s="129"/>
      <c r="GRB3" s="129"/>
      <c r="GRC3" s="129"/>
      <c r="GRD3" s="129"/>
      <c r="GRE3" s="129"/>
      <c r="GRF3" s="129"/>
      <c r="GRG3" s="129"/>
      <c r="GRH3" s="129"/>
      <c r="GRI3" s="129"/>
      <c r="GRJ3" s="129"/>
      <c r="GRK3" s="129"/>
      <c r="GRL3" s="129"/>
      <c r="GRM3" s="129"/>
      <c r="GRN3" s="129"/>
      <c r="GRO3" s="129"/>
      <c r="GRP3" s="129"/>
      <c r="GRQ3" s="129"/>
      <c r="GRR3" s="129"/>
      <c r="GRS3" s="129"/>
      <c r="GRT3" s="129"/>
      <c r="GRU3" s="129"/>
      <c r="GRV3" s="129"/>
      <c r="GRW3" s="129"/>
      <c r="GRX3" s="129"/>
      <c r="GRY3" s="129"/>
      <c r="GRZ3" s="129"/>
      <c r="GSA3" s="129"/>
      <c r="GSB3" s="129"/>
      <c r="GSC3" s="129"/>
      <c r="GSD3" s="129"/>
      <c r="GSE3" s="129"/>
      <c r="GSF3" s="129"/>
      <c r="GSG3" s="129"/>
      <c r="GSH3" s="129"/>
      <c r="GSI3" s="129"/>
      <c r="GSJ3" s="129"/>
      <c r="GSK3" s="129"/>
      <c r="GSL3" s="129"/>
      <c r="GSM3" s="129"/>
      <c r="GSN3" s="129"/>
      <c r="GSO3" s="129"/>
      <c r="GSP3" s="129"/>
      <c r="GSQ3" s="129"/>
      <c r="GSR3" s="129"/>
      <c r="GSS3" s="129"/>
      <c r="GST3" s="129"/>
      <c r="GSU3" s="129"/>
      <c r="GSV3" s="129"/>
      <c r="GSW3" s="129"/>
      <c r="GSX3" s="129"/>
      <c r="GSY3" s="129"/>
      <c r="GSZ3" s="129"/>
      <c r="GTA3" s="129"/>
      <c r="GTB3" s="129"/>
      <c r="GTC3" s="129"/>
      <c r="GTD3" s="129"/>
      <c r="GTE3" s="129"/>
      <c r="GTF3" s="129"/>
      <c r="GTG3" s="129"/>
      <c r="GTH3" s="129"/>
      <c r="GTI3" s="129"/>
      <c r="GTJ3" s="129"/>
      <c r="GTK3" s="129"/>
      <c r="GTL3" s="129"/>
      <c r="GTM3" s="129"/>
      <c r="GTN3" s="129"/>
      <c r="GTO3" s="129"/>
      <c r="GTP3" s="129"/>
      <c r="GTQ3" s="129"/>
      <c r="GTR3" s="129"/>
      <c r="GTS3" s="129"/>
      <c r="GTT3" s="129"/>
      <c r="GTU3" s="129"/>
      <c r="GTV3" s="129"/>
      <c r="GTW3" s="129"/>
      <c r="GTX3" s="129"/>
      <c r="GTY3" s="129"/>
      <c r="GTZ3" s="129"/>
      <c r="GUA3" s="129"/>
      <c r="GUB3" s="129"/>
      <c r="GUC3" s="129"/>
      <c r="GUD3" s="129"/>
      <c r="GUE3" s="129"/>
      <c r="GUF3" s="129"/>
      <c r="GUG3" s="129"/>
      <c r="GUH3" s="129"/>
      <c r="GUI3" s="129"/>
      <c r="GUJ3" s="129"/>
      <c r="GUK3" s="129"/>
      <c r="GUL3" s="129"/>
      <c r="GUM3" s="129"/>
      <c r="GUN3" s="129"/>
      <c r="GUO3" s="129"/>
      <c r="GUP3" s="129"/>
      <c r="GUQ3" s="129"/>
      <c r="GUR3" s="129"/>
      <c r="GUS3" s="129"/>
      <c r="GUT3" s="129"/>
      <c r="GUU3" s="129"/>
      <c r="GUV3" s="129"/>
      <c r="GUW3" s="129"/>
      <c r="GUX3" s="129"/>
      <c r="GUY3" s="129"/>
      <c r="GUZ3" s="129"/>
      <c r="GVA3" s="129"/>
      <c r="GVB3" s="129"/>
      <c r="GVC3" s="129"/>
      <c r="GVD3" s="129"/>
      <c r="GVE3" s="129"/>
      <c r="GVF3" s="129"/>
      <c r="GVG3" s="129"/>
      <c r="GVH3" s="129"/>
      <c r="GVI3" s="129"/>
      <c r="GVJ3" s="129"/>
      <c r="GVK3" s="129"/>
      <c r="GVL3" s="129"/>
      <c r="GVM3" s="129"/>
      <c r="GVN3" s="129"/>
      <c r="GVO3" s="129"/>
      <c r="GVP3" s="129"/>
      <c r="GVQ3" s="129"/>
      <c r="GVR3" s="129"/>
      <c r="GVS3" s="129"/>
      <c r="GVT3" s="129"/>
      <c r="GVU3" s="129"/>
      <c r="GVV3" s="129"/>
      <c r="GVW3" s="129"/>
      <c r="GVX3" s="129"/>
      <c r="GVY3" s="129"/>
      <c r="GVZ3" s="129"/>
      <c r="GWA3" s="129"/>
      <c r="GWB3" s="129"/>
      <c r="GWC3" s="129"/>
      <c r="GWD3" s="129"/>
      <c r="GWE3" s="129"/>
      <c r="GWF3" s="129"/>
      <c r="GWG3" s="129"/>
      <c r="GWH3" s="129"/>
      <c r="GWI3" s="129"/>
      <c r="GWJ3" s="129"/>
      <c r="GWK3" s="129"/>
      <c r="GWL3" s="129"/>
      <c r="GWM3" s="129"/>
      <c r="GWN3" s="129"/>
      <c r="GWO3" s="129"/>
      <c r="GWP3" s="129"/>
      <c r="GWQ3" s="129"/>
      <c r="GWR3" s="129"/>
      <c r="GWS3" s="129"/>
      <c r="GWT3" s="129"/>
      <c r="GWU3" s="129"/>
      <c r="GWV3" s="129"/>
      <c r="GWW3" s="129"/>
      <c r="GWX3" s="129"/>
      <c r="GWY3" s="129"/>
      <c r="GWZ3" s="129"/>
      <c r="GXA3" s="129"/>
      <c r="GXB3" s="129"/>
      <c r="GXC3" s="129"/>
      <c r="GXD3" s="129"/>
      <c r="GXE3" s="129"/>
      <c r="GXF3" s="129"/>
      <c r="GXG3" s="129"/>
      <c r="GXH3" s="129"/>
      <c r="GXI3" s="129"/>
      <c r="GXJ3" s="129"/>
      <c r="GXK3" s="129"/>
      <c r="GXL3" s="129"/>
      <c r="GXM3" s="129"/>
      <c r="GXN3" s="129"/>
      <c r="GXO3" s="129"/>
      <c r="GXP3" s="129"/>
      <c r="GXQ3" s="129"/>
      <c r="GXR3" s="129"/>
      <c r="GXS3" s="129"/>
      <c r="GXT3" s="129"/>
      <c r="GXU3" s="129"/>
      <c r="GXV3" s="129"/>
      <c r="GXW3" s="129"/>
      <c r="GXX3" s="129"/>
      <c r="GXY3" s="129"/>
      <c r="GXZ3" s="129"/>
      <c r="GYA3" s="129"/>
      <c r="GYB3" s="129"/>
      <c r="GYC3" s="129"/>
      <c r="GYD3" s="129"/>
      <c r="GYE3" s="129"/>
      <c r="GYF3" s="129"/>
      <c r="GYG3" s="129"/>
      <c r="GYH3" s="129"/>
      <c r="GYI3" s="129"/>
      <c r="GYJ3" s="129"/>
      <c r="GYK3" s="129"/>
      <c r="GYL3" s="129"/>
      <c r="GYM3" s="129"/>
      <c r="GYN3" s="129"/>
      <c r="GYO3" s="129"/>
      <c r="GYP3" s="129"/>
      <c r="GYQ3" s="129"/>
      <c r="GYR3" s="129"/>
      <c r="GYS3" s="129"/>
      <c r="GYT3" s="129"/>
      <c r="GYU3" s="129"/>
      <c r="GYV3" s="129"/>
      <c r="GYW3" s="129"/>
      <c r="GYX3" s="129"/>
      <c r="GYY3" s="129"/>
      <c r="GYZ3" s="129"/>
      <c r="GZA3" s="129"/>
      <c r="GZB3" s="129"/>
      <c r="GZC3" s="129"/>
      <c r="GZD3" s="129"/>
      <c r="GZE3" s="129"/>
      <c r="GZF3" s="129"/>
      <c r="GZG3" s="129"/>
      <c r="GZH3" s="129"/>
      <c r="GZI3" s="129"/>
      <c r="GZJ3" s="129"/>
      <c r="GZK3" s="129"/>
      <c r="GZL3" s="129"/>
      <c r="GZM3" s="129"/>
      <c r="GZN3" s="129"/>
      <c r="GZO3" s="129"/>
      <c r="GZP3" s="129"/>
      <c r="GZQ3" s="129"/>
      <c r="GZR3" s="129"/>
      <c r="GZS3" s="129"/>
      <c r="GZT3" s="129"/>
      <c r="GZU3" s="129"/>
      <c r="GZV3" s="129"/>
      <c r="GZW3" s="129"/>
      <c r="GZX3" s="129"/>
      <c r="GZY3" s="129"/>
      <c r="GZZ3" s="129"/>
      <c r="HAA3" s="129"/>
      <c r="HAB3" s="129"/>
      <c r="HAC3" s="129"/>
      <c r="HAD3" s="129"/>
      <c r="HAE3" s="129"/>
      <c r="HAF3" s="129"/>
      <c r="HAG3" s="129"/>
      <c r="HAH3" s="129"/>
      <c r="HAI3" s="129"/>
      <c r="HAJ3" s="129"/>
      <c r="HAK3" s="129"/>
      <c r="HAL3" s="129"/>
      <c r="HAM3" s="129"/>
      <c r="HAN3" s="129"/>
      <c r="HAO3" s="129"/>
      <c r="HAP3" s="129"/>
      <c r="HAQ3" s="129"/>
      <c r="HAR3" s="129"/>
      <c r="HAS3" s="129"/>
      <c r="HAT3" s="129"/>
      <c r="HAU3" s="129"/>
      <c r="HAV3" s="129"/>
      <c r="HAW3" s="129"/>
      <c r="HAX3" s="129"/>
      <c r="HAY3" s="129"/>
      <c r="HAZ3" s="129"/>
      <c r="HBA3" s="129"/>
      <c r="HBB3" s="129"/>
      <c r="HBC3" s="129"/>
      <c r="HBD3" s="129"/>
      <c r="HBE3" s="129"/>
      <c r="HBF3" s="129"/>
      <c r="HBG3" s="129"/>
      <c r="HBH3" s="129"/>
      <c r="HBI3" s="129"/>
      <c r="HBJ3" s="129"/>
      <c r="HBK3" s="129"/>
      <c r="HBL3" s="129"/>
      <c r="HBM3" s="129"/>
      <c r="HBN3" s="129"/>
      <c r="HBO3" s="129"/>
      <c r="HBP3" s="129"/>
      <c r="HBQ3" s="129"/>
      <c r="HBR3" s="129"/>
      <c r="HBS3" s="129"/>
      <c r="HBT3" s="129"/>
      <c r="HBU3" s="129"/>
      <c r="HBV3" s="129"/>
      <c r="HBW3" s="129"/>
      <c r="HBX3" s="129"/>
      <c r="HBY3" s="129"/>
      <c r="HBZ3" s="129"/>
      <c r="HCA3" s="129"/>
      <c r="HCB3" s="129"/>
      <c r="HCC3" s="129"/>
      <c r="HCD3" s="129"/>
      <c r="HCE3" s="129"/>
      <c r="HCF3" s="129"/>
      <c r="HCG3" s="129"/>
      <c r="HCH3" s="129"/>
      <c r="HCI3" s="129"/>
      <c r="HCJ3" s="129"/>
      <c r="HCK3" s="129"/>
      <c r="HCL3" s="129"/>
      <c r="HCM3" s="129"/>
      <c r="HCN3" s="129"/>
      <c r="HCO3" s="129"/>
      <c r="HCP3" s="129"/>
      <c r="HCQ3" s="129"/>
      <c r="HCR3" s="129"/>
      <c r="HCS3" s="129"/>
      <c r="HCT3" s="129"/>
      <c r="HCU3" s="129"/>
      <c r="HCV3" s="129"/>
      <c r="HCW3" s="129"/>
      <c r="HCX3" s="129"/>
      <c r="HCY3" s="129"/>
      <c r="HCZ3" s="129"/>
      <c r="HDA3" s="129"/>
      <c r="HDB3" s="129"/>
      <c r="HDC3" s="129"/>
      <c r="HDD3" s="129"/>
      <c r="HDE3" s="129"/>
      <c r="HDF3" s="129"/>
      <c r="HDG3" s="129"/>
      <c r="HDH3" s="129"/>
      <c r="HDI3" s="129"/>
      <c r="HDJ3" s="129"/>
      <c r="HDK3" s="129"/>
      <c r="HDL3" s="129"/>
      <c r="HDM3" s="129"/>
      <c r="HDN3" s="129"/>
      <c r="HDO3" s="129"/>
      <c r="HDP3" s="129"/>
      <c r="HDQ3" s="129"/>
      <c r="HDR3" s="129"/>
      <c r="HDS3" s="129"/>
      <c r="HDT3" s="129"/>
      <c r="HDU3" s="129"/>
      <c r="HDV3" s="129"/>
      <c r="HDW3" s="129"/>
      <c r="HDX3" s="129"/>
      <c r="HDY3" s="129"/>
      <c r="HDZ3" s="129"/>
      <c r="HEA3" s="129"/>
      <c r="HEB3" s="129"/>
      <c r="HEC3" s="129"/>
      <c r="HED3" s="129"/>
      <c r="HEE3" s="129"/>
      <c r="HEF3" s="129"/>
      <c r="HEG3" s="129"/>
      <c r="HEH3" s="129"/>
      <c r="HEI3" s="129"/>
      <c r="HEJ3" s="129"/>
      <c r="HEK3" s="129"/>
      <c r="HEL3" s="129"/>
      <c r="HEM3" s="129"/>
      <c r="HEN3" s="129"/>
      <c r="HEO3" s="129"/>
      <c r="HEP3" s="129"/>
      <c r="HEQ3" s="129"/>
      <c r="HER3" s="129"/>
      <c r="HES3" s="129"/>
      <c r="HET3" s="129"/>
      <c r="HEU3" s="129"/>
      <c r="HEV3" s="129"/>
      <c r="HEW3" s="129"/>
      <c r="HEX3" s="129"/>
      <c r="HEY3" s="129"/>
      <c r="HEZ3" s="129"/>
      <c r="HFA3" s="129"/>
      <c r="HFB3" s="129"/>
      <c r="HFC3" s="129"/>
      <c r="HFD3" s="129"/>
      <c r="HFE3" s="129"/>
      <c r="HFF3" s="129"/>
      <c r="HFG3" s="129"/>
      <c r="HFH3" s="129"/>
      <c r="HFI3" s="129"/>
      <c r="HFJ3" s="129"/>
      <c r="HFK3" s="129"/>
      <c r="HFL3" s="129"/>
      <c r="HFM3" s="129"/>
      <c r="HFN3" s="129"/>
      <c r="HFO3" s="129"/>
      <c r="HFP3" s="129"/>
      <c r="HFQ3" s="129"/>
      <c r="HFR3" s="129"/>
      <c r="HFS3" s="129"/>
      <c r="HFT3" s="129"/>
      <c r="HFU3" s="129"/>
      <c r="HFV3" s="129"/>
      <c r="HFW3" s="129"/>
      <c r="HFX3" s="129"/>
      <c r="HFY3" s="129"/>
      <c r="HFZ3" s="129"/>
      <c r="HGA3" s="129"/>
      <c r="HGB3" s="129"/>
      <c r="HGC3" s="129"/>
      <c r="HGD3" s="129"/>
      <c r="HGE3" s="129"/>
      <c r="HGF3" s="129"/>
      <c r="HGG3" s="129"/>
      <c r="HGH3" s="129"/>
      <c r="HGI3" s="129"/>
      <c r="HGJ3" s="129"/>
      <c r="HGK3" s="129"/>
      <c r="HGL3" s="129"/>
      <c r="HGM3" s="129"/>
      <c r="HGN3" s="129"/>
      <c r="HGO3" s="129"/>
      <c r="HGP3" s="129"/>
      <c r="HGQ3" s="129"/>
      <c r="HGR3" s="129"/>
      <c r="HGS3" s="129"/>
      <c r="HGT3" s="129"/>
      <c r="HGU3" s="129"/>
      <c r="HGV3" s="129"/>
      <c r="HGW3" s="129"/>
      <c r="HGX3" s="129"/>
      <c r="HGY3" s="129"/>
      <c r="HGZ3" s="129"/>
      <c r="HHA3" s="129"/>
      <c r="HHB3" s="129"/>
      <c r="HHC3" s="129"/>
      <c r="HHD3" s="129"/>
      <c r="HHE3" s="129"/>
      <c r="HHF3" s="129"/>
      <c r="HHG3" s="129"/>
      <c r="HHH3" s="129"/>
      <c r="HHI3" s="129"/>
      <c r="HHJ3" s="129"/>
      <c r="HHK3" s="129"/>
      <c r="HHL3" s="129"/>
      <c r="HHM3" s="129"/>
      <c r="HHN3" s="129"/>
      <c r="HHO3" s="129"/>
      <c r="HHP3" s="129"/>
      <c r="HHQ3" s="129"/>
      <c r="HHR3" s="129"/>
      <c r="HHS3" s="129"/>
      <c r="HHT3" s="129"/>
      <c r="HHU3" s="129"/>
      <c r="HHV3" s="129"/>
      <c r="HHW3" s="129"/>
      <c r="HHX3" s="129"/>
      <c r="HHY3" s="129"/>
      <c r="HHZ3" s="129"/>
      <c r="HIA3" s="129"/>
      <c r="HIB3" s="129"/>
      <c r="HIC3" s="129"/>
      <c r="HID3" s="129"/>
      <c r="HIE3" s="129"/>
      <c r="HIF3" s="129"/>
      <c r="HIG3" s="129"/>
      <c r="HIH3" s="129"/>
      <c r="HII3" s="129"/>
      <c r="HIJ3" s="129"/>
      <c r="HIK3" s="129"/>
      <c r="HIL3" s="129"/>
      <c r="HIM3" s="129"/>
      <c r="HIN3" s="129"/>
      <c r="HIO3" s="129"/>
      <c r="HIP3" s="129"/>
      <c r="HIQ3" s="129"/>
      <c r="HIR3" s="129"/>
      <c r="HIS3" s="129"/>
      <c r="HIT3" s="129"/>
      <c r="HIU3" s="129"/>
      <c r="HIV3" s="129"/>
      <c r="HIW3" s="129"/>
      <c r="HIX3" s="129"/>
      <c r="HIY3" s="129"/>
      <c r="HIZ3" s="129"/>
      <c r="HJA3" s="129"/>
      <c r="HJB3" s="129"/>
      <c r="HJC3" s="129"/>
      <c r="HJD3" s="129"/>
      <c r="HJE3" s="129"/>
      <c r="HJF3" s="129"/>
      <c r="HJG3" s="129"/>
      <c r="HJH3" s="129"/>
      <c r="HJI3" s="129"/>
      <c r="HJJ3" s="129"/>
      <c r="HJK3" s="129"/>
      <c r="HJL3" s="129"/>
      <c r="HJM3" s="129"/>
      <c r="HJN3" s="129"/>
      <c r="HJO3" s="129"/>
      <c r="HJP3" s="129"/>
      <c r="HJQ3" s="129"/>
      <c r="HJR3" s="129"/>
      <c r="HJS3" s="129"/>
      <c r="HJT3" s="129"/>
      <c r="HJU3" s="129"/>
      <c r="HJV3" s="129"/>
      <c r="HJW3" s="129"/>
      <c r="HJX3" s="129"/>
      <c r="HJY3" s="129"/>
      <c r="HJZ3" s="129"/>
      <c r="HKA3" s="129"/>
      <c r="HKB3" s="129"/>
      <c r="HKC3" s="129"/>
      <c r="HKD3" s="129"/>
      <c r="HKE3" s="129"/>
      <c r="HKF3" s="129"/>
      <c r="HKG3" s="129"/>
      <c r="HKH3" s="129"/>
      <c r="HKI3" s="129"/>
      <c r="HKJ3" s="129"/>
      <c r="HKK3" s="129"/>
      <c r="HKL3" s="129"/>
      <c r="HKM3" s="129"/>
      <c r="HKN3" s="129"/>
      <c r="HKO3" s="129"/>
      <c r="HKP3" s="129"/>
      <c r="HKQ3" s="129"/>
      <c r="HKR3" s="129"/>
      <c r="HKS3" s="129"/>
      <c r="HKT3" s="129"/>
      <c r="HKU3" s="129"/>
      <c r="HKV3" s="129"/>
      <c r="HKW3" s="129"/>
      <c r="HKX3" s="129"/>
      <c r="HKY3" s="129"/>
      <c r="HKZ3" s="129"/>
      <c r="HLA3" s="129"/>
      <c r="HLB3" s="129"/>
      <c r="HLC3" s="129"/>
      <c r="HLD3" s="129"/>
      <c r="HLE3" s="129"/>
      <c r="HLF3" s="129"/>
      <c r="HLG3" s="129"/>
      <c r="HLH3" s="129"/>
      <c r="HLI3" s="129"/>
      <c r="HLJ3" s="129"/>
      <c r="HLK3" s="129"/>
      <c r="HLL3" s="129"/>
      <c r="HLM3" s="129"/>
      <c r="HLN3" s="129"/>
      <c r="HLO3" s="129"/>
      <c r="HLP3" s="129"/>
      <c r="HLQ3" s="129"/>
      <c r="HLR3" s="129"/>
      <c r="HLS3" s="129"/>
      <c r="HLT3" s="129"/>
      <c r="HLU3" s="129"/>
      <c r="HLV3" s="129"/>
      <c r="HLW3" s="129"/>
      <c r="HLX3" s="129"/>
      <c r="HLY3" s="129"/>
      <c r="HLZ3" s="129"/>
      <c r="HMA3" s="129"/>
      <c r="HMB3" s="129"/>
      <c r="HMC3" s="129"/>
      <c r="HMD3" s="129"/>
      <c r="HME3" s="129"/>
      <c r="HMF3" s="129"/>
      <c r="HMG3" s="129"/>
      <c r="HMH3" s="129"/>
      <c r="HMI3" s="129"/>
      <c r="HMJ3" s="129"/>
      <c r="HMK3" s="129"/>
      <c r="HML3" s="129"/>
      <c r="HMM3" s="129"/>
      <c r="HMN3" s="129"/>
      <c r="HMO3" s="129"/>
      <c r="HMP3" s="129"/>
      <c r="HMQ3" s="129"/>
      <c r="HMR3" s="129"/>
      <c r="HMS3" s="129"/>
      <c r="HMT3" s="129"/>
      <c r="HMU3" s="129"/>
      <c r="HMV3" s="129"/>
      <c r="HMW3" s="129"/>
      <c r="HMX3" s="129"/>
      <c r="HMY3" s="129"/>
      <c r="HMZ3" s="129"/>
      <c r="HNA3" s="129"/>
      <c r="HNB3" s="129"/>
      <c r="HNC3" s="129"/>
      <c r="HND3" s="129"/>
      <c r="HNE3" s="129"/>
      <c r="HNF3" s="129"/>
      <c r="HNG3" s="129"/>
      <c r="HNH3" s="129"/>
      <c r="HNI3" s="129"/>
      <c r="HNJ3" s="129"/>
      <c r="HNK3" s="129"/>
      <c r="HNL3" s="129"/>
      <c r="HNM3" s="129"/>
      <c r="HNN3" s="129"/>
      <c r="HNO3" s="129"/>
      <c r="HNP3" s="129"/>
      <c r="HNQ3" s="129"/>
      <c r="HNR3" s="129"/>
      <c r="HNS3" s="129"/>
      <c r="HNT3" s="129"/>
      <c r="HNU3" s="129"/>
      <c r="HNV3" s="129"/>
      <c r="HNW3" s="129"/>
      <c r="HNX3" s="129"/>
      <c r="HNY3" s="129"/>
      <c r="HNZ3" s="129"/>
      <c r="HOA3" s="129"/>
      <c r="HOB3" s="129"/>
      <c r="HOC3" s="129"/>
      <c r="HOD3" s="129"/>
      <c r="HOE3" s="129"/>
      <c r="HOF3" s="129"/>
      <c r="HOG3" s="129"/>
      <c r="HOH3" s="129"/>
      <c r="HOI3" s="129"/>
      <c r="HOJ3" s="129"/>
      <c r="HOK3" s="129"/>
      <c r="HOL3" s="129"/>
      <c r="HOM3" s="129"/>
      <c r="HON3" s="129"/>
      <c r="HOO3" s="129"/>
      <c r="HOP3" s="129"/>
      <c r="HOQ3" s="129"/>
      <c r="HOR3" s="129"/>
      <c r="HOS3" s="129"/>
      <c r="HOT3" s="129"/>
      <c r="HOU3" s="129"/>
      <c r="HOV3" s="129"/>
      <c r="HOW3" s="129"/>
      <c r="HOX3" s="129"/>
      <c r="HOY3" s="129"/>
      <c r="HOZ3" s="129"/>
      <c r="HPA3" s="129"/>
      <c r="HPB3" s="129"/>
      <c r="HPC3" s="129"/>
      <c r="HPD3" s="129"/>
      <c r="HPE3" s="129"/>
      <c r="HPF3" s="129"/>
      <c r="HPG3" s="129"/>
      <c r="HPH3" s="129"/>
      <c r="HPI3" s="129"/>
      <c r="HPJ3" s="129"/>
      <c r="HPK3" s="129"/>
      <c r="HPL3" s="129"/>
      <c r="HPM3" s="129"/>
      <c r="HPN3" s="129"/>
      <c r="HPO3" s="129"/>
      <c r="HPP3" s="129"/>
      <c r="HPQ3" s="129"/>
      <c r="HPR3" s="129"/>
      <c r="HPS3" s="129"/>
      <c r="HPT3" s="129"/>
      <c r="HPU3" s="129"/>
      <c r="HPV3" s="129"/>
      <c r="HPW3" s="129"/>
      <c r="HPX3" s="129"/>
      <c r="HPY3" s="129"/>
      <c r="HPZ3" s="129"/>
      <c r="HQA3" s="129"/>
      <c r="HQB3" s="129"/>
      <c r="HQC3" s="129"/>
      <c r="HQD3" s="129"/>
      <c r="HQE3" s="129"/>
      <c r="HQF3" s="129"/>
      <c r="HQG3" s="129"/>
      <c r="HQH3" s="129"/>
      <c r="HQI3" s="129"/>
      <c r="HQJ3" s="129"/>
      <c r="HQK3" s="129"/>
      <c r="HQL3" s="129"/>
      <c r="HQM3" s="129"/>
      <c r="HQN3" s="129"/>
      <c r="HQO3" s="129"/>
      <c r="HQP3" s="129"/>
      <c r="HQQ3" s="129"/>
      <c r="HQR3" s="129"/>
      <c r="HQS3" s="129"/>
      <c r="HQT3" s="129"/>
      <c r="HQU3" s="129"/>
      <c r="HQV3" s="129"/>
      <c r="HQW3" s="129"/>
      <c r="HQX3" s="129"/>
      <c r="HQY3" s="129"/>
      <c r="HQZ3" s="129"/>
      <c r="HRA3" s="129"/>
      <c r="HRB3" s="129"/>
      <c r="HRC3" s="129"/>
      <c r="HRD3" s="129"/>
      <c r="HRE3" s="129"/>
      <c r="HRF3" s="129"/>
      <c r="HRG3" s="129"/>
      <c r="HRH3" s="129"/>
      <c r="HRI3" s="129"/>
      <c r="HRJ3" s="129"/>
      <c r="HRK3" s="129"/>
      <c r="HRL3" s="129"/>
      <c r="HRM3" s="129"/>
      <c r="HRN3" s="129"/>
      <c r="HRO3" s="129"/>
      <c r="HRP3" s="129"/>
      <c r="HRQ3" s="129"/>
      <c r="HRR3" s="129"/>
      <c r="HRS3" s="129"/>
      <c r="HRT3" s="129"/>
      <c r="HRU3" s="129"/>
      <c r="HRV3" s="129"/>
      <c r="HRW3" s="129"/>
      <c r="HRX3" s="129"/>
      <c r="HRY3" s="129"/>
      <c r="HRZ3" s="129"/>
      <c r="HSA3" s="129"/>
      <c r="HSB3" s="129"/>
      <c r="HSC3" s="129"/>
      <c r="HSD3" s="129"/>
      <c r="HSE3" s="129"/>
      <c r="HSF3" s="129"/>
      <c r="HSG3" s="129"/>
      <c r="HSH3" s="129"/>
      <c r="HSI3" s="129"/>
      <c r="HSJ3" s="129"/>
      <c r="HSK3" s="129"/>
      <c r="HSL3" s="129"/>
      <c r="HSM3" s="129"/>
      <c r="HSN3" s="129"/>
      <c r="HSO3" s="129"/>
      <c r="HSP3" s="129"/>
      <c r="HSQ3" s="129"/>
      <c r="HSR3" s="129"/>
      <c r="HSS3" s="129"/>
      <c r="HST3" s="129"/>
      <c r="HSU3" s="129"/>
      <c r="HSV3" s="129"/>
      <c r="HSW3" s="129"/>
      <c r="HSX3" s="129"/>
      <c r="HSY3" s="129"/>
      <c r="HSZ3" s="129"/>
      <c r="HTA3" s="129"/>
      <c r="HTB3" s="129"/>
      <c r="HTC3" s="129"/>
      <c r="HTD3" s="129"/>
      <c r="HTE3" s="129"/>
      <c r="HTF3" s="129"/>
      <c r="HTG3" s="129"/>
      <c r="HTH3" s="129"/>
      <c r="HTI3" s="129"/>
      <c r="HTJ3" s="129"/>
      <c r="HTK3" s="129"/>
      <c r="HTL3" s="129"/>
      <c r="HTM3" s="129"/>
      <c r="HTN3" s="129"/>
      <c r="HTO3" s="129"/>
      <c r="HTP3" s="129"/>
      <c r="HTQ3" s="129"/>
      <c r="HTR3" s="129"/>
      <c r="HTS3" s="129"/>
      <c r="HTT3" s="129"/>
      <c r="HTU3" s="129"/>
      <c r="HTV3" s="129"/>
      <c r="HTW3" s="129"/>
      <c r="HTX3" s="129"/>
      <c r="HTY3" s="129"/>
      <c r="HTZ3" s="129"/>
      <c r="HUA3" s="129"/>
      <c r="HUB3" s="129"/>
      <c r="HUC3" s="129"/>
      <c r="HUD3" s="129"/>
      <c r="HUE3" s="129"/>
      <c r="HUF3" s="129"/>
      <c r="HUG3" s="129"/>
      <c r="HUH3" s="129"/>
      <c r="HUI3" s="129"/>
      <c r="HUJ3" s="129"/>
      <c r="HUK3" s="129"/>
      <c r="HUL3" s="129"/>
      <c r="HUM3" s="129"/>
      <c r="HUN3" s="129"/>
      <c r="HUO3" s="129"/>
      <c r="HUP3" s="129"/>
      <c r="HUQ3" s="129"/>
      <c r="HUR3" s="129"/>
      <c r="HUS3" s="129"/>
      <c r="HUT3" s="129"/>
      <c r="HUU3" s="129"/>
      <c r="HUV3" s="129"/>
      <c r="HUW3" s="129"/>
      <c r="HUX3" s="129"/>
      <c r="HUY3" s="129"/>
      <c r="HUZ3" s="129"/>
      <c r="HVA3" s="129"/>
      <c r="HVB3" s="129"/>
      <c r="HVC3" s="129"/>
      <c r="HVD3" s="129"/>
      <c r="HVE3" s="129"/>
      <c r="HVF3" s="129"/>
      <c r="HVG3" s="129"/>
      <c r="HVH3" s="129"/>
      <c r="HVI3" s="129"/>
      <c r="HVJ3" s="129"/>
      <c r="HVK3" s="129"/>
      <c r="HVL3" s="129"/>
      <c r="HVM3" s="129"/>
      <c r="HVN3" s="129"/>
      <c r="HVO3" s="129"/>
      <c r="HVP3" s="129"/>
      <c r="HVQ3" s="129"/>
      <c r="HVR3" s="129"/>
      <c r="HVS3" s="129"/>
      <c r="HVT3" s="129"/>
      <c r="HVU3" s="129"/>
      <c r="HVV3" s="129"/>
      <c r="HVW3" s="129"/>
      <c r="HVX3" s="129"/>
      <c r="HVY3" s="129"/>
      <c r="HVZ3" s="129"/>
      <c r="HWA3" s="129"/>
      <c r="HWB3" s="129"/>
      <c r="HWC3" s="129"/>
      <c r="HWD3" s="129"/>
      <c r="HWE3" s="129"/>
      <c r="HWF3" s="129"/>
      <c r="HWG3" s="129"/>
      <c r="HWH3" s="129"/>
      <c r="HWI3" s="129"/>
      <c r="HWJ3" s="129"/>
      <c r="HWK3" s="129"/>
      <c r="HWL3" s="129"/>
      <c r="HWM3" s="129"/>
      <c r="HWN3" s="129"/>
      <c r="HWO3" s="129"/>
      <c r="HWP3" s="129"/>
      <c r="HWQ3" s="129"/>
      <c r="HWR3" s="129"/>
      <c r="HWS3" s="129"/>
      <c r="HWT3" s="129"/>
      <c r="HWU3" s="129"/>
      <c r="HWV3" s="129"/>
      <c r="HWW3" s="129"/>
      <c r="HWX3" s="129"/>
      <c r="HWY3" s="129"/>
      <c r="HWZ3" s="129"/>
      <c r="HXA3" s="129"/>
      <c r="HXB3" s="129"/>
      <c r="HXC3" s="129"/>
      <c r="HXD3" s="129"/>
      <c r="HXE3" s="129"/>
      <c r="HXF3" s="129"/>
      <c r="HXG3" s="129"/>
      <c r="HXH3" s="129"/>
      <c r="HXI3" s="129"/>
      <c r="HXJ3" s="129"/>
      <c r="HXK3" s="129"/>
      <c r="HXL3" s="129"/>
      <c r="HXM3" s="129"/>
      <c r="HXN3" s="129"/>
      <c r="HXO3" s="129"/>
      <c r="HXP3" s="129"/>
      <c r="HXQ3" s="129"/>
      <c r="HXR3" s="129"/>
      <c r="HXS3" s="129"/>
      <c r="HXT3" s="129"/>
      <c r="HXU3" s="129"/>
      <c r="HXV3" s="129"/>
      <c r="HXW3" s="129"/>
      <c r="HXX3" s="129"/>
      <c r="HXY3" s="129"/>
      <c r="HXZ3" s="129"/>
      <c r="HYA3" s="129"/>
      <c r="HYB3" s="129"/>
      <c r="HYC3" s="129"/>
      <c r="HYD3" s="129"/>
      <c r="HYE3" s="129"/>
      <c r="HYF3" s="129"/>
      <c r="HYG3" s="129"/>
      <c r="HYH3" s="129"/>
      <c r="HYI3" s="129"/>
      <c r="HYJ3" s="129"/>
      <c r="HYK3" s="129"/>
      <c r="HYL3" s="129"/>
      <c r="HYM3" s="129"/>
      <c r="HYN3" s="129"/>
      <c r="HYO3" s="129"/>
      <c r="HYP3" s="129"/>
      <c r="HYQ3" s="129"/>
      <c r="HYR3" s="129"/>
      <c r="HYS3" s="129"/>
      <c r="HYT3" s="129"/>
      <c r="HYU3" s="129"/>
      <c r="HYV3" s="129"/>
      <c r="HYW3" s="129"/>
      <c r="HYX3" s="129"/>
      <c r="HYY3" s="129"/>
      <c r="HYZ3" s="129"/>
      <c r="HZA3" s="129"/>
      <c r="HZB3" s="129"/>
      <c r="HZC3" s="129"/>
      <c r="HZD3" s="129"/>
      <c r="HZE3" s="129"/>
      <c r="HZF3" s="129"/>
      <c r="HZG3" s="129"/>
      <c r="HZH3" s="129"/>
      <c r="HZI3" s="129"/>
      <c r="HZJ3" s="129"/>
      <c r="HZK3" s="129"/>
      <c r="HZL3" s="129"/>
      <c r="HZM3" s="129"/>
      <c r="HZN3" s="129"/>
      <c r="HZO3" s="129"/>
      <c r="HZP3" s="129"/>
      <c r="HZQ3" s="129"/>
      <c r="HZR3" s="129"/>
      <c r="HZS3" s="129"/>
      <c r="HZT3" s="129"/>
      <c r="HZU3" s="129"/>
      <c r="HZV3" s="129"/>
      <c r="HZW3" s="129"/>
      <c r="HZX3" s="129"/>
      <c r="HZY3" s="129"/>
      <c r="HZZ3" s="129"/>
      <c r="IAA3" s="129"/>
      <c r="IAB3" s="129"/>
      <c r="IAC3" s="129"/>
      <c r="IAD3" s="129"/>
      <c r="IAE3" s="129"/>
      <c r="IAF3" s="129"/>
      <c r="IAG3" s="129"/>
      <c r="IAH3" s="129"/>
      <c r="IAI3" s="129"/>
      <c r="IAJ3" s="129"/>
      <c r="IAK3" s="129"/>
      <c r="IAL3" s="129"/>
      <c r="IAM3" s="129"/>
      <c r="IAN3" s="129"/>
      <c r="IAO3" s="129"/>
      <c r="IAP3" s="129"/>
      <c r="IAQ3" s="129"/>
      <c r="IAR3" s="129"/>
      <c r="IAS3" s="129"/>
      <c r="IAT3" s="129"/>
      <c r="IAU3" s="129"/>
      <c r="IAV3" s="129"/>
      <c r="IAW3" s="129"/>
      <c r="IAX3" s="129"/>
      <c r="IAY3" s="129"/>
      <c r="IAZ3" s="129"/>
      <c r="IBA3" s="129"/>
      <c r="IBB3" s="129"/>
      <c r="IBC3" s="129"/>
      <c r="IBD3" s="129"/>
      <c r="IBE3" s="129"/>
      <c r="IBF3" s="129"/>
      <c r="IBG3" s="129"/>
      <c r="IBH3" s="129"/>
      <c r="IBI3" s="129"/>
      <c r="IBJ3" s="129"/>
      <c r="IBK3" s="129"/>
      <c r="IBL3" s="129"/>
      <c r="IBM3" s="129"/>
      <c r="IBN3" s="129"/>
      <c r="IBO3" s="129"/>
      <c r="IBP3" s="129"/>
      <c r="IBQ3" s="129"/>
      <c r="IBR3" s="129"/>
      <c r="IBS3" s="129"/>
      <c r="IBT3" s="129"/>
      <c r="IBU3" s="129"/>
      <c r="IBV3" s="129"/>
      <c r="IBW3" s="129"/>
      <c r="IBX3" s="129"/>
      <c r="IBY3" s="129"/>
      <c r="IBZ3" s="129"/>
      <c r="ICA3" s="129"/>
      <c r="ICB3" s="129"/>
      <c r="ICC3" s="129"/>
      <c r="ICD3" s="129"/>
      <c r="ICE3" s="129"/>
      <c r="ICF3" s="129"/>
      <c r="ICG3" s="129"/>
      <c r="ICH3" s="129"/>
      <c r="ICI3" s="129"/>
      <c r="ICJ3" s="129"/>
      <c r="ICK3" s="129"/>
      <c r="ICL3" s="129"/>
      <c r="ICM3" s="129"/>
      <c r="ICN3" s="129"/>
      <c r="ICO3" s="129"/>
      <c r="ICP3" s="129"/>
      <c r="ICQ3" s="129"/>
      <c r="ICR3" s="129"/>
      <c r="ICS3" s="129"/>
      <c r="ICT3" s="129"/>
      <c r="ICU3" s="129"/>
      <c r="ICV3" s="129"/>
      <c r="ICW3" s="129"/>
      <c r="ICX3" s="129"/>
      <c r="ICY3" s="129"/>
      <c r="ICZ3" s="129"/>
      <c r="IDA3" s="129"/>
      <c r="IDB3" s="129"/>
      <c r="IDC3" s="129"/>
      <c r="IDD3" s="129"/>
      <c r="IDE3" s="129"/>
      <c r="IDF3" s="129"/>
      <c r="IDG3" s="129"/>
      <c r="IDH3" s="129"/>
      <c r="IDI3" s="129"/>
      <c r="IDJ3" s="129"/>
      <c r="IDK3" s="129"/>
      <c r="IDL3" s="129"/>
      <c r="IDM3" s="129"/>
      <c r="IDN3" s="129"/>
      <c r="IDO3" s="129"/>
      <c r="IDP3" s="129"/>
      <c r="IDQ3" s="129"/>
      <c r="IDR3" s="129"/>
      <c r="IDS3" s="129"/>
      <c r="IDT3" s="129"/>
      <c r="IDU3" s="129"/>
      <c r="IDV3" s="129"/>
      <c r="IDW3" s="129"/>
      <c r="IDX3" s="129"/>
      <c r="IDY3" s="129"/>
      <c r="IDZ3" s="129"/>
      <c r="IEA3" s="129"/>
      <c r="IEB3" s="129"/>
      <c r="IEC3" s="129"/>
      <c r="IED3" s="129"/>
      <c r="IEE3" s="129"/>
      <c r="IEF3" s="129"/>
      <c r="IEG3" s="129"/>
      <c r="IEH3" s="129"/>
      <c r="IEI3" s="129"/>
      <c r="IEJ3" s="129"/>
      <c r="IEK3" s="129"/>
      <c r="IEL3" s="129"/>
      <c r="IEM3" s="129"/>
      <c r="IEN3" s="129"/>
      <c r="IEO3" s="129"/>
      <c r="IEP3" s="129"/>
      <c r="IEQ3" s="129"/>
      <c r="IER3" s="129"/>
      <c r="IES3" s="129"/>
      <c r="IET3" s="129"/>
      <c r="IEU3" s="129"/>
      <c r="IEV3" s="129"/>
      <c r="IEW3" s="129"/>
      <c r="IEX3" s="129"/>
      <c r="IEY3" s="129"/>
      <c r="IEZ3" s="129"/>
      <c r="IFA3" s="129"/>
      <c r="IFB3" s="129"/>
      <c r="IFC3" s="129"/>
      <c r="IFD3" s="129"/>
      <c r="IFE3" s="129"/>
      <c r="IFF3" s="129"/>
      <c r="IFG3" s="129"/>
      <c r="IFH3" s="129"/>
      <c r="IFI3" s="129"/>
      <c r="IFJ3" s="129"/>
      <c r="IFK3" s="129"/>
      <c r="IFL3" s="129"/>
      <c r="IFM3" s="129"/>
      <c r="IFN3" s="129"/>
      <c r="IFO3" s="129"/>
      <c r="IFP3" s="129"/>
      <c r="IFQ3" s="129"/>
      <c r="IFR3" s="129"/>
      <c r="IFS3" s="129"/>
      <c r="IFT3" s="129"/>
      <c r="IFU3" s="129"/>
      <c r="IFV3" s="129"/>
      <c r="IFW3" s="129"/>
      <c r="IFX3" s="129"/>
      <c r="IFY3" s="129"/>
      <c r="IFZ3" s="129"/>
      <c r="IGA3" s="129"/>
      <c r="IGB3" s="129"/>
      <c r="IGC3" s="129"/>
      <c r="IGD3" s="129"/>
      <c r="IGE3" s="129"/>
      <c r="IGF3" s="129"/>
      <c r="IGG3" s="129"/>
      <c r="IGH3" s="129"/>
      <c r="IGI3" s="129"/>
      <c r="IGJ3" s="129"/>
      <c r="IGK3" s="129"/>
      <c r="IGL3" s="129"/>
      <c r="IGM3" s="129"/>
      <c r="IGN3" s="129"/>
      <c r="IGO3" s="129"/>
      <c r="IGP3" s="129"/>
      <c r="IGQ3" s="129"/>
      <c r="IGR3" s="129"/>
      <c r="IGS3" s="129"/>
      <c r="IGT3" s="129"/>
      <c r="IGU3" s="129"/>
      <c r="IGV3" s="129"/>
      <c r="IGW3" s="129"/>
      <c r="IGX3" s="129"/>
      <c r="IGY3" s="129"/>
      <c r="IGZ3" s="129"/>
      <c r="IHA3" s="129"/>
      <c r="IHB3" s="129"/>
      <c r="IHC3" s="129"/>
      <c r="IHD3" s="129"/>
      <c r="IHE3" s="129"/>
      <c r="IHF3" s="129"/>
      <c r="IHG3" s="129"/>
      <c r="IHH3" s="129"/>
      <c r="IHI3" s="129"/>
      <c r="IHJ3" s="129"/>
      <c r="IHK3" s="129"/>
      <c r="IHL3" s="129"/>
      <c r="IHM3" s="129"/>
      <c r="IHN3" s="129"/>
      <c r="IHO3" s="129"/>
      <c r="IHP3" s="129"/>
      <c r="IHQ3" s="129"/>
      <c r="IHR3" s="129"/>
      <c r="IHS3" s="129"/>
      <c r="IHT3" s="129"/>
      <c r="IHU3" s="129"/>
      <c r="IHV3" s="129"/>
      <c r="IHW3" s="129"/>
      <c r="IHX3" s="129"/>
      <c r="IHY3" s="129"/>
      <c r="IHZ3" s="129"/>
      <c r="IIA3" s="129"/>
      <c r="IIB3" s="129"/>
      <c r="IIC3" s="129"/>
      <c r="IID3" s="129"/>
      <c r="IIE3" s="129"/>
      <c r="IIF3" s="129"/>
      <c r="IIG3" s="129"/>
      <c r="IIH3" s="129"/>
      <c r="III3" s="129"/>
      <c r="IIJ3" s="129"/>
      <c r="IIK3" s="129"/>
      <c r="IIL3" s="129"/>
      <c r="IIM3" s="129"/>
      <c r="IIN3" s="129"/>
      <c r="IIO3" s="129"/>
      <c r="IIP3" s="129"/>
      <c r="IIQ3" s="129"/>
      <c r="IIR3" s="129"/>
      <c r="IIS3" s="129"/>
      <c r="IIT3" s="129"/>
      <c r="IIU3" s="129"/>
      <c r="IIV3" s="129"/>
      <c r="IIW3" s="129"/>
      <c r="IIX3" s="129"/>
      <c r="IIY3" s="129"/>
      <c r="IIZ3" s="129"/>
      <c r="IJA3" s="129"/>
      <c r="IJB3" s="129"/>
      <c r="IJC3" s="129"/>
      <c r="IJD3" s="129"/>
      <c r="IJE3" s="129"/>
      <c r="IJF3" s="129"/>
      <c r="IJG3" s="129"/>
      <c r="IJH3" s="129"/>
      <c r="IJI3" s="129"/>
      <c r="IJJ3" s="129"/>
      <c r="IJK3" s="129"/>
      <c r="IJL3" s="129"/>
      <c r="IJM3" s="129"/>
      <c r="IJN3" s="129"/>
      <c r="IJO3" s="129"/>
      <c r="IJP3" s="129"/>
      <c r="IJQ3" s="129"/>
      <c r="IJR3" s="129"/>
      <c r="IJS3" s="129"/>
      <c r="IJT3" s="129"/>
      <c r="IJU3" s="129"/>
      <c r="IJV3" s="129"/>
      <c r="IJW3" s="129"/>
      <c r="IJX3" s="129"/>
      <c r="IJY3" s="129"/>
      <c r="IJZ3" s="129"/>
      <c r="IKA3" s="129"/>
      <c r="IKB3" s="129"/>
      <c r="IKC3" s="129"/>
      <c r="IKD3" s="129"/>
      <c r="IKE3" s="129"/>
      <c r="IKF3" s="129"/>
      <c r="IKG3" s="129"/>
      <c r="IKH3" s="129"/>
      <c r="IKI3" s="129"/>
      <c r="IKJ3" s="129"/>
      <c r="IKK3" s="129"/>
      <c r="IKL3" s="129"/>
      <c r="IKM3" s="129"/>
      <c r="IKN3" s="129"/>
      <c r="IKO3" s="129"/>
      <c r="IKP3" s="129"/>
      <c r="IKQ3" s="129"/>
      <c r="IKR3" s="129"/>
      <c r="IKS3" s="129"/>
      <c r="IKT3" s="129"/>
      <c r="IKU3" s="129"/>
      <c r="IKV3" s="129"/>
      <c r="IKW3" s="129"/>
      <c r="IKX3" s="129"/>
      <c r="IKY3" s="129"/>
      <c r="IKZ3" s="129"/>
      <c r="ILA3" s="129"/>
      <c r="ILB3" s="129"/>
      <c r="ILC3" s="129"/>
      <c r="ILD3" s="129"/>
      <c r="ILE3" s="129"/>
      <c r="ILF3" s="129"/>
      <c r="ILG3" s="129"/>
      <c r="ILH3" s="129"/>
      <c r="ILI3" s="129"/>
      <c r="ILJ3" s="129"/>
      <c r="ILK3" s="129"/>
      <c r="ILL3" s="129"/>
      <c r="ILM3" s="129"/>
      <c r="ILN3" s="129"/>
      <c r="ILO3" s="129"/>
      <c r="ILP3" s="129"/>
      <c r="ILQ3" s="129"/>
      <c r="ILR3" s="129"/>
      <c r="ILS3" s="129"/>
      <c r="ILT3" s="129"/>
      <c r="ILU3" s="129"/>
      <c r="ILV3" s="129"/>
      <c r="ILW3" s="129"/>
      <c r="ILX3" s="129"/>
      <c r="ILY3" s="129"/>
      <c r="ILZ3" s="129"/>
      <c r="IMA3" s="129"/>
      <c r="IMB3" s="129"/>
      <c r="IMC3" s="129"/>
      <c r="IMD3" s="129"/>
      <c r="IME3" s="129"/>
      <c r="IMF3" s="129"/>
      <c r="IMG3" s="129"/>
      <c r="IMH3" s="129"/>
      <c r="IMI3" s="129"/>
      <c r="IMJ3" s="129"/>
      <c r="IMK3" s="129"/>
      <c r="IML3" s="129"/>
      <c r="IMM3" s="129"/>
      <c r="IMN3" s="129"/>
      <c r="IMO3" s="129"/>
      <c r="IMP3" s="129"/>
      <c r="IMQ3" s="129"/>
      <c r="IMR3" s="129"/>
      <c r="IMS3" s="129"/>
      <c r="IMT3" s="129"/>
      <c r="IMU3" s="129"/>
      <c r="IMV3" s="129"/>
      <c r="IMW3" s="129"/>
      <c r="IMX3" s="129"/>
      <c r="IMY3" s="129"/>
      <c r="IMZ3" s="129"/>
      <c r="INA3" s="129"/>
      <c r="INB3" s="129"/>
      <c r="INC3" s="129"/>
      <c r="IND3" s="129"/>
      <c r="INE3" s="129"/>
      <c r="INF3" s="129"/>
      <c r="ING3" s="129"/>
      <c r="INH3" s="129"/>
      <c r="INI3" s="129"/>
      <c r="INJ3" s="129"/>
      <c r="INK3" s="129"/>
      <c r="INL3" s="129"/>
      <c r="INM3" s="129"/>
      <c r="INN3" s="129"/>
      <c r="INO3" s="129"/>
      <c r="INP3" s="129"/>
      <c r="INQ3" s="129"/>
      <c r="INR3" s="129"/>
      <c r="INS3" s="129"/>
      <c r="INT3" s="129"/>
      <c r="INU3" s="129"/>
      <c r="INV3" s="129"/>
      <c r="INW3" s="129"/>
      <c r="INX3" s="129"/>
      <c r="INY3" s="129"/>
      <c r="INZ3" s="129"/>
      <c r="IOA3" s="129"/>
      <c r="IOB3" s="129"/>
      <c r="IOC3" s="129"/>
      <c r="IOD3" s="129"/>
      <c r="IOE3" s="129"/>
      <c r="IOF3" s="129"/>
      <c r="IOG3" s="129"/>
      <c r="IOH3" s="129"/>
      <c r="IOI3" s="129"/>
      <c r="IOJ3" s="129"/>
      <c r="IOK3" s="129"/>
      <c r="IOL3" s="129"/>
      <c r="IOM3" s="129"/>
      <c r="ION3" s="129"/>
      <c r="IOO3" s="129"/>
      <c r="IOP3" s="129"/>
      <c r="IOQ3" s="129"/>
      <c r="IOR3" s="129"/>
      <c r="IOS3" s="129"/>
      <c r="IOT3" s="129"/>
      <c r="IOU3" s="129"/>
      <c r="IOV3" s="129"/>
      <c r="IOW3" s="129"/>
      <c r="IOX3" s="129"/>
      <c r="IOY3" s="129"/>
      <c r="IOZ3" s="129"/>
      <c r="IPA3" s="129"/>
      <c r="IPB3" s="129"/>
      <c r="IPC3" s="129"/>
      <c r="IPD3" s="129"/>
      <c r="IPE3" s="129"/>
      <c r="IPF3" s="129"/>
      <c r="IPG3" s="129"/>
      <c r="IPH3" s="129"/>
      <c r="IPI3" s="129"/>
      <c r="IPJ3" s="129"/>
      <c r="IPK3" s="129"/>
      <c r="IPL3" s="129"/>
      <c r="IPM3" s="129"/>
      <c r="IPN3" s="129"/>
      <c r="IPO3" s="129"/>
      <c r="IPP3" s="129"/>
      <c r="IPQ3" s="129"/>
      <c r="IPR3" s="129"/>
      <c r="IPS3" s="129"/>
      <c r="IPT3" s="129"/>
      <c r="IPU3" s="129"/>
      <c r="IPV3" s="129"/>
      <c r="IPW3" s="129"/>
      <c r="IPX3" s="129"/>
      <c r="IPY3" s="129"/>
      <c r="IPZ3" s="129"/>
      <c r="IQA3" s="129"/>
      <c r="IQB3" s="129"/>
      <c r="IQC3" s="129"/>
      <c r="IQD3" s="129"/>
      <c r="IQE3" s="129"/>
      <c r="IQF3" s="129"/>
      <c r="IQG3" s="129"/>
      <c r="IQH3" s="129"/>
      <c r="IQI3" s="129"/>
      <c r="IQJ3" s="129"/>
      <c r="IQK3" s="129"/>
      <c r="IQL3" s="129"/>
      <c r="IQM3" s="129"/>
      <c r="IQN3" s="129"/>
      <c r="IQO3" s="129"/>
      <c r="IQP3" s="129"/>
      <c r="IQQ3" s="129"/>
      <c r="IQR3" s="129"/>
      <c r="IQS3" s="129"/>
      <c r="IQT3" s="129"/>
      <c r="IQU3" s="129"/>
      <c r="IQV3" s="129"/>
      <c r="IQW3" s="129"/>
      <c r="IQX3" s="129"/>
      <c r="IQY3" s="129"/>
      <c r="IQZ3" s="129"/>
      <c r="IRA3" s="129"/>
      <c r="IRB3" s="129"/>
      <c r="IRC3" s="129"/>
      <c r="IRD3" s="129"/>
      <c r="IRE3" s="129"/>
      <c r="IRF3" s="129"/>
      <c r="IRG3" s="129"/>
      <c r="IRH3" s="129"/>
      <c r="IRI3" s="129"/>
      <c r="IRJ3" s="129"/>
      <c r="IRK3" s="129"/>
      <c r="IRL3" s="129"/>
      <c r="IRM3" s="129"/>
      <c r="IRN3" s="129"/>
      <c r="IRO3" s="129"/>
      <c r="IRP3" s="129"/>
      <c r="IRQ3" s="129"/>
      <c r="IRR3" s="129"/>
      <c r="IRS3" s="129"/>
      <c r="IRT3" s="129"/>
      <c r="IRU3" s="129"/>
      <c r="IRV3" s="129"/>
      <c r="IRW3" s="129"/>
      <c r="IRX3" s="129"/>
      <c r="IRY3" s="129"/>
      <c r="IRZ3" s="129"/>
      <c r="ISA3" s="129"/>
      <c r="ISB3" s="129"/>
      <c r="ISC3" s="129"/>
      <c r="ISD3" s="129"/>
      <c r="ISE3" s="129"/>
      <c r="ISF3" s="129"/>
      <c r="ISG3" s="129"/>
      <c r="ISH3" s="129"/>
      <c r="ISI3" s="129"/>
      <c r="ISJ3" s="129"/>
      <c r="ISK3" s="129"/>
      <c r="ISL3" s="129"/>
      <c r="ISM3" s="129"/>
      <c r="ISN3" s="129"/>
      <c r="ISO3" s="129"/>
      <c r="ISP3" s="129"/>
      <c r="ISQ3" s="129"/>
      <c r="ISR3" s="129"/>
      <c r="ISS3" s="129"/>
      <c r="IST3" s="129"/>
      <c r="ISU3" s="129"/>
      <c r="ISV3" s="129"/>
      <c r="ISW3" s="129"/>
      <c r="ISX3" s="129"/>
      <c r="ISY3" s="129"/>
      <c r="ISZ3" s="129"/>
      <c r="ITA3" s="129"/>
      <c r="ITB3" s="129"/>
      <c r="ITC3" s="129"/>
      <c r="ITD3" s="129"/>
      <c r="ITE3" s="129"/>
      <c r="ITF3" s="129"/>
      <c r="ITG3" s="129"/>
      <c r="ITH3" s="129"/>
      <c r="ITI3" s="129"/>
      <c r="ITJ3" s="129"/>
      <c r="ITK3" s="129"/>
      <c r="ITL3" s="129"/>
      <c r="ITM3" s="129"/>
      <c r="ITN3" s="129"/>
      <c r="ITO3" s="129"/>
      <c r="ITP3" s="129"/>
      <c r="ITQ3" s="129"/>
      <c r="ITR3" s="129"/>
      <c r="ITS3" s="129"/>
      <c r="ITT3" s="129"/>
      <c r="ITU3" s="129"/>
      <c r="ITV3" s="129"/>
      <c r="ITW3" s="129"/>
      <c r="ITX3" s="129"/>
      <c r="ITY3" s="129"/>
      <c r="ITZ3" s="129"/>
      <c r="IUA3" s="129"/>
      <c r="IUB3" s="129"/>
      <c r="IUC3" s="129"/>
      <c r="IUD3" s="129"/>
      <c r="IUE3" s="129"/>
      <c r="IUF3" s="129"/>
      <c r="IUG3" s="129"/>
      <c r="IUH3" s="129"/>
      <c r="IUI3" s="129"/>
      <c r="IUJ3" s="129"/>
      <c r="IUK3" s="129"/>
      <c r="IUL3" s="129"/>
      <c r="IUM3" s="129"/>
      <c r="IUN3" s="129"/>
      <c r="IUO3" s="129"/>
      <c r="IUP3" s="129"/>
      <c r="IUQ3" s="129"/>
      <c r="IUR3" s="129"/>
      <c r="IUS3" s="129"/>
      <c r="IUT3" s="129"/>
      <c r="IUU3" s="129"/>
      <c r="IUV3" s="129"/>
      <c r="IUW3" s="129"/>
      <c r="IUX3" s="129"/>
      <c r="IUY3" s="129"/>
      <c r="IUZ3" s="129"/>
      <c r="IVA3" s="129"/>
      <c r="IVB3" s="129"/>
      <c r="IVC3" s="129"/>
      <c r="IVD3" s="129"/>
      <c r="IVE3" s="129"/>
      <c r="IVF3" s="129"/>
      <c r="IVG3" s="129"/>
      <c r="IVH3" s="129"/>
      <c r="IVI3" s="129"/>
      <c r="IVJ3" s="129"/>
      <c r="IVK3" s="129"/>
      <c r="IVL3" s="129"/>
      <c r="IVM3" s="129"/>
      <c r="IVN3" s="129"/>
      <c r="IVO3" s="129"/>
      <c r="IVP3" s="129"/>
      <c r="IVQ3" s="129"/>
      <c r="IVR3" s="129"/>
      <c r="IVS3" s="129"/>
      <c r="IVT3" s="129"/>
      <c r="IVU3" s="129"/>
      <c r="IVV3" s="129"/>
      <c r="IVW3" s="129"/>
      <c r="IVX3" s="129"/>
      <c r="IVY3" s="129"/>
      <c r="IVZ3" s="129"/>
      <c r="IWA3" s="129"/>
      <c r="IWB3" s="129"/>
      <c r="IWC3" s="129"/>
      <c r="IWD3" s="129"/>
      <c r="IWE3" s="129"/>
      <c r="IWF3" s="129"/>
      <c r="IWG3" s="129"/>
      <c r="IWH3" s="129"/>
      <c r="IWI3" s="129"/>
      <c r="IWJ3" s="129"/>
      <c r="IWK3" s="129"/>
      <c r="IWL3" s="129"/>
      <c r="IWM3" s="129"/>
      <c r="IWN3" s="129"/>
      <c r="IWO3" s="129"/>
      <c r="IWP3" s="129"/>
      <c r="IWQ3" s="129"/>
      <c r="IWR3" s="129"/>
      <c r="IWS3" s="129"/>
      <c r="IWT3" s="129"/>
      <c r="IWU3" s="129"/>
      <c r="IWV3" s="129"/>
      <c r="IWW3" s="129"/>
      <c r="IWX3" s="129"/>
      <c r="IWY3" s="129"/>
      <c r="IWZ3" s="129"/>
      <c r="IXA3" s="129"/>
      <c r="IXB3" s="129"/>
      <c r="IXC3" s="129"/>
      <c r="IXD3" s="129"/>
      <c r="IXE3" s="129"/>
      <c r="IXF3" s="129"/>
      <c r="IXG3" s="129"/>
      <c r="IXH3" s="129"/>
      <c r="IXI3" s="129"/>
      <c r="IXJ3" s="129"/>
      <c r="IXK3" s="129"/>
      <c r="IXL3" s="129"/>
      <c r="IXM3" s="129"/>
      <c r="IXN3" s="129"/>
      <c r="IXO3" s="129"/>
      <c r="IXP3" s="129"/>
      <c r="IXQ3" s="129"/>
      <c r="IXR3" s="129"/>
      <c r="IXS3" s="129"/>
      <c r="IXT3" s="129"/>
      <c r="IXU3" s="129"/>
      <c r="IXV3" s="129"/>
      <c r="IXW3" s="129"/>
      <c r="IXX3" s="129"/>
      <c r="IXY3" s="129"/>
      <c r="IXZ3" s="129"/>
      <c r="IYA3" s="129"/>
      <c r="IYB3" s="129"/>
      <c r="IYC3" s="129"/>
      <c r="IYD3" s="129"/>
      <c r="IYE3" s="129"/>
      <c r="IYF3" s="129"/>
      <c r="IYG3" s="129"/>
      <c r="IYH3" s="129"/>
      <c r="IYI3" s="129"/>
      <c r="IYJ3" s="129"/>
      <c r="IYK3" s="129"/>
      <c r="IYL3" s="129"/>
      <c r="IYM3" s="129"/>
      <c r="IYN3" s="129"/>
      <c r="IYO3" s="129"/>
      <c r="IYP3" s="129"/>
      <c r="IYQ3" s="129"/>
      <c r="IYR3" s="129"/>
      <c r="IYS3" s="129"/>
      <c r="IYT3" s="129"/>
      <c r="IYU3" s="129"/>
      <c r="IYV3" s="129"/>
      <c r="IYW3" s="129"/>
      <c r="IYX3" s="129"/>
      <c r="IYY3" s="129"/>
      <c r="IYZ3" s="129"/>
      <c r="IZA3" s="129"/>
      <c r="IZB3" s="129"/>
      <c r="IZC3" s="129"/>
      <c r="IZD3" s="129"/>
      <c r="IZE3" s="129"/>
      <c r="IZF3" s="129"/>
      <c r="IZG3" s="129"/>
      <c r="IZH3" s="129"/>
      <c r="IZI3" s="129"/>
      <c r="IZJ3" s="129"/>
      <c r="IZK3" s="129"/>
      <c r="IZL3" s="129"/>
      <c r="IZM3" s="129"/>
      <c r="IZN3" s="129"/>
      <c r="IZO3" s="129"/>
      <c r="IZP3" s="129"/>
      <c r="IZQ3" s="129"/>
      <c r="IZR3" s="129"/>
      <c r="IZS3" s="129"/>
      <c r="IZT3" s="129"/>
      <c r="IZU3" s="129"/>
      <c r="IZV3" s="129"/>
      <c r="IZW3" s="129"/>
      <c r="IZX3" s="129"/>
      <c r="IZY3" s="129"/>
      <c r="IZZ3" s="129"/>
      <c r="JAA3" s="129"/>
      <c r="JAB3" s="129"/>
      <c r="JAC3" s="129"/>
      <c r="JAD3" s="129"/>
      <c r="JAE3" s="129"/>
      <c r="JAF3" s="129"/>
      <c r="JAG3" s="129"/>
      <c r="JAH3" s="129"/>
      <c r="JAI3" s="129"/>
      <c r="JAJ3" s="129"/>
      <c r="JAK3" s="129"/>
      <c r="JAL3" s="129"/>
      <c r="JAM3" s="129"/>
      <c r="JAN3" s="129"/>
      <c r="JAO3" s="129"/>
      <c r="JAP3" s="129"/>
      <c r="JAQ3" s="129"/>
      <c r="JAR3" s="129"/>
      <c r="JAS3" s="129"/>
      <c r="JAT3" s="129"/>
      <c r="JAU3" s="129"/>
      <c r="JAV3" s="129"/>
      <c r="JAW3" s="129"/>
      <c r="JAX3" s="129"/>
      <c r="JAY3" s="129"/>
      <c r="JAZ3" s="129"/>
      <c r="JBA3" s="129"/>
      <c r="JBB3" s="129"/>
      <c r="JBC3" s="129"/>
      <c r="JBD3" s="129"/>
      <c r="JBE3" s="129"/>
      <c r="JBF3" s="129"/>
      <c r="JBG3" s="129"/>
      <c r="JBH3" s="129"/>
      <c r="JBI3" s="129"/>
      <c r="JBJ3" s="129"/>
      <c r="JBK3" s="129"/>
      <c r="JBL3" s="129"/>
      <c r="JBM3" s="129"/>
      <c r="JBN3" s="129"/>
      <c r="JBO3" s="129"/>
      <c r="JBP3" s="129"/>
      <c r="JBQ3" s="129"/>
      <c r="JBR3" s="129"/>
      <c r="JBS3" s="129"/>
      <c r="JBT3" s="129"/>
      <c r="JBU3" s="129"/>
      <c r="JBV3" s="129"/>
      <c r="JBW3" s="129"/>
      <c r="JBX3" s="129"/>
      <c r="JBY3" s="129"/>
      <c r="JBZ3" s="129"/>
      <c r="JCA3" s="129"/>
      <c r="JCB3" s="129"/>
      <c r="JCC3" s="129"/>
      <c r="JCD3" s="129"/>
      <c r="JCE3" s="129"/>
      <c r="JCF3" s="129"/>
      <c r="JCG3" s="129"/>
      <c r="JCH3" s="129"/>
      <c r="JCI3" s="129"/>
      <c r="JCJ3" s="129"/>
      <c r="JCK3" s="129"/>
      <c r="JCL3" s="129"/>
      <c r="JCM3" s="129"/>
      <c r="JCN3" s="129"/>
      <c r="JCO3" s="129"/>
      <c r="JCP3" s="129"/>
      <c r="JCQ3" s="129"/>
      <c r="JCR3" s="129"/>
      <c r="JCS3" s="129"/>
      <c r="JCT3" s="129"/>
      <c r="JCU3" s="129"/>
      <c r="JCV3" s="129"/>
      <c r="JCW3" s="129"/>
      <c r="JCX3" s="129"/>
      <c r="JCY3" s="129"/>
      <c r="JCZ3" s="129"/>
      <c r="JDA3" s="129"/>
      <c r="JDB3" s="129"/>
      <c r="JDC3" s="129"/>
      <c r="JDD3" s="129"/>
      <c r="JDE3" s="129"/>
      <c r="JDF3" s="129"/>
      <c r="JDG3" s="129"/>
      <c r="JDH3" s="129"/>
      <c r="JDI3" s="129"/>
      <c r="JDJ3" s="129"/>
      <c r="JDK3" s="129"/>
      <c r="JDL3" s="129"/>
      <c r="JDM3" s="129"/>
      <c r="JDN3" s="129"/>
      <c r="JDO3" s="129"/>
      <c r="JDP3" s="129"/>
      <c r="JDQ3" s="129"/>
      <c r="JDR3" s="129"/>
      <c r="JDS3" s="129"/>
      <c r="JDT3" s="129"/>
      <c r="JDU3" s="129"/>
      <c r="JDV3" s="129"/>
      <c r="JDW3" s="129"/>
      <c r="JDX3" s="129"/>
      <c r="JDY3" s="129"/>
      <c r="JDZ3" s="129"/>
      <c r="JEA3" s="129"/>
      <c r="JEB3" s="129"/>
      <c r="JEC3" s="129"/>
      <c r="JED3" s="129"/>
      <c r="JEE3" s="129"/>
      <c r="JEF3" s="129"/>
      <c r="JEG3" s="129"/>
      <c r="JEH3" s="129"/>
      <c r="JEI3" s="129"/>
      <c r="JEJ3" s="129"/>
      <c r="JEK3" s="129"/>
      <c r="JEL3" s="129"/>
      <c r="JEM3" s="129"/>
      <c r="JEN3" s="129"/>
      <c r="JEO3" s="129"/>
      <c r="JEP3" s="129"/>
      <c r="JEQ3" s="129"/>
      <c r="JER3" s="129"/>
      <c r="JES3" s="129"/>
      <c r="JET3" s="129"/>
      <c r="JEU3" s="129"/>
      <c r="JEV3" s="129"/>
      <c r="JEW3" s="129"/>
      <c r="JEX3" s="129"/>
      <c r="JEY3" s="129"/>
      <c r="JEZ3" s="129"/>
      <c r="JFA3" s="129"/>
      <c r="JFB3" s="129"/>
      <c r="JFC3" s="129"/>
      <c r="JFD3" s="129"/>
      <c r="JFE3" s="129"/>
      <c r="JFF3" s="129"/>
      <c r="JFG3" s="129"/>
      <c r="JFH3" s="129"/>
      <c r="JFI3" s="129"/>
      <c r="JFJ3" s="129"/>
      <c r="JFK3" s="129"/>
      <c r="JFL3" s="129"/>
      <c r="JFM3" s="129"/>
      <c r="JFN3" s="129"/>
      <c r="JFO3" s="129"/>
      <c r="JFP3" s="129"/>
      <c r="JFQ3" s="129"/>
      <c r="JFR3" s="129"/>
      <c r="JFS3" s="129"/>
      <c r="JFT3" s="129"/>
      <c r="JFU3" s="129"/>
      <c r="JFV3" s="129"/>
      <c r="JFW3" s="129"/>
      <c r="JFX3" s="129"/>
      <c r="JFY3" s="129"/>
      <c r="JFZ3" s="129"/>
      <c r="JGA3" s="129"/>
      <c r="JGB3" s="129"/>
      <c r="JGC3" s="129"/>
      <c r="JGD3" s="129"/>
      <c r="JGE3" s="129"/>
      <c r="JGF3" s="129"/>
      <c r="JGG3" s="129"/>
      <c r="JGH3" s="129"/>
      <c r="JGI3" s="129"/>
      <c r="JGJ3" s="129"/>
      <c r="JGK3" s="129"/>
      <c r="JGL3" s="129"/>
      <c r="JGM3" s="129"/>
      <c r="JGN3" s="129"/>
      <c r="JGO3" s="129"/>
      <c r="JGP3" s="129"/>
      <c r="JGQ3" s="129"/>
      <c r="JGR3" s="129"/>
      <c r="JGS3" s="129"/>
      <c r="JGT3" s="129"/>
      <c r="JGU3" s="129"/>
      <c r="JGV3" s="129"/>
      <c r="JGW3" s="129"/>
      <c r="JGX3" s="129"/>
      <c r="JGY3" s="129"/>
      <c r="JGZ3" s="129"/>
      <c r="JHA3" s="129"/>
      <c r="JHB3" s="129"/>
      <c r="JHC3" s="129"/>
      <c r="JHD3" s="129"/>
      <c r="JHE3" s="129"/>
      <c r="JHF3" s="129"/>
      <c r="JHG3" s="129"/>
      <c r="JHH3" s="129"/>
      <c r="JHI3" s="129"/>
      <c r="JHJ3" s="129"/>
      <c r="JHK3" s="129"/>
      <c r="JHL3" s="129"/>
      <c r="JHM3" s="129"/>
      <c r="JHN3" s="129"/>
      <c r="JHO3" s="129"/>
      <c r="JHP3" s="129"/>
      <c r="JHQ3" s="129"/>
      <c r="JHR3" s="129"/>
      <c r="JHS3" s="129"/>
      <c r="JHT3" s="129"/>
      <c r="JHU3" s="129"/>
      <c r="JHV3" s="129"/>
      <c r="JHW3" s="129"/>
      <c r="JHX3" s="129"/>
      <c r="JHY3" s="129"/>
      <c r="JHZ3" s="129"/>
      <c r="JIA3" s="129"/>
      <c r="JIB3" s="129"/>
      <c r="JIC3" s="129"/>
      <c r="JID3" s="129"/>
      <c r="JIE3" s="129"/>
      <c r="JIF3" s="129"/>
      <c r="JIG3" s="129"/>
      <c r="JIH3" s="129"/>
      <c r="JII3" s="129"/>
      <c r="JIJ3" s="129"/>
      <c r="JIK3" s="129"/>
      <c r="JIL3" s="129"/>
      <c r="JIM3" s="129"/>
      <c r="JIN3" s="129"/>
      <c r="JIO3" s="129"/>
      <c r="JIP3" s="129"/>
      <c r="JIQ3" s="129"/>
      <c r="JIR3" s="129"/>
      <c r="JIS3" s="129"/>
      <c r="JIT3" s="129"/>
      <c r="JIU3" s="129"/>
      <c r="JIV3" s="129"/>
      <c r="JIW3" s="129"/>
      <c r="JIX3" s="129"/>
      <c r="JIY3" s="129"/>
      <c r="JIZ3" s="129"/>
      <c r="JJA3" s="129"/>
      <c r="JJB3" s="129"/>
      <c r="JJC3" s="129"/>
      <c r="JJD3" s="129"/>
      <c r="JJE3" s="129"/>
      <c r="JJF3" s="129"/>
      <c r="JJG3" s="129"/>
      <c r="JJH3" s="129"/>
      <c r="JJI3" s="129"/>
      <c r="JJJ3" s="129"/>
      <c r="JJK3" s="129"/>
      <c r="JJL3" s="129"/>
      <c r="JJM3" s="129"/>
      <c r="JJN3" s="129"/>
      <c r="JJO3" s="129"/>
      <c r="JJP3" s="129"/>
      <c r="JJQ3" s="129"/>
      <c r="JJR3" s="129"/>
      <c r="JJS3" s="129"/>
      <c r="JJT3" s="129"/>
      <c r="JJU3" s="129"/>
      <c r="JJV3" s="129"/>
      <c r="JJW3" s="129"/>
      <c r="JJX3" s="129"/>
      <c r="JJY3" s="129"/>
      <c r="JJZ3" s="129"/>
      <c r="JKA3" s="129"/>
      <c r="JKB3" s="129"/>
      <c r="JKC3" s="129"/>
      <c r="JKD3" s="129"/>
      <c r="JKE3" s="129"/>
      <c r="JKF3" s="129"/>
      <c r="JKG3" s="129"/>
      <c r="JKH3" s="129"/>
      <c r="JKI3" s="129"/>
      <c r="JKJ3" s="129"/>
      <c r="JKK3" s="129"/>
      <c r="JKL3" s="129"/>
      <c r="JKM3" s="129"/>
      <c r="JKN3" s="129"/>
      <c r="JKO3" s="129"/>
      <c r="JKP3" s="129"/>
      <c r="JKQ3" s="129"/>
      <c r="JKR3" s="129"/>
      <c r="JKS3" s="129"/>
      <c r="JKT3" s="129"/>
      <c r="JKU3" s="129"/>
      <c r="JKV3" s="129"/>
      <c r="JKW3" s="129"/>
      <c r="JKX3" s="129"/>
      <c r="JKY3" s="129"/>
      <c r="JKZ3" s="129"/>
      <c r="JLA3" s="129"/>
      <c r="JLB3" s="129"/>
      <c r="JLC3" s="129"/>
      <c r="JLD3" s="129"/>
      <c r="JLE3" s="129"/>
      <c r="JLF3" s="129"/>
      <c r="JLG3" s="129"/>
      <c r="JLH3" s="129"/>
      <c r="JLI3" s="129"/>
      <c r="JLJ3" s="129"/>
      <c r="JLK3" s="129"/>
      <c r="JLL3" s="129"/>
      <c r="JLM3" s="129"/>
      <c r="JLN3" s="129"/>
      <c r="JLO3" s="129"/>
      <c r="JLP3" s="129"/>
      <c r="JLQ3" s="129"/>
      <c r="JLR3" s="129"/>
      <c r="JLS3" s="129"/>
      <c r="JLT3" s="129"/>
      <c r="JLU3" s="129"/>
      <c r="JLV3" s="129"/>
      <c r="JLW3" s="129"/>
      <c r="JLX3" s="129"/>
      <c r="JLY3" s="129"/>
      <c r="JLZ3" s="129"/>
      <c r="JMA3" s="129"/>
      <c r="JMB3" s="129"/>
      <c r="JMC3" s="129"/>
      <c r="JMD3" s="129"/>
      <c r="JME3" s="129"/>
      <c r="JMF3" s="129"/>
      <c r="JMG3" s="129"/>
      <c r="JMH3" s="129"/>
      <c r="JMI3" s="129"/>
      <c r="JMJ3" s="129"/>
      <c r="JMK3" s="129"/>
      <c r="JML3" s="129"/>
      <c r="JMM3" s="129"/>
      <c r="JMN3" s="129"/>
      <c r="JMO3" s="129"/>
      <c r="JMP3" s="129"/>
      <c r="JMQ3" s="129"/>
      <c r="JMR3" s="129"/>
      <c r="JMS3" s="129"/>
      <c r="JMT3" s="129"/>
      <c r="JMU3" s="129"/>
      <c r="JMV3" s="129"/>
      <c r="JMW3" s="129"/>
      <c r="JMX3" s="129"/>
      <c r="JMY3" s="129"/>
      <c r="JMZ3" s="129"/>
      <c r="JNA3" s="129"/>
      <c r="JNB3" s="129"/>
      <c r="JNC3" s="129"/>
      <c r="JND3" s="129"/>
      <c r="JNE3" s="129"/>
      <c r="JNF3" s="129"/>
      <c r="JNG3" s="129"/>
      <c r="JNH3" s="129"/>
      <c r="JNI3" s="129"/>
      <c r="JNJ3" s="129"/>
      <c r="JNK3" s="129"/>
      <c r="JNL3" s="129"/>
      <c r="JNM3" s="129"/>
      <c r="JNN3" s="129"/>
      <c r="JNO3" s="129"/>
      <c r="JNP3" s="129"/>
      <c r="JNQ3" s="129"/>
      <c r="JNR3" s="129"/>
      <c r="JNS3" s="129"/>
      <c r="JNT3" s="129"/>
      <c r="JNU3" s="129"/>
      <c r="JNV3" s="129"/>
      <c r="JNW3" s="129"/>
      <c r="JNX3" s="129"/>
      <c r="JNY3" s="129"/>
      <c r="JNZ3" s="129"/>
      <c r="JOA3" s="129"/>
      <c r="JOB3" s="129"/>
      <c r="JOC3" s="129"/>
      <c r="JOD3" s="129"/>
      <c r="JOE3" s="129"/>
      <c r="JOF3" s="129"/>
      <c r="JOG3" s="129"/>
      <c r="JOH3" s="129"/>
      <c r="JOI3" s="129"/>
      <c r="JOJ3" s="129"/>
      <c r="JOK3" s="129"/>
      <c r="JOL3" s="129"/>
      <c r="JOM3" s="129"/>
      <c r="JON3" s="129"/>
      <c r="JOO3" s="129"/>
      <c r="JOP3" s="129"/>
      <c r="JOQ3" s="129"/>
      <c r="JOR3" s="129"/>
      <c r="JOS3" s="129"/>
      <c r="JOT3" s="129"/>
      <c r="JOU3" s="129"/>
      <c r="JOV3" s="129"/>
      <c r="JOW3" s="129"/>
      <c r="JOX3" s="129"/>
      <c r="JOY3" s="129"/>
      <c r="JOZ3" s="129"/>
      <c r="JPA3" s="129"/>
      <c r="JPB3" s="129"/>
      <c r="JPC3" s="129"/>
      <c r="JPD3" s="129"/>
      <c r="JPE3" s="129"/>
      <c r="JPF3" s="129"/>
      <c r="JPG3" s="129"/>
      <c r="JPH3" s="129"/>
      <c r="JPI3" s="129"/>
      <c r="JPJ3" s="129"/>
      <c r="JPK3" s="129"/>
      <c r="JPL3" s="129"/>
      <c r="JPM3" s="129"/>
      <c r="JPN3" s="129"/>
      <c r="JPO3" s="129"/>
      <c r="JPP3" s="129"/>
      <c r="JPQ3" s="129"/>
      <c r="JPR3" s="129"/>
      <c r="JPS3" s="129"/>
      <c r="JPT3" s="129"/>
      <c r="JPU3" s="129"/>
      <c r="JPV3" s="129"/>
      <c r="JPW3" s="129"/>
      <c r="JPX3" s="129"/>
      <c r="JPY3" s="129"/>
      <c r="JPZ3" s="129"/>
      <c r="JQA3" s="129"/>
      <c r="JQB3" s="129"/>
      <c r="JQC3" s="129"/>
      <c r="JQD3" s="129"/>
      <c r="JQE3" s="129"/>
      <c r="JQF3" s="129"/>
      <c r="JQG3" s="129"/>
      <c r="JQH3" s="129"/>
      <c r="JQI3" s="129"/>
      <c r="JQJ3" s="129"/>
      <c r="JQK3" s="129"/>
      <c r="JQL3" s="129"/>
      <c r="JQM3" s="129"/>
      <c r="JQN3" s="129"/>
      <c r="JQO3" s="129"/>
      <c r="JQP3" s="129"/>
      <c r="JQQ3" s="129"/>
      <c r="JQR3" s="129"/>
      <c r="JQS3" s="129"/>
      <c r="JQT3" s="129"/>
      <c r="JQU3" s="129"/>
      <c r="JQV3" s="129"/>
      <c r="JQW3" s="129"/>
      <c r="JQX3" s="129"/>
      <c r="JQY3" s="129"/>
      <c r="JQZ3" s="129"/>
      <c r="JRA3" s="129"/>
      <c r="JRB3" s="129"/>
      <c r="JRC3" s="129"/>
      <c r="JRD3" s="129"/>
      <c r="JRE3" s="129"/>
      <c r="JRF3" s="129"/>
      <c r="JRG3" s="129"/>
      <c r="JRH3" s="129"/>
      <c r="JRI3" s="129"/>
      <c r="JRJ3" s="129"/>
      <c r="JRK3" s="129"/>
      <c r="JRL3" s="129"/>
      <c r="JRM3" s="129"/>
      <c r="JRN3" s="129"/>
      <c r="JRO3" s="129"/>
      <c r="JRP3" s="129"/>
      <c r="JRQ3" s="129"/>
      <c r="JRR3" s="129"/>
      <c r="JRS3" s="129"/>
      <c r="JRT3" s="129"/>
      <c r="JRU3" s="129"/>
      <c r="JRV3" s="129"/>
      <c r="JRW3" s="129"/>
      <c r="JRX3" s="129"/>
      <c r="JRY3" s="129"/>
      <c r="JRZ3" s="129"/>
      <c r="JSA3" s="129"/>
      <c r="JSB3" s="129"/>
      <c r="JSC3" s="129"/>
      <c r="JSD3" s="129"/>
      <c r="JSE3" s="129"/>
      <c r="JSF3" s="129"/>
      <c r="JSG3" s="129"/>
      <c r="JSH3" s="129"/>
      <c r="JSI3" s="129"/>
      <c r="JSJ3" s="129"/>
      <c r="JSK3" s="129"/>
      <c r="JSL3" s="129"/>
      <c r="JSM3" s="129"/>
      <c r="JSN3" s="129"/>
      <c r="JSO3" s="129"/>
      <c r="JSP3" s="129"/>
      <c r="JSQ3" s="129"/>
      <c r="JSR3" s="129"/>
      <c r="JSS3" s="129"/>
      <c r="JST3" s="129"/>
      <c r="JSU3" s="129"/>
      <c r="JSV3" s="129"/>
      <c r="JSW3" s="129"/>
      <c r="JSX3" s="129"/>
      <c r="JSY3" s="129"/>
      <c r="JSZ3" s="129"/>
      <c r="JTA3" s="129"/>
      <c r="JTB3" s="129"/>
      <c r="JTC3" s="129"/>
      <c r="JTD3" s="129"/>
      <c r="JTE3" s="129"/>
      <c r="JTF3" s="129"/>
      <c r="JTG3" s="129"/>
      <c r="JTH3" s="129"/>
      <c r="JTI3" s="129"/>
      <c r="JTJ3" s="129"/>
      <c r="JTK3" s="129"/>
      <c r="JTL3" s="129"/>
      <c r="JTM3" s="129"/>
      <c r="JTN3" s="129"/>
      <c r="JTO3" s="129"/>
      <c r="JTP3" s="129"/>
      <c r="JTQ3" s="129"/>
      <c r="JTR3" s="129"/>
      <c r="JTS3" s="129"/>
      <c r="JTT3" s="129"/>
      <c r="JTU3" s="129"/>
      <c r="JTV3" s="129"/>
      <c r="JTW3" s="129"/>
      <c r="JTX3" s="129"/>
      <c r="JTY3" s="129"/>
      <c r="JTZ3" s="129"/>
      <c r="JUA3" s="129"/>
      <c r="JUB3" s="129"/>
      <c r="JUC3" s="129"/>
      <c r="JUD3" s="129"/>
      <c r="JUE3" s="129"/>
      <c r="JUF3" s="129"/>
      <c r="JUG3" s="129"/>
      <c r="JUH3" s="129"/>
      <c r="JUI3" s="129"/>
      <c r="JUJ3" s="129"/>
      <c r="JUK3" s="129"/>
      <c r="JUL3" s="129"/>
      <c r="JUM3" s="129"/>
      <c r="JUN3" s="129"/>
      <c r="JUO3" s="129"/>
      <c r="JUP3" s="129"/>
      <c r="JUQ3" s="129"/>
      <c r="JUR3" s="129"/>
      <c r="JUS3" s="129"/>
      <c r="JUT3" s="129"/>
      <c r="JUU3" s="129"/>
      <c r="JUV3" s="129"/>
      <c r="JUW3" s="129"/>
      <c r="JUX3" s="129"/>
      <c r="JUY3" s="129"/>
      <c r="JUZ3" s="129"/>
      <c r="JVA3" s="129"/>
      <c r="JVB3" s="129"/>
      <c r="JVC3" s="129"/>
      <c r="JVD3" s="129"/>
      <c r="JVE3" s="129"/>
      <c r="JVF3" s="129"/>
      <c r="JVG3" s="129"/>
      <c r="JVH3" s="129"/>
      <c r="JVI3" s="129"/>
      <c r="JVJ3" s="129"/>
      <c r="JVK3" s="129"/>
      <c r="JVL3" s="129"/>
      <c r="JVM3" s="129"/>
      <c r="JVN3" s="129"/>
      <c r="JVO3" s="129"/>
      <c r="JVP3" s="129"/>
      <c r="JVQ3" s="129"/>
      <c r="JVR3" s="129"/>
      <c r="JVS3" s="129"/>
      <c r="JVT3" s="129"/>
      <c r="JVU3" s="129"/>
      <c r="JVV3" s="129"/>
      <c r="JVW3" s="129"/>
      <c r="JVX3" s="129"/>
      <c r="JVY3" s="129"/>
      <c r="JVZ3" s="129"/>
      <c r="JWA3" s="129"/>
      <c r="JWB3" s="129"/>
      <c r="JWC3" s="129"/>
      <c r="JWD3" s="129"/>
      <c r="JWE3" s="129"/>
      <c r="JWF3" s="129"/>
      <c r="JWG3" s="129"/>
      <c r="JWH3" s="129"/>
      <c r="JWI3" s="129"/>
      <c r="JWJ3" s="129"/>
      <c r="JWK3" s="129"/>
      <c r="JWL3" s="129"/>
      <c r="JWM3" s="129"/>
      <c r="JWN3" s="129"/>
      <c r="JWO3" s="129"/>
      <c r="JWP3" s="129"/>
      <c r="JWQ3" s="129"/>
      <c r="JWR3" s="129"/>
      <c r="JWS3" s="129"/>
      <c r="JWT3" s="129"/>
      <c r="JWU3" s="129"/>
      <c r="JWV3" s="129"/>
      <c r="JWW3" s="129"/>
      <c r="JWX3" s="129"/>
      <c r="JWY3" s="129"/>
      <c r="JWZ3" s="129"/>
      <c r="JXA3" s="129"/>
      <c r="JXB3" s="129"/>
      <c r="JXC3" s="129"/>
      <c r="JXD3" s="129"/>
      <c r="JXE3" s="129"/>
      <c r="JXF3" s="129"/>
      <c r="JXG3" s="129"/>
      <c r="JXH3" s="129"/>
      <c r="JXI3" s="129"/>
      <c r="JXJ3" s="129"/>
      <c r="JXK3" s="129"/>
      <c r="JXL3" s="129"/>
      <c r="JXM3" s="129"/>
      <c r="JXN3" s="129"/>
      <c r="JXO3" s="129"/>
      <c r="JXP3" s="129"/>
      <c r="JXQ3" s="129"/>
      <c r="JXR3" s="129"/>
      <c r="JXS3" s="129"/>
      <c r="JXT3" s="129"/>
      <c r="JXU3" s="129"/>
      <c r="JXV3" s="129"/>
      <c r="JXW3" s="129"/>
      <c r="JXX3" s="129"/>
      <c r="JXY3" s="129"/>
      <c r="JXZ3" s="129"/>
      <c r="JYA3" s="129"/>
      <c r="JYB3" s="129"/>
      <c r="JYC3" s="129"/>
      <c r="JYD3" s="129"/>
      <c r="JYE3" s="129"/>
      <c r="JYF3" s="129"/>
      <c r="JYG3" s="129"/>
      <c r="JYH3" s="129"/>
      <c r="JYI3" s="129"/>
      <c r="JYJ3" s="129"/>
      <c r="JYK3" s="129"/>
      <c r="JYL3" s="129"/>
      <c r="JYM3" s="129"/>
      <c r="JYN3" s="129"/>
      <c r="JYO3" s="129"/>
      <c r="JYP3" s="129"/>
      <c r="JYQ3" s="129"/>
      <c r="JYR3" s="129"/>
      <c r="JYS3" s="129"/>
      <c r="JYT3" s="129"/>
      <c r="JYU3" s="129"/>
      <c r="JYV3" s="129"/>
      <c r="JYW3" s="129"/>
      <c r="JYX3" s="129"/>
      <c r="JYY3" s="129"/>
      <c r="JYZ3" s="129"/>
      <c r="JZA3" s="129"/>
      <c r="JZB3" s="129"/>
      <c r="JZC3" s="129"/>
      <c r="JZD3" s="129"/>
      <c r="JZE3" s="129"/>
      <c r="JZF3" s="129"/>
      <c r="JZG3" s="129"/>
      <c r="JZH3" s="129"/>
      <c r="JZI3" s="129"/>
      <c r="JZJ3" s="129"/>
      <c r="JZK3" s="129"/>
      <c r="JZL3" s="129"/>
      <c r="JZM3" s="129"/>
      <c r="JZN3" s="129"/>
      <c r="JZO3" s="129"/>
      <c r="JZP3" s="129"/>
      <c r="JZQ3" s="129"/>
      <c r="JZR3" s="129"/>
      <c r="JZS3" s="129"/>
      <c r="JZT3" s="129"/>
      <c r="JZU3" s="129"/>
      <c r="JZV3" s="129"/>
      <c r="JZW3" s="129"/>
      <c r="JZX3" s="129"/>
      <c r="JZY3" s="129"/>
      <c r="JZZ3" s="129"/>
      <c r="KAA3" s="129"/>
      <c r="KAB3" s="129"/>
      <c r="KAC3" s="129"/>
      <c r="KAD3" s="129"/>
      <c r="KAE3" s="129"/>
      <c r="KAF3" s="129"/>
      <c r="KAG3" s="129"/>
      <c r="KAH3" s="129"/>
      <c r="KAI3" s="129"/>
      <c r="KAJ3" s="129"/>
      <c r="KAK3" s="129"/>
      <c r="KAL3" s="129"/>
      <c r="KAM3" s="129"/>
      <c r="KAN3" s="129"/>
      <c r="KAO3" s="129"/>
      <c r="KAP3" s="129"/>
      <c r="KAQ3" s="129"/>
      <c r="KAR3" s="129"/>
      <c r="KAS3" s="129"/>
      <c r="KAT3" s="129"/>
      <c r="KAU3" s="129"/>
      <c r="KAV3" s="129"/>
      <c r="KAW3" s="129"/>
      <c r="KAX3" s="129"/>
      <c r="KAY3" s="129"/>
      <c r="KAZ3" s="129"/>
      <c r="KBA3" s="129"/>
      <c r="KBB3" s="129"/>
      <c r="KBC3" s="129"/>
      <c r="KBD3" s="129"/>
      <c r="KBE3" s="129"/>
      <c r="KBF3" s="129"/>
      <c r="KBG3" s="129"/>
      <c r="KBH3" s="129"/>
      <c r="KBI3" s="129"/>
      <c r="KBJ3" s="129"/>
      <c r="KBK3" s="129"/>
      <c r="KBL3" s="129"/>
      <c r="KBM3" s="129"/>
      <c r="KBN3" s="129"/>
      <c r="KBO3" s="129"/>
      <c r="KBP3" s="129"/>
      <c r="KBQ3" s="129"/>
      <c r="KBR3" s="129"/>
      <c r="KBS3" s="129"/>
      <c r="KBT3" s="129"/>
      <c r="KBU3" s="129"/>
      <c r="KBV3" s="129"/>
      <c r="KBW3" s="129"/>
      <c r="KBX3" s="129"/>
      <c r="KBY3" s="129"/>
      <c r="KBZ3" s="129"/>
      <c r="KCA3" s="129"/>
      <c r="KCB3" s="129"/>
      <c r="KCC3" s="129"/>
      <c r="KCD3" s="129"/>
      <c r="KCE3" s="129"/>
      <c r="KCF3" s="129"/>
      <c r="KCG3" s="129"/>
      <c r="KCH3" s="129"/>
      <c r="KCI3" s="129"/>
      <c r="KCJ3" s="129"/>
      <c r="KCK3" s="129"/>
      <c r="KCL3" s="129"/>
      <c r="KCM3" s="129"/>
      <c r="KCN3" s="129"/>
      <c r="KCO3" s="129"/>
      <c r="KCP3" s="129"/>
      <c r="KCQ3" s="129"/>
      <c r="KCR3" s="129"/>
      <c r="KCS3" s="129"/>
      <c r="KCT3" s="129"/>
      <c r="KCU3" s="129"/>
      <c r="KCV3" s="129"/>
      <c r="KCW3" s="129"/>
      <c r="KCX3" s="129"/>
      <c r="KCY3" s="129"/>
      <c r="KCZ3" s="129"/>
      <c r="KDA3" s="129"/>
      <c r="KDB3" s="129"/>
      <c r="KDC3" s="129"/>
      <c r="KDD3" s="129"/>
      <c r="KDE3" s="129"/>
      <c r="KDF3" s="129"/>
      <c r="KDG3" s="129"/>
      <c r="KDH3" s="129"/>
      <c r="KDI3" s="129"/>
      <c r="KDJ3" s="129"/>
      <c r="KDK3" s="129"/>
      <c r="KDL3" s="129"/>
      <c r="KDM3" s="129"/>
      <c r="KDN3" s="129"/>
      <c r="KDO3" s="129"/>
      <c r="KDP3" s="129"/>
      <c r="KDQ3" s="129"/>
      <c r="KDR3" s="129"/>
      <c r="KDS3" s="129"/>
      <c r="KDT3" s="129"/>
      <c r="KDU3" s="129"/>
      <c r="KDV3" s="129"/>
      <c r="KDW3" s="129"/>
      <c r="KDX3" s="129"/>
      <c r="KDY3" s="129"/>
      <c r="KDZ3" s="129"/>
      <c r="KEA3" s="129"/>
      <c r="KEB3" s="129"/>
      <c r="KEC3" s="129"/>
      <c r="KED3" s="129"/>
      <c r="KEE3" s="129"/>
      <c r="KEF3" s="129"/>
      <c r="KEG3" s="129"/>
      <c r="KEH3" s="129"/>
      <c r="KEI3" s="129"/>
      <c r="KEJ3" s="129"/>
      <c r="KEK3" s="129"/>
      <c r="KEL3" s="129"/>
      <c r="KEM3" s="129"/>
      <c r="KEN3" s="129"/>
      <c r="KEO3" s="129"/>
      <c r="KEP3" s="129"/>
      <c r="KEQ3" s="129"/>
      <c r="KER3" s="129"/>
      <c r="KES3" s="129"/>
      <c r="KET3" s="129"/>
      <c r="KEU3" s="129"/>
      <c r="KEV3" s="129"/>
      <c r="KEW3" s="129"/>
      <c r="KEX3" s="129"/>
      <c r="KEY3" s="129"/>
      <c r="KEZ3" s="129"/>
      <c r="KFA3" s="129"/>
      <c r="KFB3" s="129"/>
      <c r="KFC3" s="129"/>
      <c r="KFD3" s="129"/>
      <c r="KFE3" s="129"/>
      <c r="KFF3" s="129"/>
      <c r="KFG3" s="129"/>
      <c r="KFH3" s="129"/>
      <c r="KFI3" s="129"/>
      <c r="KFJ3" s="129"/>
      <c r="KFK3" s="129"/>
      <c r="KFL3" s="129"/>
      <c r="KFM3" s="129"/>
      <c r="KFN3" s="129"/>
      <c r="KFO3" s="129"/>
      <c r="KFP3" s="129"/>
      <c r="KFQ3" s="129"/>
      <c r="KFR3" s="129"/>
      <c r="KFS3" s="129"/>
      <c r="KFT3" s="129"/>
      <c r="KFU3" s="129"/>
      <c r="KFV3" s="129"/>
      <c r="KFW3" s="129"/>
      <c r="KFX3" s="129"/>
      <c r="KFY3" s="129"/>
      <c r="KFZ3" s="129"/>
      <c r="KGA3" s="129"/>
      <c r="KGB3" s="129"/>
      <c r="KGC3" s="129"/>
      <c r="KGD3" s="129"/>
      <c r="KGE3" s="129"/>
      <c r="KGF3" s="129"/>
      <c r="KGG3" s="129"/>
      <c r="KGH3" s="129"/>
      <c r="KGI3" s="129"/>
      <c r="KGJ3" s="129"/>
      <c r="KGK3" s="129"/>
      <c r="KGL3" s="129"/>
      <c r="KGM3" s="129"/>
      <c r="KGN3" s="129"/>
      <c r="KGO3" s="129"/>
      <c r="KGP3" s="129"/>
      <c r="KGQ3" s="129"/>
      <c r="KGR3" s="129"/>
      <c r="KGS3" s="129"/>
      <c r="KGT3" s="129"/>
      <c r="KGU3" s="129"/>
      <c r="KGV3" s="129"/>
      <c r="KGW3" s="129"/>
      <c r="KGX3" s="129"/>
      <c r="KGY3" s="129"/>
      <c r="KGZ3" s="129"/>
      <c r="KHA3" s="129"/>
      <c r="KHB3" s="129"/>
      <c r="KHC3" s="129"/>
      <c r="KHD3" s="129"/>
      <c r="KHE3" s="129"/>
      <c r="KHF3" s="129"/>
      <c r="KHG3" s="129"/>
      <c r="KHH3" s="129"/>
      <c r="KHI3" s="129"/>
      <c r="KHJ3" s="129"/>
      <c r="KHK3" s="129"/>
      <c r="KHL3" s="129"/>
      <c r="KHM3" s="129"/>
      <c r="KHN3" s="129"/>
      <c r="KHO3" s="129"/>
      <c r="KHP3" s="129"/>
      <c r="KHQ3" s="129"/>
      <c r="KHR3" s="129"/>
      <c r="KHS3" s="129"/>
      <c r="KHT3" s="129"/>
      <c r="KHU3" s="129"/>
      <c r="KHV3" s="129"/>
      <c r="KHW3" s="129"/>
      <c r="KHX3" s="129"/>
      <c r="KHY3" s="129"/>
      <c r="KHZ3" s="129"/>
      <c r="KIA3" s="129"/>
      <c r="KIB3" s="129"/>
      <c r="KIC3" s="129"/>
      <c r="KID3" s="129"/>
      <c r="KIE3" s="129"/>
      <c r="KIF3" s="129"/>
      <c r="KIG3" s="129"/>
      <c r="KIH3" s="129"/>
      <c r="KII3" s="129"/>
      <c r="KIJ3" s="129"/>
      <c r="KIK3" s="129"/>
      <c r="KIL3" s="129"/>
      <c r="KIM3" s="129"/>
      <c r="KIN3" s="129"/>
      <c r="KIO3" s="129"/>
      <c r="KIP3" s="129"/>
      <c r="KIQ3" s="129"/>
      <c r="KIR3" s="129"/>
      <c r="KIS3" s="129"/>
      <c r="KIT3" s="129"/>
      <c r="KIU3" s="129"/>
      <c r="KIV3" s="129"/>
      <c r="KIW3" s="129"/>
      <c r="KIX3" s="129"/>
      <c r="KIY3" s="129"/>
      <c r="KIZ3" s="129"/>
      <c r="KJA3" s="129"/>
      <c r="KJB3" s="129"/>
      <c r="KJC3" s="129"/>
      <c r="KJD3" s="129"/>
      <c r="KJE3" s="129"/>
      <c r="KJF3" s="129"/>
      <c r="KJG3" s="129"/>
      <c r="KJH3" s="129"/>
      <c r="KJI3" s="129"/>
      <c r="KJJ3" s="129"/>
      <c r="KJK3" s="129"/>
      <c r="KJL3" s="129"/>
      <c r="KJM3" s="129"/>
      <c r="KJN3" s="129"/>
      <c r="KJO3" s="129"/>
      <c r="KJP3" s="129"/>
      <c r="KJQ3" s="129"/>
      <c r="KJR3" s="129"/>
      <c r="KJS3" s="129"/>
      <c r="KJT3" s="129"/>
      <c r="KJU3" s="129"/>
      <c r="KJV3" s="129"/>
      <c r="KJW3" s="129"/>
      <c r="KJX3" s="129"/>
      <c r="KJY3" s="129"/>
      <c r="KJZ3" s="129"/>
      <c r="KKA3" s="129"/>
      <c r="KKB3" s="129"/>
      <c r="KKC3" s="129"/>
      <c r="KKD3" s="129"/>
      <c r="KKE3" s="129"/>
      <c r="KKF3" s="129"/>
      <c r="KKG3" s="129"/>
      <c r="KKH3" s="129"/>
      <c r="KKI3" s="129"/>
      <c r="KKJ3" s="129"/>
      <c r="KKK3" s="129"/>
      <c r="KKL3" s="129"/>
      <c r="KKM3" s="129"/>
      <c r="KKN3" s="129"/>
      <c r="KKO3" s="129"/>
      <c r="KKP3" s="129"/>
      <c r="KKQ3" s="129"/>
      <c r="KKR3" s="129"/>
      <c r="KKS3" s="129"/>
      <c r="KKT3" s="129"/>
      <c r="KKU3" s="129"/>
      <c r="KKV3" s="129"/>
      <c r="KKW3" s="129"/>
      <c r="KKX3" s="129"/>
      <c r="KKY3" s="129"/>
      <c r="KKZ3" s="129"/>
      <c r="KLA3" s="129"/>
      <c r="KLB3" s="129"/>
      <c r="KLC3" s="129"/>
      <c r="KLD3" s="129"/>
      <c r="KLE3" s="129"/>
      <c r="KLF3" s="129"/>
      <c r="KLG3" s="129"/>
      <c r="KLH3" s="129"/>
      <c r="KLI3" s="129"/>
      <c r="KLJ3" s="129"/>
      <c r="KLK3" s="129"/>
      <c r="KLL3" s="129"/>
      <c r="KLM3" s="129"/>
      <c r="KLN3" s="129"/>
      <c r="KLO3" s="129"/>
      <c r="KLP3" s="129"/>
      <c r="KLQ3" s="129"/>
      <c r="KLR3" s="129"/>
      <c r="KLS3" s="129"/>
      <c r="KLT3" s="129"/>
      <c r="KLU3" s="129"/>
      <c r="KLV3" s="129"/>
      <c r="KLW3" s="129"/>
      <c r="KLX3" s="129"/>
      <c r="KLY3" s="129"/>
      <c r="KLZ3" s="129"/>
      <c r="KMA3" s="129"/>
      <c r="KMB3" s="129"/>
      <c r="KMC3" s="129"/>
      <c r="KMD3" s="129"/>
      <c r="KME3" s="129"/>
      <c r="KMF3" s="129"/>
      <c r="KMG3" s="129"/>
      <c r="KMH3" s="129"/>
      <c r="KMI3" s="129"/>
      <c r="KMJ3" s="129"/>
      <c r="KMK3" s="129"/>
      <c r="KML3" s="129"/>
      <c r="KMM3" s="129"/>
      <c r="KMN3" s="129"/>
      <c r="KMO3" s="129"/>
      <c r="KMP3" s="129"/>
      <c r="KMQ3" s="129"/>
      <c r="KMR3" s="129"/>
      <c r="KMS3" s="129"/>
      <c r="KMT3" s="129"/>
      <c r="KMU3" s="129"/>
      <c r="KMV3" s="129"/>
      <c r="KMW3" s="129"/>
      <c r="KMX3" s="129"/>
      <c r="KMY3" s="129"/>
      <c r="KMZ3" s="129"/>
      <c r="KNA3" s="129"/>
      <c r="KNB3" s="129"/>
      <c r="KNC3" s="129"/>
      <c r="KND3" s="129"/>
      <c r="KNE3" s="129"/>
      <c r="KNF3" s="129"/>
      <c r="KNG3" s="129"/>
      <c r="KNH3" s="129"/>
      <c r="KNI3" s="129"/>
      <c r="KNJ3" s="129"/>
      <c r="KNK3" s="129"/>
      <c r="KNL3" s="129"/>
      <c r="KNM3" s="129"/>
      <c r="KNN3" s="129"/>
      <c r="KNO3" s="129"/>
      <c r="KNP3" s="129"/>
      <c r="KNQ3" s="129"/>
      <c r="KNR3" s="129"/>
      <c r="KNS3" s="129"/>
      <c r="KNT3" s="129"/>
      <c r="KNU3" s="129"/>
      <c r="KNV3" s="129"/>
      <c r="KNW3" s="129"/>
      <c r="KNX3" s="129"/>
      <c r="KNY3" s="129"/>
      <c r="KNZ3" s="129"/>
      <c r="KOA3" s="129"/>
      <c r="KOB3" s="129"/>
      <c r="KOC3" s="129"/>
      <c r="KOD3" s="129"/>
      <c r="KOE3" s="129"/>
      <c r="KOF3" s="129"/>
      <c r="KOG3" s="129"/>
      <c r="KOH3" s="129"/>
      <c r="KOI3" s="129"/>
      <c r="KOJ3" s="129"/>
      <c r="KOK3" s="129"/>
      <c r="KOL3" s="129"/>
      <c r="KOM3" s="129"/>
      <c r="KON3" s="129"/>
      <c r="KOO3" s="129"/>
      <c r="KOP3" s="129"/>
      <c r="KOQ3" s="129"/>
      <c r="KOR3" s="129"/>
      <c r="KOS3" s="129"/>
      <c r="KOT3" s="129"/>
      <c r="KOU3" s="129"/>
      <c r="KOV3" s="129"/>
      <c r="KOW3" s="129"/>
      <c r="KOX3" s="129"/>
      <c r="KOY3" s="129"/>
      <c r="KOZ3" s="129"/>
      <c r="KPA3" s="129"/>
      <c r="KPB3" s="129"/>
      <c r="KPC3" s="129"/>
      <c r="KPD3" s="129"/>
      <c r="KPE3" s="129"/>
      <c r="KPF3" s="129"/>
      <c r="KPG3" s="129"/>
      <c r="KPH3" s="129"/>
      <c r="KPI3" s="129"/>
      <c r="KPJ3" s="129"/>
      <c r="KPK3" s="129"/>
      <c r="KPL3" s="129"/>
      <c r="KPM3" s="129"/>
      <c r="KPN3" s="129"/>
      <c r="KPO3" s="129"/>
      <c r="KPP3" s="129"/>
      <c r="KPQ3" s="129"/>
      <c r="KPR3" s="129"/>
      <c r="KPS3" s="129"/>
      <c r="KPT3" s="129"/>
      <c r="KPU3" s="129"/>
      <c r="KPV3" s="129"/>
      <c r="KPW3" s="129"/>
      <c r="KPX3" s="129"/>
      <c r="KPY3" s="129"/>
      <c r="KPZ3" s="129"/>
      <c r="KQA3" s="129"/>
      <c r="KQB3" s="129"/>
      <c r="KQC3" s="129"/>
      <c r="KQD3" s="129"/>
      <c r="KQE3" s="129"/>
      <c r="KQF3" s="129"/>
      <c r="KQG3" s="129"/>
      <c r="KQH3" s="129"/>
      <c r="KQI3" s="129"/>
      <c r="KQJ3" s="129"/>
      <c r="KQK3" s="129"/>
      <c r="KQL3" s="129"/>
      <c r="KQM3" s="129"/>
      <c r="KQN3" s="129"/>
      <c r="KQO3" s="129"/>
      <c r="KQP3" s="129"/>
      <c r="KQQ3" s="129"/>
      <c r="KQR3" s="129"/>
      <c r="KQS3" s="129"/>
      <c r="KQT3" s="129"/>
      <c r="KQU3" s="129"/>
      <c r="KQV3" s="129"/>
      <c r="KQW3" s="129"/>
      <c r="KQX3" s="129"/>
      <c r="KQY3" s="129"/>
      <c r="KQZ3" s="129"/>
      <c r="KRA3" s="129"/>
      <c r="KRB3" s="129"/>
      <c r="KRC3" s="129"/>
      <c r="KRD3" s="129"/>
      <c r="KRE3" s="129"/>
      <c r="KRF3" s="129"/>
      <c r="KRG3" s="129"/>
      <c r="KRH3" s="129"/>
      <c r="KRI3" s="129"/>
      <c r="KRJ3" s="129"/>
      <c r="KRK3" s="129"/>
      <c r="KRL3" s="129"/>
      <c r="KRM3" s="129"/>
      <c r="KRN3" s="129"/>
      <c r="KRO3" s="129"/>
      <c r="KRP3" s="129"/>
      <c r="KRQ3" s="129"/>
      <c r="KRR3" s="129"/>
      <c r="KRS3" s="129"/>
      <c r="KRT3" s="129"/>
      <c r="KRU3" s="129"/>
      <c r="KRV3" s="129"/>
      <c r="KRW3" s="129"/>
      <c r="KRX3" s="129"/>
      <c r="KRY3" s="129"/>
      <c r="KRZ3" s="129"/>
      <c r="KSA3" s="129"/>
      <c r="KSB3" s="129"/>
      <c r="KSC3" s="129"/>
      <c r="KSD3" s="129"/>
      <c r="KSE3" s="129"/>
      <c r="KSF3" s="129"/>
      <c r="KSG3" s="129"/>
      <c r="KSH3" s="129"/>
      <c r="KSI3" s="129"/>
      <c r="KSJ3" s="129"/>
      <c r="KSK3" s="129"/>
      <c r="KSL3" s="129"/>
      <c r="KSM3" s="129"/>
      <c r="KSN3" s="129"/>
      <c r="KSO3" s="129"/>
      <c r="KSP3" s="129"/>
      <c r="KSQ3" s="129"/>
      <c r="KSR3" s="129"/>
      <c r="KSS3" s="129"/>
      <c r="KST3" s="129"/>
      <c r="KSU3" s="129"/>
      <c r="KSV3" s="129"/>
      <c r="KSW3" s="129"/>
      <c r="KSX3" s="129"/>
      <c r="KSY3" s="129"/>
      <c r="KSZ3" s="129"/>
      <c r="KTA3" s="129"/>
      <c r="KTB3" s="129"/>
      <c r="KTC3" s="129"/>
      <c r="KTD3" s="129"/>
      <c r="KTE3" s="129"/>
      <c r="KTF3" s="129"/>
      <c r="KTG3" s="129"/>
      <c r="KTH3" s="129"/>
      <c r="KTI3" s="129"/>
      <c r="KTJ3" s="129"/>
      <c r="KTK3" s="129"/>
      <c r="KTL3" s="129"/>
      <c r="KTM3" s="129"/>
      <c r="KTN3" s="129"/>
      <c r="KTO3" s="129"/>
      <c r="KTP3" s="129"/>
      <c r="KTQ3" s="129"/>
      <c r="KTR3" s="129"/>
      <c r="KTS3" s="129"/>
      <c r="KTT3" s="129"/>
      <c r="KTU3" s="129"/>
      <c r="KTV3" s="129"/>
      <c r="KTW3" s="129"/>
      <c r="KTX3" s="129"/>
      <c r="KTY3" s="129"/>
      <c r="KTZ3" s="129"/>
      <c r="KUA3" s="129"/>
      <c r="KUB3" s="129"/>
      <c r="KUC3" s="129"/>
      <c r="KUD3" s="129"/>
      <c r="KUE3" s="129"/>
      <c r="KUF3" s="129"/>
      <c r="KUG3" s="129"/>
      <c r="KUH3" s="129"/>
      <c r="KUI3" s="129"/>
      <c r="KUJ3" s="129"/>
      <c r="KUK3" s="129"/>
      <c r="KUL3" s="129"/>
      <c r="KUM3" s="129"/>
      <c r="KUN3" s="129"/>
      <c r="KUO3" s="129"/>
      <c r="KUP3" s="129"/>
      <c r="KUQ3" s="129"/>
      <c r="KUR3" s="129"/>
      <c r="KUS3" s="129"/>
      <c r="KUT3" s="129"/>
      <c r="KUU3" s="129"/>
      <c r="KUV3" s="129"/>
      <c r="KUW3" s="129"/>
      <c r="KUX3" s="129"/>
      <c r="KUY3" s="129"/>
      <c r="KUZ3" s="129"/>
      <c r="KVA3" s="129"/>
      <c r="KVB3" s="129"/>
      <c r="KVC3" s="129"/>
      <c r="KVD3" s="129"/>
      <c r="KVE3" s="129"/>
      <c r="KVF3" s="129"/>
      <c r="KVG3" s="129"/>
      <c r="KVH3" s="129"/>
      <c r="KVI3" s="129"/>
      <c r="KVJ3" s="129"/>
      <c r="KVK3" s="129"/>
      <c r="KVL3" s="129"/>
      <c r="KVM3" s="129"/>
      <c r="KVN3" s="129"/>
      <c r="KVO3" s="129"/>
      <c r="KVP3" s="129"/>
      <c r="KVQ3" s="129"/>
      <c r="KVR3" s="129"/>
      <c r="KVS3" s="129"/>
      <c r="KVT3" s="129"/>
      <c r="KVU3" s="129"/>
      <c r="KVV3" s="129"/>
      <c r="KVW3" s="129"/>
      <c r="KVX3" s="129"/>
      <c r="KVY3" s="129"/>
      <c r="KVZ3" s="129"/>
      <c r="KWA3" s="129"/>
      <c r="KWB3" s="129"/>
      <c r="KWC3" s="129"/>
      <c r="KWD3" s="129"/>
      <c r="KWE3" s="129"/>
      <c r="KWF3" s="129"/>
      <c r="KWG3" s="129"/>
      <c r="KWH3" s="129"/>
      <c r="KWI3" s="129"/>
      <c r="KWJ3" s="129"/>
      <c r="KWK3" s="129"/>
      <c r="KWL3" s="129"/>
      <c r="KWM3" s="129"/>
      <c r="KWN3" s="129"/>
      <c r="KWO3" s="129"/>
      <c r="KWP3" s="129"/>
      <c r="KWQ3" s="129"/>
      <c r="KWR3" s="129"/>
      <c r="KWS3" s="129"/>
      <c r="KWT3" s="129"/>
      <c r="KWU3" s="129"/>
      <c r="KWV3" s="129"/>
      <c r="KWW3" s="129"/>
      <c r="KWX3" s="129"/>
      <c r="KWY3" s="129"/>
      <c r="KWZ3" s="129"/>
      <c r="KXA3" s="129"/>
      <c r="KXB3" s="129"/>
      <c r="KXC3" s="129"/>
      <c r="KXD3" s="129"/>
      <c r="KXE3" s="129"/>
      <c r="KXF3" s="129"/>
      <c r="KXG3" s="129"/>
      <c r="KXH3" s="129"/>
      <c r="KXI3" s="129"/>
      <c r="KXJ3" s="129"/>
      <c r="KXK3" s="129"/>
      <c r="KXL3" s="129"/>
      <c r="KXM3" s="129"/>
      <c r="KXN3" s="129"/>
      <c r="KXO3" s="129"/>
      <c r="KXP3" s="129"/>
      <c r="KXQ3" s="129"/>
      <c r="KXR3" s="129"/>
      <c r="KXS3" s="129"/>
      <c r="KXT3" s="129"/>
      <c r="KXU3" s="129"/>
      <c r="KXV3" s="129"/>
      <c r="KXW3" s="129"/>
      <c r="KXX3" s="129"/>
      <c r="KXY3" s="129"/>
      <c r="KXZ3" s="129"/>
      <c r="KYA3" s="129"/>
      <c r="KYB3" s="129"/>
      <c r="KYC3" s="129"/>
      <c r="KYD3" s="129"/>
      <c r="KYE3" s="129"/>
      <c r="KYF3" s="129"/>
      <c r="KYG3" s="129"/>
      <c r="KYH3" s="129"/>
      <c r="KYI3" s="129"/>
      <c r="KYJ3" s="129"/>
      <c r="KYK3" s="129"/>
      <c r="KYL3" s="129"/>
      <c r="KYM3" s="129"/>
      <c r="KYN3" s="129"/>
      <c r="KYO3" s="129"/>
      <c r="KYP3" s="129"/>
      <c r="KYQ3" s="129"/>
      <c r="KYR3" s="129"/>
      <c r="KYS3" s="129"/>
      <c r="KYT3" s="129"/>
      <c r="KYU3" s="129"/>
      <c r="KYV3" s="129"/>
      <c r="KYW3" s="129"/>
      <c r="KYX3" s="129"/>
      <c r="KYY3" s="129"/>
      <c r="KYZ3" s="129"/>
      <c r="KZA3" s="129"/>
      <c r="KZB3" s="129"/>
      <c r="KZC3" s="129"/>
      <c r="KZD3" s="129"/>
      <c r="KZE3" s="129"/>
      <c r="KZF3" s="129"/>
      <c r="KZG3" s="129"/>
      <c r="KZH3" s="129"/>
      <c r="KZI3" s="129"/>
      <c r="KZJ3" s="129"/>
      <c r="KZK3" s="129"/>
      <c r="KZL3" s="129"/>
      <c r="KZM3" s="129"/>
      <c r="KZN3" s="129"/>
      <c r="KZO3" s="129"/>
      <c r="KZP3" s="129"/>
      <c r="KZQ3" s="129"/>
      <c r="KZR3" s="129"/>
      <c r="KZS3" s="129"/>
      <c r="KZT3" s="129"/>
      <c r="KZU3" s="129"/>
      <c r="KZV3" s="129"/>
      <c r="KZW3" s="129"/>
      <c r="KZX3" s="129"/>
      <c r="KZY3" s="129"/>
      <c r="KZZ3" s="129"/>
      <c r="LAA3" s="129"/>
      <c r="LAB3" s="129"/>
      <c r="LAC3" s="129"/>
      <c r="LAD3" s="129"/>
      <c r="LAE3" s="129"/>
      <c r="LAF3" s="129"/>
      <c r="LAG3" s="129"/>
      <c r="LAH3" s="129"/>
      <c r="LAI3" s="129"/>
      <c r="LAJ3" s="129"/>
      <c r="LAK3" s="129"/>
      <c r="LAL3" s="129"/>
      <c r="LAM3" s="129"/>
      <c r="LAN3" s="129"/>
      <c r="LAO3" s="129"/>
      <c r="LAP3" s="129"/>
      <c r="LAQ3" s="129"/>
      <c r="LAR3" s="129"/>
      <c r="LAS3" s="129"/>
      <c r="LAT3" s="129"/>
      <c r="LAU3" s="129"/>
      <c r="LAV3" s="129"/>
      <c r="LAW3" s="129"/>
      <c r="LAX3" s="129"/>
      <c r="LAY3" s="129"/>
      <c r="LAZ3" s="129"/>
      <c r="LBA3" s="129"/>
      <c r="LBB3" s="129"/>
      <c r="LBC3" s="129"/>
      <c r="LBD3" s="129"/>
      <c r="LBE3" s="129"/>
      <c r="LBF3" s="129"/>
      <c r="LBG3" s="129"/>
      <c r="LBH3" s="129"/>
      <c r="LBI3" s="129"/>
      <c r="LBJ3" s="129"/>
      <c r="LBK3" s="129"/>
      <c r="LBL3" s="129"/>
      <c r="LBM3" s="129"/>
      <c r="LBN3" s="129"/>
      <c r="LBO3" s="129"/>
      <c r="LBP3" s="129"/>
      <c r="LBQ3" s="129"/>
      <c r="LBR3" s="129"/>
      <c r="LBS3" s="129"/>
      <c r="LBT3" s="129"/>
      <c r="LBU3" s="129"/>
      <c r="LBV3" s="129"/>
      <c r="LBW3" s="129"/>
      <c r="LBX3" s="129"/>
      <c r="LBY3" s="129"/>
      <c r="LBZ3" s="129"/>
      <c r="LCA3" s="129"/>
      <c r="LCB3" s="129"/>
      <c r="LCC3" s="129"/>
      <c r="LCD3" s="129"/>
      <c r="LCE3" s="129"/>
      <c r="LCF3" s="129"/>
      <c r="LCG3" s="129"/>
      <c r="LCH3" s="129"/>
      <c r="LCI3" s="129"/>
      <c r="LCJ3" s="129"/>
      <c r="LCK3" s="129"/>
      <c r="LCL3" s="129"/>
      <c r="LCM3" s="129"/>
      <c r="LCN3" s="129"/>
      <c r="LCO3" s="129"/>
      <c r="LCP3" s="129"/>
      <c r="LCQ3" s="129"/>
      <c r="LCR3" s="129"/>
      <c r="LCS3" s="129"/>
      <c r="LCT3" s="129"/>
      <c r="LCU3" s="129"/>
      <c r="LCV3" s="129"/>
      <c r="LCW3" s="129"/>
      <c r="LCX3" s="129"/>
      <c r="LCY3" s="129"/>
      <c r="LCZ3" s="129"/>
      <c r="LDA3" s="129"/>
      <c r="LDB3" s="129"/>
      <c r="LDC3" s="129"/>
      <c r="LDD3" s="129"/>
      <c r="LDE3" s="129"/>
      <c r="LDF3" s="129"/>
      <c r="LDG3" s="129"/>
      <c r="LDH3" s="129"/>
      <c r="LDI3" s="129"/>
      <c r="LDJ3" s="129"/>
      <c r="LDK3" s="129"/>
      <c r="LDL3" s="129"/>
      <c r="LDM3" s="129"/>
      <c r="LDN3" s="129"/>
      <c r="LDO3" s="129"/>
      <c r="LDP3" s="129"/>
      <c r="LDQ3" s="129"/>
      <c r="LDR3" s="129"/>
      <c r="LDS3" s="129"/>
      <c r="LDT3" s="129"/>
      <c r="LDU3" s="129"/>
      <c r="LDV3" s="129"/>
      <c r="LDW3" s="129"/>
      <c r="LDX3" s="129"/>
      <c r="LDY3" s="129"/>
      <c r="LDZ3" s="129"/>
      <c r="LEA3" s="129"/>
      <c r="LEB3" s="129"/>
      <c r="LEC3" s="129"/>
      <c r="LED3" s="129"/>
      <c r="LEE3" s="129"/>
      <c r="LEF3" s="129"/>
      <c r="LEG3" s="129"/>
      <c r="LEH3" s="129"/>
      <c r="LEI3" s="129"/>
      <c r="LEJ3" s="129"/>
      <c r="LEK3" s="129"/>
      <c r="LEL3" s="129"/>
      <c r="LEM3" s="129"/>
      <c r="LEN3" s="129"/>
      <c r="LEO3" s="129"/>
      <c r="LEP3" s="129"/>
      <c r="LEQ3" s="129"/>
      <c r="LER3" s="129"/>
      <c r="LES3" s="129"/>
      <c r="LET3" s="129"/>
      <c r="LEU3" s="129"/>
      <c r="LEV3" s="129"/>
      <c r="LEW3" s="129"/>
      <c r="LEX3" s="129"/>
      <c r="LEY3" s="129"/>
      <c r="LEZ3" s="129"/>
      <c r="LFA3" s="129"/>
      <c r="LFB3" s="129"/>
      <c r="LFC3" s="129"/>
      <c r="LFD3" s="129"/>
      <c r="LFE3" s="129"/>
      <c r="LFF3" s="129"/>
      <c r="LFG3" s="129"/>
      <c r="LFH3" s="129"/>
      <c r="LFI3" s="129"/>
      <c r="LFJ3" s="129"/>
      <c r="LFK3" s="129"/>
      <c r="LFL3" s="129"/>
      <c r="LFM3" s="129"/>
      <c r="LFN3" s="129"/>
      <c r="LFO3" s="129"/>
      <c r="LFP3" s="129"/>
      <c r="LFQ3" s="129"/>
      <c r="LFR3" s="129"/>
      <c r="LFS3" s="129"/>
      <c r="LFT3" s="129"/>
      <c r="LFU3" s="129"/>
      <c r="LFV3" s="129"/>
      <c r="LFW3" s="129"/>
      <c r="LFX3" s="129"/>
      <c r="LFY3" s="129"/>
      <c r="LFZ3" s="129"/>
      <c r="LGA3" s="129"/>
      <c r="LGB3" s="129"/>
      <c r="LGC3" s="129"/>
      <c r="LGD3" s="129"/>
      <c r="LGE3" s="129"/>
      <c r="LGF3" s="129"/>
      <c r="LGG3" s="129"/>
      <c r="LGH3" s="129"/>
      <c r="LGI3" s="129"/>
      <c r="LGJ3" s="129"/>
      <c r="LGK3" s="129"/>
      <c r="LGL3" s="129"/>
      <c r="LGM3" s="129"/>
      <c r="LGN3" s="129"/>
      <c r="LGO3" s="129"/>
      <c r="LGP3" s="129"/>
      <c r="LGQ3" s="129"/>
      <c r="LGR3" s="129"/>
      <c r="LGS3" s="129"/>
      <c r="LGT3" s="129"/>
      <c r="LGU3" s="129"/>
      <c r="LGV3" s="129"/>
      <c r="LGW3" s="129"/>
      <c r="LGX3" s="129"/>
      <c r="LGY3" s="129"/>
      <c r="LGZ3" s="129"/>
      <c r="LHA3" s="129"/>
      <c r="LHB3" s="129"/>
      <c r="LHC3" s="129"/>
      <c r="LHD3" s="129"/>
      <c r="LHE3" s="129"/>
      <c r="LHF3" s="129"/>
      <c r="LHG3" s="129"/>
      <c r="LHH3" s="129"/>
      <c r="LHI3" s="129"/>
      <c r="LHJ3" s="129"/>
      <c r="LHK3" s="129"/>
      <c r="LHL3" s="129"/>
      <c r="LHM3" s="129"/>
      <c r="LHN3" s="129"/>
      <c r="LHO3" s="129"/>
      <c r="LHP3" s="129"/>
      <c r="LHQ3" s="129"/>
      <c r="LHR3" s="129"/>
      <c r="LHS3" s="129"/>
      <c r="LHT3" s="129"/>
      <c r="LHU3" s="129"/>
      <c r="LHV3" s="129"/>
      <c r="LHW3" s="129"/>
      <c r="LHX3" s="129"/>
      <c r="LHY3" s="129"/>
      <c r="LHZ3" s="129"/>
      <c r="LIA3" s="129"/>
      <c r="LIB3" s="129"/>
      <c r="LIC3" s="129"/>
      <c r="LID3" s="129"/>
      <c r="LIE3" s="129"/>
      <c r="LIF3" s="129"/>
      <c r="LIG3" s="129"/>
      <c r="LIH3" s="129"/>
      <c r="LII3" s="129"/>
      <c r="LIJ3" s="129"/>
      <c r="LIK3" s="129"/>
      <c r="LIL3" s="129"/>
      <c r="LIM3" s="129"/>
      <c r="LIN3" s="129"/>
      <c r="LIO3" s="129"/>
      <c r="LIP3" s="129"/>
      <c r="LIQ3" s="129"/>
      <c r="LIR3" s="129"/>
      <c r="LIS3" s="129"/>
      <c r="LIT3" s="129"/>
      <c r="LIU3" s="129"/>
      <c r="LIV3" s="129"/>
      <c r="LIW3" s="129"/>
      <c r="LIX3" s="129"/>
      <c r="LIY3" s="129"/>
      <c r="LIZ3" s="129"/>
      <c r="LJA3" s="129"/>
      <c r="LJB3" s="129"/>
      <c r="LJC3" s="129"/>
      <c r="LJD3" s="129"/>
      <c r="LJE3" s="129"/>
      <c r="LJF3" s="129"/>
      <c r="LJG3" s="129"/>
      <c r="LJH3" s="129"/>
      <c r="LJI3" s="129"/>
      <c r="LJJ3" s="129"/>
      <c r="LJK3" s="129"/>
      <c r="LJL3" s="129"/>
      <c r="LJM3" s="129"/>
      <c r="LJN3" s="129"/>
      <c r="LJO3" s="129"/>
      <c r="LJP3" s="129"/>
      <c r="LJQ3" s="129"/>
      <c r="LJR3" s="129"/>
      <c r="LJS3" s="129"/>
      <c r="LJT3" s="129"/>
      <c r="LJU3" s="129"/>
      <c r="LJV3" s="129"/>
      <c r="LJW3" s="129"/>
      <c r="LJX3" s="129"/>
      <c r="LJY3" s="129"/>
      <c r="LJZ3" s="129"/>
      <c r="LKA3" s="129"/>
      <c r="LKB3" s="129"/>
      <c r="LKC3" s="129"/>
      <c r="LKD3" s="129"/>
      <c r="LKE3" s="129"/>
      <c r="LKF3" s="129"/>
      <c r="LKG3" s="129"/>
      <c r="LKH3" s="129"/>
      <c r="LKI3" s="129"/>
      <c r="LKJ3" s="129"/>
      <c r="LKK3" s="129"/>
      <c r="LKL3" s="129"/>
      <c r="LKM3" s="129"/>
      <c r="LKN3" s="129"/>
      <c r="LKO3" s="129"/>
      <c r="LKP3" s="129"/>
      <c r="LKQ3" s="129"/>
      <c r="LKR3" s="129"/>
      <c r="LKS3" s="129"/>
      <c r="LKT3" s="129"/>
      <c r="LKU3" s="129"/>
      <c r="LKV3" s="129"/>
      <c r="LKW3" s="129"/>
      <c r="LKX3" s="129"/>
      <c r="LKY3" s="129"/>
      <c r="LKZ3" s="129"/>
      <c r="LLA3" s="129"/>
      <c r="LLB3" s="129"/>
      <c r="LLC3" s="129"/>
      <c r="LLD3" s="129"/>
      <c r="LLE3" s="129"/>
      <c r="LLF3" s="129"/>
      <c r="LLG3" s="129"/>
      <c r="LLH3" s="129"/>
      <c r="LLI3" s="129"/>
      <c r="LLJ3" s="129"/>
      <c r="LLK3" s="129"/>
      <c r="LLL3" s="129"/>
      <c r="LLM3" s="129"/>
      <c r="LLN3" s="129"/>
      <c r="LLO3" s="129"/>
      <c r="LLP3" s="129"/>
      <c r="LLQ3" s="129"/>
      <c r="LLR3" s="129"/>
      <c r="LLS3" s="129"/>
      <c r="LLT3" s="129"/>
      <c r="LLU3" s="129"/>
      <c r="LLV3" s="129"/>
      <c r="LLW3" s="129"/>
      <c r="LLX3" s="129"/>
      <c r="LLY3" s="129"/>
      <c r="LLZ3" s="129"/>
      <c r="LMA3" s="129"/>
      <c r="LMB3" s="129"/>
      <c r="LMC3" s="129"/>
      <c r="LMD3" s="129"/>
      <c r="LME3" s="129"/>
      <c r="LMF3" s="129"/>
      <c r="LMG3" s="129"/>
      <c r="LMH3" s="129"/>
      <c r="LMI3" s="129"/>
      <c r="LMJ3" s="129"/>
      <c r="LMK3" s="129"/>
      <c r="LML3" s="129"/>
      <c r="LMM3" s="129"/>
      <c r="LMN3" s="129"/>
      <c r="LMO3" s="129"/>
      <c r="LMP3" s="129"/>
      <c r="LMQ3" s="129"/>
      <c r="LMR3" s="129"/>
      <c r="LMS3" s="129"/>
      <c r="LMT3" s="129"/>
      <c r="LMU3" s="129"/>
      <c r="LMV3" s="129"/>
      <c r="LMW3" s="129"/>
      <c r="LMX3" s="129"/>
      <c r="LMY3" s="129"/>
      <c r="LMZ3" s="129"/>
      <c r="LNA3" s="129"/>
      <c r="LNB3" s="129"/>
      <c r="LNC3" s="129"/>
      <c r="LND3" s="129"/>
      <c r="LNE3" s="129"/>
      <c r="LNF3" s="129"/>
      <c r="LNG3" s="129"/>
      <c r="LNH3" s="129"/>
      <c r="LNI3" s="129"/>
      <c r="LNJ3" s="129"/>
      <c r="LNK3" s="129"/>
      <c r="LNL3" s="129"/>
      <c r="LNM3" s="129"/>
      <c r="LNN3" s="129"/>
      <c r="LNO3" s="129"/>
      <c r="LNP3" s="129"/>
      <c r="LNQ3" s="129"/>
      <c r="LNR3" s="129"/>
      <c r="LNS3" s="129"/>
      <c r="LNT3" s="129"/>
      <c r="LNU3" s="129"/>
      <c r="LNV3" s="129"/>
      <c r="LNW3" s="129"/>
      <c r="LNX3" s="129"/>
      <c r="LNY3" s="129"/>
      <c r="LNZ3" s="129"/>
      <c r="LOA3" s="129"/>
      <c r="LOB3" s="129"/>
      <c r="LOC3" s="129"/>
      <c r="LOD3" s="129"/>
      <c r="LOE3" s="129"/>
      <c r="LOF3" s="129"/>
      <c r="LOG3" s="129"/>
      <c r="LOH3" s="129"/>
      <c r="LOI3" s="129"/>
      <c r="LOJ3" s="129"/>
      <c r="LOK3" s="129"/>
      <c r="LOL3" s="129"/>
      <c r="LOM3" s="129"/>
      <c r="LON3" s="129"/>
      <c r="LOO3" s="129"/>
      <c r="LOP3" s="129"/>
      <c r="LOQ3" s="129"/>
      <c r="LOR3" s="129"/>
      <c r="LOS3" s="129"/>
      <c r="LOT3" s="129"/>
      <c r="LOU3" s="129"/>
      <c r="LOV3" s="129"/>
      <c r="LOW3" s="129"/>
      <c r="LOX3" s="129"/>
      <c r="LOY3" s="129"/>
      <c r="LOZ3" s="129"/>
      <c r="LPA3" s="129"/>
      <c r="LPB3" s="129"/>
      <c r="LPC3" s="129"/>
      <c r="LPD3" s="129"/>
      <c r="LPE3" s="129"/>
      <c r="LPF3" s="129"/>
      <c r="LPG3" s="129"/>
      <c r="LPH3" s="129"/>
      <c r="LPI3" s="129"/>
      <c r="LPJ3" s="129"/>
      <c r="LPK3" s="129"/>
      <c r="LPL3" s="129"/>
      <c r="LPM3" s="129"/>
      <c r="LPN3" s="129"/>
      <c r="LPO3" s="129"/>
      <c r="LPP3" s="129"/>
      <c r="LPQ3" s="129"/>
      <c r="LPR3" s="129"/>
      <c r="LPS3" s="129"/>
      <c r="LPT3" s="129"/>
      <c r="LPU3" s="129"/>
      <c r="LPV3" s="129"/>
      <c r="LPW3" s="129"/>
      <c r="LPX3" s="129"/>
      <c r="LPY3" s="129"/>
      <c r="LPZ3" s="129"/>
      <c r="LQA3" s="129"/>
      <c r="LQB3" s="129"/>
      <c r="LQC3" s="129"/>
      <c r="LQD3" s="129"/>
      <c r="LQE3" s="129"/>
      <c r="LQF3" s="129"/>
      <c r="LQG3" s="129"/>
      <c r="LQH3" s="129"/>
      <c r="LQI3" s="129"/>
      <c r="LQJ3" s="129"/>
      <c r="LQK3" s="129"/>
      <c r="LQL3" s="129"/>
      <c r="LQM3" s="129"/>
      <c r="LQN3" s="129"/>
      <c r="LQO3" s="129"/>
      <c r="LQP3" s="129"/>
      <c r="LQQ3" s="129"/>
      <c r="LQR3" s="129"/>
      <c r="LQS3" s="129"/>
      <c r="LQT3" s="129"/>
      <c r="LQU3" s="129"/>
      <c r="LQV3" s="129"/>
      <c r="LQW3" s="129"/>
      <c r="LQX3" s="129"/>
      <c r="LQY3" s="129"/>
      <c r="LQZ3" s="129"/>
      <c r="LRA3" s="129"/>
      <c r="LRB3" s="129"/>
      <c r="LRC3" s="129"/>
      <c r="LRD3" s="129"/>
      <c r="LRE3" s="129"/>
      <c r="LRF3" s="129"/>
      <c r="LRG3" s="129"/>
      <c r="LRH3" s="129"/>
      <c r="LRI3" s="129"/>
      <c r="LRJ3" s="129"/>
      <c r="LRK3" s="129"/>
      <c r="LRL3" s="129"/>
      <c r="LRM3" s="129"/>
      <c r="LRN3" s="129"/>
      <c r="LRO3" s="129"/>
      <c r="LRP3" s="129"/>
      <c r="LRQ3" s="129"/>
      <c r="LRR3" s="129"/>
      <c r="LRS3" s="129"/>
      <c r="LRT3" s="129"/>
      <c r="LRU3" s="129"/>
      <c r="LRV3" s="129"/>
      <c r="LRW3" s="129"/>
      <c r="LRX3" s="129"/>
      <c r="LRY3" s="129"/>
      <c r="LRZ3" s="129"/>
      <c r="LSA3" s="129"/>
      <c r="LSB3" s="129"/>
      <c r="LSC3" s="129"/>
      <c r="LSD3" s="129"/>
      <c r="LSE3" s="129"/>
      <c r="LSF3" s="129"/>
      <c r="LSG3" s="129"/>
      <c r="LSH3" s="129"/>
      <c r="LSI3" s="129"/>
      <c r="LSJ3" s="129"/>
      <c r="LSK3" s="129"/>
      <c r="LSL3" s="129"/>
      <c r="LSM3" s="129"/>
      <c r="LSN3" s="129"/>
      <c r="LSO3" s="129"/>
      <c r="LSP3" s="129"/>
      <c r="LSQ3" s="129"/>
      <c r="LSR3" s="129"/>
      <c r="LSS3" s="129"/>
      <c r="LST3" s="129"/>
      <c r="LSU3" s="129"/>
      <c r="LSV3" s="129"/>
      <c r="LSW3" s="129"/>
      <c r="LSX3" s="129"/>
      <c r="LSY3" s="129"/>
      <c r="LSZ3" s="129"/>
      <c r="LTA3" s="129"/>
      <c r="LTB3" s="129"/>
      <c r="LTC3" s="129"/>
      <c r="LTD3" s="129"/>
      <c r="LTE3" s="129"/>
      <c r="LTF3" s="129"/>
      <c r="LTG3" s="129"/>
      <c r="LTH3" s="129"/>
      <c r="LTI3" s="129"/>
      <c r="LTJ3" s="129"/>
      <c r="LTK3" s="129"/>
      <c r="LTL3" s="129"/>
      <c r="LTM3" s="129"/>
      <c r="LTN3" s="129"/>
      <c r="LTO3" s="129"/>
      <c r="LTP3" s="129"/>
      <c r="LTQ3" s="129"/>
      <c r="LTR3" s="129"/>
      <c r="LTS3" s="129"/>
      <c r="LTT3" s="129"/>
      <c r="LTU3" s="129"/>
      <c r="LTV3" s="129"/>
      <c r="LTW3" s="129"/>
      <c r="LTX3" s="129"/>
      <c r="LTY3" s="129"/>
      <c r="LTZ3" s="129"/>
      <c r="LUA3" s="129"/>
      <c r="LUB3" s="129"/>
      <c r="LUC3" s="129"/>
      <c r="LUD3" s="129"/>
      <c r="LUE3" s="129"/>
      <c r="LUF3" s="129"/>
      <c r="LUG3" s="129"/>
      <c r="LUH3" s="129"/>
      <c r="LUI3" s="129"/>
      <c r="LUJ3" s="129"/>
      <c r="LUK3" s="129"/>
      <c r="LUL3" s="129"/>
      <c r="LUM3" s="129"/>
      <c r="LUN3" s="129"/>
      <c r="LUO3" s="129"/>
      <c r="LUP3" s="129"/>
      <c r="LUQ3" s="129"/>
      <c r="LUR3" s="129"/>
      <c r="LUS3" s="129"/>
      <c r="LUT3" s="129"/>
      <c r="LUU3" s="129"/>
      <c r="LUV3" s="129"/>
      <c r="LUW3" s="129"/>
      <c r="LUX3" s="129"/>
      <c r="LUY3" s="129"/>
      <c r="LUZ3" s="129"/>
      <c r="LVA3" s="129"/>
      <c r="LVB3" s="129"/>
      <c r="LVC3" s="129"/>
      <c r="LVD3" s="129"/>
      <c r="LVE3" s="129"/>
      <c r="LVF3" s="129"/>
      <c r="LVG3" s="129"/>
      <c r="LVH3" s="129"/>
      <c r="LVI3" s="129"/>
      <c r="LVJ3" s="129"/>
      <c r="LVK3" s="129"/>
      <c r="LVL3" s="129"/>
      <c r="LVM3" s="129"/>
      <c r="LVN3" s="129"/>
      <c r="LVO3" s="129"/>
      <c r="LVP3" s="129"/>
      <c r="LVQ3" s="129"/>
      <c r="LVR3" s="129"/>
      <c r="LVS3" s="129"/>
      <c r="LVT3" s="129"/>
      <c r="LVU3" s="129"/>
      <c r="LVV3" s="129"/>
      <c r="LVW3" s="129"/>
      <c r="LVX3" s="129"/>
      <c r="LVY3" s="129"/>
      <c r="LVZ3" s="129"/>
      <c r="LWA3" s="129"/>
      <c r="LWB3" s="129"/>
      <c r="LWC3" s="129"/>
      <c r="LWD3" s="129"/>
      <c r="LWE3" s="129"/>
      <c r="LWF3" s="129"/>
      <c r="LWG3" s="129"/>
      <c r="LWH3" s="129"/>
      <c r="LWI3" s="129"/>
      <c r="LWJ3" s="129"/>
      <c r="LWK3" s="129"/>
      <c r="LWL3" s="129"/>
      <c r="LWM3" s="129"/>
      <c r="LWN3" s="129"/>
      <c r="LWO3" s="129"/>
      <c r="LWP3" s="129"/>
      <c r="LWQ3" s="129"/>
      <c r="LWR3" s="129"/>
      <c r="LWS3" s="129"/>
      <c r="LWT3" s="129"/>
      <c r="LWU3" s="129"/>
      <c r="LWV3" s="129"/>
      <c r="LWW3" s="129"/>
      <c r="LWX3" s="129"/>
      <c r="LWY3" s="129"/>
      <c r="LWZ3" s="129"/>
      <c r="LXA3" s="129"/>
      <c r="LXB3" s="129"/>
      <c r="LXC3" s="129"/>
      <c r="LXD3" s="129"/>
      <c r="LXE3" s="129"/>
      <c r="LXF3" s="129"/>
      <c r="LXG3" s="129"/>
      <c r="LXH3" s="129"/>
      <c r="LXI3" s="129"/>
      <c r="LXJ3" s="129"/>
      <c r="LXK3" s="129"/>
      <c r="LXL3" s="129"/>
      <c r="LXM3" s="129"/>
      <c r="LXN3" s="129"/>
      <c r="LXO3" s="129"/>
      <c r="LXP3" s="129"/>
      <c r="LXQ3" s="129"/>
      <c r="LXR3" s="129"/>
      <c r="LXS3" s="129"/>
      <c r="LXT3" s="129"/>
      <c r="LXU3" s="129"/>
      <c r="LXV3" s="129"/>
      <c r="LXW3" s="129"/>
      <c r="LXX3" s="129"/>
      <c r="LXY3" s="129"/>
      <c r="LXZ3" s="129"/>
      <c r="LYA3" s="129"/>
      <c r="LYB3" s="129"/>
      <c r="LYC3" s="129"/>
      <c r="LYD3" s="129"/>
      <c r="LYE3" s="129"/>
      <c r="LYF3" s="129"/>
      <c r="LYG3" s="129"/>
      <c r="LYH3" s="129"/>
      <c r="LYI3" s="129"/>
      <c r="LYJ3" s="129"/>
      <c r="LYK3" s="129"/>
      <c r="LYL3" s="129"/>
      <c r="LYM3" s="129"/>
      <c r="LYN3" s="129"/>
      <c r="LYO3" s="129"/>
      <c r="LYP3" s="129"/>
      <c r="LYQ3" s="129"/>
      <c r="LYR3" s="129"/>
      <c r="LYS3" s="129"/>
      <c r="LYT3" s="129"/>
      <c r="LYU3" s="129"/>
      <c r="LYV3" s="129"/>
      <c r="LYW3" s="129"/>
      <c r="LYX3" s="129"/>
      <c r="LYY3" s="129"/>
      <c r="LYZ3" s="129"/>
      <c r="LZA3" s="129"/>
      <c r="LZB3" s="129"/>
      <c r="LZC3" s="129"/>
      <c r="LZD3" s="129"/>
      <c r="LZE3" s="129"/>
      <c r="LZF3" s="129"/>
      <c r="LZG3" s="129"/>
      <c r="LZH3" s="129"/>
      <c r="LZI3" s="129"/>
      <c r="LZJ3" s="129"/>
      <c r="LZK3" s="129"/>
      <c r="LZL3" s="129"/>
      <c r="LZM3" s="129"/>
      <c r="LZN3" s="129"/>
      <c r="LZO3" s="129"/>
      <c r="LZP3" s="129"/>
      <c r="LZQ3" s="129"/>
      <c r="LZR3" s="129"/>
      <c r="LZS3" s="129"/>
      <c r="LZT3" s="129"/>
      <c r="LZU3" s="129"/>
      <c r="LZV3" s="129"/>
      <c r="LZW3" s="129"/>
      <c r="LZX3" s="129"/>
      <c r="LZY3" s="129"/>
      <c r="LZZ3" s="129"/>
      <c r="MAA3" s="129"/>
      <c r="MAB3" s="129"/>
      <c r="MAC3" s="129"/>
      <c r="MAD3" s="129"/>
      <c r="MAE3" s="129"/>
      <c r="MAF3" s="129"/>
      <c r="MAG3" s="129"/>
      <c r="MAH3" s="129"/>
      <c r="MAI3" s="129"/>
      <c r="MAJ3" s="129"/>
      <c r="MAK3" s="129"/>
      <c r="MAL3" s="129"/>
      <c r="MAM3" s="129"/>
      <c r="MAN3" s="129"/>
      <c r="MAO3" s="129"/>
      <c r="MAP3" s="129"/>
      <c r="MAQ3" s="129"/>
      <c r="MAR3" s="129"/>
      <c r="MAS3" s="129"/>
      <c r="MAT3" s="129"/>
      <c r="MAU3" s="129"/>
      <c r="MAV3" s="129"/>
      <c r="MAW3" s="129"/>
      <c r="MAX3" s="129"/>
      <c r="MAY3" s="129"/>
      <c r="MAZ3" s="129"/>
      <c r="MBA3" s="129"/>
      <c r="MBB3" s="129"/>
      <c r="MBC3" s="129"/>
      <c r="MBD3" s="129"/>
      <c r="MBE3" s="129"/>
      <c r="MBF3" s="129"/>
      <c r="MBG3" s="129"/>
      <c r="MBH3" s="129"/>
      <c r="MBI3" s="129"/>
      <c r="MBJ3" s="129"/>
      <c r="MBK3" s="129"/>
      <c r="MBL3" s="129"/>
      <c r="MBM3" s="129"/>
      <c r="MBN3" s="129"/>
      <c r="MBO3" s="129"/>
      <c r="MBP3" s="129"/>
      <c r="MBQ3" s="129"/>
      <c r="MBR3" s="129"/>
      <c r="MBS3" s="129"/>
      <c r="MBT3" s="129"/>
      <c r="MBU3" s="129"/>
      <c r="MBV3" s="129"/>
      <c r="MBW3" s="129"/>
      <c r="MBX3" s="129"/>
      <c r="MBY3" s="129"/>
      <c r="MBZ3" s="129"/>
      <c r="MCA3" s="129"/>
      <c r="MCB3" s="129"/>
      <c r="MCC3" s="129"/>
      <c r="MCD3" s="129"/>
      <c r="MCE3" s="129"/>
      <c r="MCF3" s="129"/>
      <c r="MCG3" s="129"/>
      <c r="MCH3" s="129"/>
      <c r="MCI3" s="129"/>
      <c r="MCJ3" s="129"/>
      <c r="MCK3" s="129"/>
      <c r="MCL3" s="129"/>
      <c r="MCM3" s="129"/>
      <c r="MCN3" s="129"/>
      <c r="MCO3" s="129"/>
      <c r="MCP3" s="129"/>
      <c r="MCQ3" s="129"/>
      <c r="MCR3" s="129"/>
      <c r="MCS3" s="129"/>
      <c r="MCT3" s="129"/>
      <c r="MCU3" s="129"/>
      <c r="MCV3" s="129"/>
      <c r="MCW3" s="129"/>
      <c r="MCX3" s="129"/>
      <c r="MCY3" s="129"/>
      <c r="MCZ3" s="129"/>
      <c r="MDA3" s="129"/>
      <c r="MDB3" s="129"/>
      <c r="MDC3" s="129"/>
      <c r="MDD3" s="129"/>
      <c r="MDE3" s="129"/>
      <c r="MDF3" s="129"/>
      <c r="MDG3" s="129"/>
      <c r="MDH3" s="129"/>
      <c r="MDI3" s="129"/>
      <c r="MDJ3" s="129"/>
      <c r="MDK3" s="129"/>
      <c r="MDL3" s="129"/>
      <c r="MDM3" s="129"/>
      <c r="MDN3" s="129"/>
      <c r="MDO3" s="129"/>
      <c r="MDP3" s="129"/>
      <c r="MDQ3" s="129"/>
      <c r="MDR3" s="129"/>
      <c r="MDS3" s="129"/>
      <c r="MDT3" s="129"/>
      <c r="MDU3" s="129"/>
      <c r="MDV3" s="129"/>
      <c r="MDW3" s="129"/>
      <c r="MDX3" s="129"/>
      <c r="MDY3" s="129"/>
      <c r="MDZ3" s="129"/>
      <c r="MEA3" s="129"/>
      <c r="MEB3" s="129"/>
      <c r="MEC3" s="129"/>
      <c r="MED3" s="129"/>
      <c r="MEE3" s="129"/>
      <c r="MEF3" s="129"/>
      <c r="MEG3" s="129"/>
      <c r="MEH3" s="129"/>
      <c r="MEI3" s="129"/>
      <c r="MEJ3" s="129"/>
      <c r="MEK3" s="129"/>
      <c r="MEL3" s="129"/>
      <c r="MEM3" s="129"/>
      <c r="MEN3" s="129"/>
      <c r="MEO3" s="129"/>
      <c r="MEP3" s="129"/>
      <c r="MEQ3" s="129"/>
      <c r="MER3" s="129"/>
      <c r="MES3" s="129"/>
      <c r="MET3" s="129"/>
      <c r="MEU3" s="129"/>
      <c r="MEV3" s="129"/>
      <c r="MEW3" s="129"/>
      <c r="MEX3" s="129"/>
      <c r="MEY3" s="129"/>
      <c r="MEZ3" s="129"/>
      <c r="MFA3" s="129"/>
      <c r="MFB3" s="129"/>
      <c r="MFC3" s="129"/>
      <c r="MFD3" s="129"/>
      <c r="MFE3" s="129"/>
      <c r="MFF3" s="129"/>
      <c r="MFG3" s="129"/>
      <c r="MFH3" s="129"/>
      <c r="MFI3" s="129"/>
      <c r="MFJ3" s="129"/>
      <c r="MFK3" s="129"/>
      <c r="MFL3" s="129"/>
      <c r="MFM3" s="129"/>
      <c r="MFN3" s="129"/>
      <c r="MFO3" s="129"/>
      <c r="MFP3" s="129"/>
      <c r="MFQ3" s="129"/>
      <c r="MFR3" s="129"/>
      <c r="MFS3" s="129"/>
      <c r="MFT3" s="129"/>
      <c r="MFU3" s="129"/>
      <c r="MFV3" s="129"/>
      <c r="MFW3" s="129"/>
      <c r="MFX3" s="129"/>
      <c r="MFY3" s="129"/>
      <c r="MFZ3" s="129"/>
      <c r="MGA3" s="129"/>
      <c r="MGB3" s="129"/>
      <c r="MGC3" s="129"/>
      <c r="MGD3" s="129"/>
      <c r="MGE3" s="129"/>
      <c r="MGF3" s="129"/>
      <c r="MGG3" s="129"/>
      <c r="MGH3" s="129"/>
      <c r="MGI3" s="129"/>
      <c r="MGJ3" s="129"/>
      <c r="MGK3" s="129"/>
      <c r="MGL3" s="129"/>
      <c r="MGM3" s="129"/>
      <c r="MGN3" s="129"/>
      <c r="MGO3" s="129"/>
      <c r="MGP3" s="129"/>
      <c r="MGQ3" s="129"/>
      <c r="MGR3" s="129"/>
      <c r="MGS3" s="129"/>
      <c r="MGT3" s="129"/>
      <c r="MGU3" s="129"/>
      <c r="MGV3" s="129"/>
      <c r="MGW3" s="129"/>
      <c r="MGX3" s="129"/>
      <c r="MGY3" s="129"/>
      <c r="MGZ3" s="129"/>
      <c r="MHA3" s="129"/>
      <c r="MHB3" s="129"/>
      <c r="MHC3" s="129"/>
      <c r="MHD3" s="129"/>
      <c r="MHE3" s="129"/>
      <c r="MHF3" s="129"/>
      <c r="MHG3" s="129"/>
      <c r="MHH3" s="129"/>
      <c r="MHI3" s="129"/>
      <c r="MHJ3" s="129"/>
      <c r="MHK3" s="129"/>
      <c r="MHL3" s="129"/>
      <c r="MHM3" s="129"/>
      <c r="MHN3" s="129"/>
      <c r="MHO3" s="129"/>
      <c r="MHP3" s="129"/>
      <c r="MHQ3" s="129"/>
      <c r="MHR3" s="129"/>
      <c r="MHS3" s="129"/>
      <c r="MHT3" s="129"/>
      <c r="MHU3" s="129"/>
      <c r="MHV3" s="129"/>
      <c r="MHW3" s="129"/>
      <c r="MHX3" s="129"/>
      <c r="MHY3" s="129"/>
      <c r="MHZ3" s="129"/>
      <c r="MIA3" s="129"/>
      <c r="MIB3" s="129"/>
      <c r="MIC3" s="129"/>
      <c r="MID3" s="129"/>
      <c r="MIE3" s="129"/>
      <c r="MIF3" s="129"/>
      <c r="MIG3" s="129"/>
      <c r="MIH3" s="129"/>
      <c r="MII3" s="129"/>
      <c r="MIJ3" s="129"/>
      <c r="MIK3" s="129"/>
      <c r="MIL3" s="129"/>
      <c r="MIM3" s="129"/>
      <c r="MIN3" s="129"/>
      <c r="MIO3" s="129"/>
      <c r="MIP3" s="129"/>
      <c r="MIQ3" s="129"/>
      <c r="MIR3" s="129"/>
      <c r="MIS3" s="129"/>
      <c r="MIT3" s="129"/>
      <c r="MIU3" s="129"/>
      <c r="MIV3" s="129"/>
      <c r="MIW3" s="129"/>
      <c r="MIX3" s="129"/>
      <c r="MIY3" s="129"/>
      <c r="MIZ3" s="129"/>
      <c r="MJA3" s="129"/>
      <c r="MJB3" s="129"/>
      <c r="MJC3" s="129"/>
      <c r="MJD3" s="129"/>
      <c r="MJE3" s="129"/>
      <c r="MJF3" s="129"/>
      <c r="MJG3" s="129"/>
      <c r="MJH3" s="129"/>
      <c r="MJI3" s="129"/>
      <c r="MJJ3" s="129"/>
      <c r="MJK3" s="129"/>
      <c r="MJL3" s="129"/>
      <c r="MJM3" s="129"/>
      <c r="MJN3" s="129"/>
      <c r="MJO3" s="129"/>
      <c r="MJP3" s="129"/>
      <c r="MJQ3" s="129"/>
      <c r="MJR3" s="129"/>
      <c r="MJS3" s="129"/>
      <c r="MJT3" s="129"/>
      <c r="MJU3" s="129"/>
      <c r="MJV3" s="129"/>
      <c r="MJW3" s="129"/>
      <c r="MJX3" s="129"/>
      <c r="MJY3" s="129"/>
      <c r="MJZ3" s="129"/>
      <c r="MKA3" s="129"/>
      <c r="MKB3" s="129"/>
      <c r="MKC3" s="129"/>
      <c r="MKD3" s="129"/>
      <c r="MKE3" s="129"/>
      <c r="MKF3" s="129"/>
      <c r="MKG3" s="129"/>
      <c r="MKH3" s="129"/>
      <c r="MKI3" s="129"/>
      <c r="MKJ3" s="129"/>
      <c r="MKK3" s="129"/>
      <c r="MKL3" s="129"/>
      <c r="MKM3" s="129"/>
      <c r="MKN3" s="129"/>
      <c r="MKO3" s="129"/>
      <c r="MKP3" s="129"/>
      <c r="MKQ3" s="129"/>
      <c r="MKR3" s="129"/>
      <c r="MKS3" s="129"/>
      <c r="MKT3" s="129"/>
      <c r="MKU3" s="129"/>
      <c r="MKV3" s="129"/>
      <c r="MKW3" s="129"/>
      <c r="MKX3" s="129"/>
      <c r="MKY3" s="129"/>
      <c r="MKZ3" s="129"/>
      <c r="MLA3" s="129"/>
      <c r="MLB3" s="129"/>
      <c r="MLC3" s="129"/>
      <c r="MLD3" s="129"/>
      <c r="MLE3" s="129"/>
      <c r="MLF3" s="129"/>
      <c r="MLG3" s="129"/>
      <c r="MLH3" s="129"/>
      <c r="MLI3" s="129"/>
      <c r="MLJ3" s="129"/>
      <c r="MLK3" s="129"/>
      <c r="MLL3" s="129"/>
      <c r="MLM3" s="129"/>
      <c r="MLN3" s="129"/>
      <c r="MLO3" s="129"/>
      <c r="MLP3" s="129"/>
      <c r="MLQ3" s="129"/>
      <c r="MLR3" s="129"/>
      <c r="MLS3" s="129"/>
      <c r="MLT3" s="129"/>
      <c r="MLU3" s="129"/>
      <c r="MLV3" s="129"/>
      <c r="MLW3" s="129"/>
      <c r="MLX3" s="129"/>
      <c r="MLY3" s="129"/>
      <c r="MLZ3" s="129"/>
      <c r="MMA3" s="129"/>
      <c r="MMB3" s="129"/>
      <c r="MMC3" s="129"/>
      <c r="MMD3" s="129"/>
      <c r="MME3" s="129"/>
      <c r="MMF3" s="129"/>
      <c r="MMG3" s="129"/>
      <c r="MMH3" s="129"/>
      <c r="MMI3" s="129"/>
      <c r="MMJ3" s="129"/>
      <c r="MMK3" s="129"/>
      <c r="MML3" s="129"/>
      <c r="MMM3" s="129"/>
      <c r="MMN3" s="129"/>
      <c r="MMO3" s="129"/>
      <c r="MMP3" s="129"/>
      <c r="MMQ3" s="129"/>
      <c r="MMR3" s="129"/>
      <c r="MMS3" s="129"/>
      <c r="MMT3" s="129"/>
      <c r="MMU3" s="129"/>
      <c r="MMV3" s="129"/>
      <c r="MMW3" s="129"/>
      <c r="MMX3" s="129"/>
      <c r="MMY3" s="129"/>
      <c r="MMZ3" s="129"/>
      <c r="MNA3" s="129"/>
      <c r="MNB3" s="129"/>
      <c r="MNC3" s="129"/>
      <c r="MND3" s="129"/>
      <c r="MNE3" s="129"/>
      <c r="MNF3" s="129"/>
      <c r="MNG3" s="129"/>
      <c r="MNH3" s="129"/>
      <c r="MNI3" s="129"/>
      <c r="MNJ3" s="129"/>
      <c r="MNK3" s="129"/>
      <c r="MNL3" s="129"/>
      <c r="MNM3" s="129"/>
      <c r="MNN3" s="129"/>
      <c r="MNO3" s="129"/>
      <c r="MNP3" s="129"/>
      <c r="MNQ3" s="129"/>
      <c r="MNR3" s="129"/>
      <c r="MNS3" s="129"/>
      <c r="MNT3" s="129"/>
      <c r="MNU3" s="129"/>
      <c r="MNV3" s="129"/>
      <c r="MNW3" s="129"/>
      <c r="MNX3" s="129"/>
      <c r="MNY3" s="129"/>
      <c r="MNZ3" s="129"/>
      <c r="MOA3" s="129"/>
      <c r="MOB3" s="129"/>
      <c r="MOC3" s="129"/>
      <c r="MOD3" s="129"/>
      <c r="MOE3" s="129"/>
      <c r="MOF3" s="129"/>
      <c r="MOG3" s="129"/>
      <c r="MOH3" s="129"/>
      <c r="MOI3" s="129"/>
      <c r="MOJ3" s="129"/>
      <c r="MOK3" s="129"/>
      <c r="MOL3" s="129"/>
      <c r="MOM3" s="129"/>
      <c r="MON3" s="129"/>
      <c r="MOO3" s="129"/>
      <c r="MOP3" s="129"/>
      <c r="MOQ3" s="129"/>
      <c r="MOR3" s="129"/>
      <c r="MOS3" s="129"/>
      <c r="MOT3" s="129"/>
      <c r="MOU3" s="129"/>
      <c r="MOV3" s="129"/>
      <c r="MOW3" s="129"/>
      <c r="MOX3" s="129"/>
      <c r="MOY3" s="129"/>
      <c r="MOZ3" s="129"/>
      <c r="MPA3" s="129"/>
      <c r="MPB3" s="129"/>
      <c r="MPC3" s="129"/>
      <c r="MPD3" s="129"/>
      <c r="MPE3" s="129"/>
      <c r="MPF3" s="129"/>
      <c r="MPG3" s="129"/>
      <c r="MPH3" s="129"/>
      <c r="MPI3" s="129"/>
      <c r="MPJ3" s="129"/>
      <c r="MPK3" s="129"/>
      <c r="MPL3" s="129"/>
      <c r="MPM3" s="129"/>
      <c r="MPN3" s="129"/>
      <c r="MPO3" s="129"/>
      <c r="MPP3" s="129"/>
      <c r="MPQ3" s="129"/>
      <c r="MPR3" s="129"/>
      <c r="MPS3" s="129"/>
      <c r="MPT3" s="129"/>
      <c r="MPU3" s="129"/>
      <c r="MPV3" s="129"/>
      <c r="MPW3" s="129"/>
      <c r="MPX3" s="129"/>
      <c r="MPY3" s="129"/>
      <c r="MPZ3" s="129"/>
      <c r="MQA3" s="129"/>
      <c r="MQB3" s="129"/>
      <c r="MQC3" s="129"/>
      <c r="MQD3" s="129"/>
      <c r="MQE3" s="129"/>
      <c r="MQF3" s="129"/>
      <c r="MQG3" s="129"/>
      <c r="MQH3" s="129"/>
      <c r="MQI3" s="129"/>
      <c r="MQJ3" s="129"/>
      <c r="MQK3" s="129"/>
      <c r="MQL3" s="129"/>
      <c r="MQM3" s="129"/>
      <c r="MQN3" s="129"/>
      <c r="MQO3" s="129"/>
      <c r="MQP3" s="129"/>
      <c r="MQQ3" s="129"/>
      <c r="MQR3" s="129"/>
      <c r="MQS3" s="129"/>
      <c r="MQT3" s="129"/>
      <c r="MQU3" s="129"/>
      <c r="MQV3" s="129"/>
      <c r="MQW3" s="129"/>
      <c r="MQX3" s="129"/>
      <c r="MQY3" s="129"/>
      <c r="MQZ3" s="129"/>
      <c r="MRA3" s="129"/>
      <c r="MRB3" s="129"/>
      <c r="MRC3" s="129"/>
      <c r="MRD3" s="129"/>
      <c r="MRE3" s="129"/>
      <c r="MRF3" s="129"/>
      <c r="MRG3" s="129"/>
      <c r="MRH3" s="129"/>
      <c r="MRI3" s="129"/>
      <c r="MRJ3" s="129"/>
      <c r="MRK3" s="129"/>
      <c r="MRL3" s="129"/>
      <c r="MRM3" s="129"/>
      <c r="MRN3" s="129"/>
      <c r="MRO3" s="129"/>
      <c r="MRP3" s="129"/>
      <c r="MRQ3" s="129"/>
      <c r="MRR3" s="129"/>
      <c r="MRS3" s="129"/>
      <c r="MRT3" s="129"/>
      <c r="MRU3" s="129"/>
      <c r="MRV3" s="129"/>
      <c r="MRW3" s="129"/>
      <c r="MRX3" s="129"/>
      <c r="MRY3" s="129"/>
      <c r="MRZ3" s="129"/>
      <c r="MSA3" s="129"/>
      <c r="MSB3" s="129"/>
      <c r="MSC3" s="129"/>
      <c r="MSD3" s="129"/>
      <c r="MSE3" s="129"/>
      <c r="MSF3" s="129"/>
      <c r="MSG3" s="129"/>
      <c r="MSH3" s="129"/>
      <c r="MSI3" s="129"/>
      <c r="MSJ3" s="129"/>
      <c r="MSK3" s="129"/>
      <c r="MSL3" s="129"/>
      <c r="MSM3" s="129"/>
      <c r="MSN3" s="129"/>
      <c r="MSO3" s="129"/>
      <c r="MSP3" s="129"/>
      <c r="MSQ3" s="129"/>
      <c r="MSR3" s="129"/>
      <c r="MSS3" s="129"/>
      <c r="MST3" s="129"/>
      <c r="MSU3" s="129"/>
      <c r="MSV3" s="129"/>
      <c r="MSW3" s="129"/>
      <c r="MSX3" s="129"/>
      <c r="MSY3" s="129"/>
      <c r="MSZ3" s="129"/>
      <c r="MTA3" s="129"/>
      <c r="MTB3" s="129"/>
      <c r="MTC3" s="129"/>
      <c r="MTD3" s="129"/>
      <c r="MTE3" s="129"/>
      <c r="MTF3" s="129"/>
      <c r="MTG3" s="129"/>
      <c r="MTH3" s="129"/>
      <c r="MTI3" s="129"/>
      <c r="MTJ3" s="129"/>
      <c r="MTK3" s="129"/>
      <c r="MTL3" s="129"/>
      <c r="MTM3" s="129"/>
      <c r="MTN3" s="129"/>
      <c r="MTO3" s="129"/>
      <c r="MTP3" s="129"/>
      <c r="MTQ3" s="129"/>
      <c r="MTR3" s="129"/>
      <c r="MTS3" s="129"/>
      <c r="MTT3" s="129"/>
      <c r="MTU3" s="129"/>
      <c r="MTV3" s="129"/>
      <c r="MTW3" s="129"/>
      <c r="MTX3" s="129"/>
      <c r="MTY3" s="129"/>
      <c r="MTZ3" s="129"/>
      <c r="MUA3" s="129"/>
      <c r="MUB3" s="129"/>
      <c r="MUC3" s="129"/>
      <c r="MUD3" s="129"/>
      <c r="MUE3" s="129"/>
      <c r="MUF3" s="129"/>
      <c r="MUG3" s="129"/>
      <c r="MUH3" s="129"/>
      <c r="MUI3" s="129"/>
      <c r="MUJ3" s="129"/>
      <c r="MUK3" s="129"/>
      <c r="MUL3" s="129"/>
      <c r="MUM3" s="129"/>
      <c r="MUN3" s="129"/>
      <c r="MUO3" s="129"/>
      <c r="MUP3" s="129"/>
      <c r="MUQ3" s="129"/>
      <c r="MUR3" s="129"/>
      <c r="MUS3" s="129"/>
      <c r="MUT3" s="129"/>
      <c r="MUU3" s="129"/>
      <c r="MUV3" s="129"/>
      <c r="MUW3" s="129"/>
      <c r="MUX3" s="129"/>
      <c r="MUY3" s="129"/>
      <c r="MUZ3" s="129"/>
      <c r="MVA3" s="129"/>
      <c r="MVB3" s="129"/>
      <c r="MVC3" s="129"/>
      <c r="MVD3" s="129"/>
      <c r="MVE3" s="129"/>
      <c r="MVF3" s="129"/>
      <c r="MVG3" s="129"/>
      <c r="MVH3" s="129"/>
      <c r="MVI3" s="129"/>
      <c r="MVJ3" s="129"/>
      <c r="MVK3" s="129"/>
      <c r="MVL3" s="129"/>
      <c r="MVM3" s="129"/>
      <c r="MVN3" s="129"/>
      <c r="MVO3" s="129"/>
      <c r="MVP3" s="129"/>
      <c r="MVQ3" s="129"/>
      <c r="MVR3" s="129"/>
      <c r="MVS3" s="129"/>
      <c r="MVT3" s="129"/>
      <c r="MVU3" s="129"/>
      <c r="MVV3" s="129"/>
      <c r="MVW3" s="129"/>
      <c r="MVX3" s="129"/>
      <c r="MVY3" s="129"/>
      <c r="MVZ3" s="129"/>
      <c r="MWA3" s="129"/>
      <c r="MWB3" s="129"/>
      <c r="MWC3" s="129"/>
      <c r="MWD3" s="129"/>
      <c r="MWE3" s="129"/>
      <c r="MWF3" s="129"/>
      <c r="MWG3" s="129"/>
      <c r="MWH3" s="129"/>
      <c r="MWI3" s="129"/>
      <c r="MWJ3" s="129"/>
      <c r="MWK3" s="129"/>
      <c r="MWL3" s="129"/>
      <c r="MWM3" s="129"/>
      <c r="MWN3" s="129"/>
      <c r="MWO3" s="129"/>
      <c r="MWP3" s="129"/>
      <c r="MWQ3" s="129"/>
      <c r="MWR3" s="129"/>
      <c r="MWS3" s="129"/>
      <c r="MWT3" s="129"/>
      <c r="MWU3" s="129"/>
      <c r="MWV3" s="129"/>
      <c r="MWW3" s="129"/>
      <c r="MWX3" s="129"/>
      <c r="MWY3" s="129"/>
      <c r="MWZ3" s="129"/>
      <c r="MXA3" s="129"/>
      <c r="MXB3" s="129"/>
      <c r="MXC3" s="129"/>
      <c r="MXD3" s="129"/>
      <c r="MXE3" s="129"/>
      <c r="MXF3" s="129"/>
      <c r="MXG3" s="129"/>
      <c r="MXH3" s="129"/>
      <c r="MXI3" s="129"/>
      <c r="MXJ3" s="129"/>
      <c r="MXK3" s="129"/>
      <c r="MXL3" s="129"/>
      <c r="MXM3" s="129"/>
      <c r="MXN3" s="129"/>
      <c r="MXO3" s="129"/>
      <c r="MXP3" s="129"/>
      <c r="MXQ3" s="129"/>
      <c r="MXR3" s="129"/>
      <c r="MXS3" s="129"/>
      <c r="MXT3" s="129"/>
      <c r="MXU3" s="129"/>
      <c r="MXV3" s="129"/>
      <c r="MXW3" s="129"/>
      <c r="MXX3" s="129"/>
      <c r="MXY3" s="129"/>
      <c r="MXZ3" s="129"/>
      <c r="MYA3" s="129"/>
      <c r="MYB3" s="129"/>
      <c r="MYC3" s="129"/>
      <c r="MYD3" s="129"/>
      <c r="MYE3" s="129"/>
      <c r="MYF3" s="129"/>
      <c r="MYG3" s="129"/>
      <c r="MYH3" s="129"/>
      <c r="MYI3" s="129"/>
      <c r="MYJ3" s="129"/>
      <c r="MYK3" s="129"/>
      <c r="MYL3" s="129"/>
      <c r="MYM3" s="129"/>
      <c r="MYN3" s="129"/>
      <c r="MYO3" s="129"/>
      <c r="MYP3" s="129"/>
      <c r="MYQ3" s="129"/>
      <c r="MYR3" s="129"/>
      <c r="MYS3" s="129"/>
      <c r="MYT3" s="129"/>
      <c r="MYU3" s="129"/>
      <c r="MYV3" s="129"/>
      <c r="MYW3" s="129"/>
      <c r="MYX3" s="129"/>
      <c r="MYY3" s="129"/>
      <c r="MYZ3" s="129"/>
      <c r="MZA3" s="129"/>
      <c r="MZB3" s="129"/>
      <c r="MZC3" s="129"/>
      <c r="MZD3" s="129"/>
      <c r="MZE3" s="129"/>
      <c r="MZF3" s="129"/>
      <c r="MZG3" s="129"/>
      <c r="MZH3" s="129"/>
      <c r="MZI3" s="129"/>
      <c r="MZJ3" s="129"/>
      <c r="MZK3" s="129"/>
      <c r="MZL3" s="129"/>
      <c r="MZM3" s="129"/>
      <c r="MZN3" s="129"/>
      <c r="MZO3" s="129"/>
      <c r="MZP3" s="129"/>
      <c r="MZQ3" s="129"/>
      <c r="MZR3" s="129"/>
      <c r="MZS3" s="129"/>
      <c r="MZT3" s="129"/>
      <c r="MZU3" s="129"/>
      <c r="MZV3" s="129"/>
      <c r="MZW3" s="129"/>
      <c r="MZX3" s="129"/>
      <c r="MZY3" s="129"/>
      <c r="MZZ3" s="129"/>
      <c r="NAA3" s="129"/>
      <c r="NAB3" s="129"/>
      <c r="NAC3" s="129"/>
      <c r="NAD3" s="129"/>
      <c r="NAE3" s="129"/>
      <c r="NAF3" s="129"/>
      <c r="NAG3" s="129"/>
      <c r="NAH3" s="129"/>
      <c r="NAI3" s="129"/>
      <c r="NAJ3" s="129"/>
      <c r="NAK3" s="129"/>
      <c r="NAL3" s="129"/>
      <c r="NAM3" s="129"/>
      <c r="NAN3" s="129"/>
      <c r="NAO3" s="129"/>
      <c r="NAP3" s="129"/>
      <c r="NAQ3" s="129"/>
      <c r="NAR3" s="129"/>
      <c r="NAS3" s="129"/>
      <c r="NAT3" s="129"/>
      <c r="NAU3" s="129"/>
      <c r="NAV3" s="129"/>
      <c r="NAW3" s="129"/>
      <c r="NAX3" s="129"/>
      <c r="NAY3" s="129"/>
      <c r="NAZ3" s="129"/>
      <c r="NBA3" s="129"/>
      <c r="NBB3" s="129"/>
      <c r="NBC3" s="129"/>
      <c r="NBD3" s="129"/>
      <c r="NBE3" s="129"/>
      <c r="NBF3" s="129"/>
      <c r="NBG3" s="129"/>
      <c r="NBH3" s="129"/>
      <c r="NBI3" s="129"/>
      <c r="NBJ3" s="129"/>
      <c r="NBK3" s="129"/>
      <c r="NBL3" s="129"/>
      <c r="NBM3" s="129"/>
      <c r="NBN3" s="129"/>
      <c r="NBO3" s="129"/>
      <c r="NBP3" s="129"/>
      <c r="NBQ3" s="129"/>
      <c r="NBR3" s="129"/>
      <c r="NBS3" s="129"/>
      <c r="NBT3" s="129"/>
      <c r="NBU3" s="129"/>
      <c r="NBV3" s="129"/>
      <c r="NBW3" s="129"/>
      <c r="NBX3" s="129"/>
      <c r="NBY3" s="129"/>
      <c r="NBZ3" s="129"/>
      <c r="NCA3" s="129"/>
      <c r="NCB3" s="129"/>
      <c r="NCC3" s="129"/>
      <c r="NCD3" s="129"/>
      <c r="NCE3" s="129"/>
      <c r="NCF3" s="129"/>
      <c r="NCG3" s="129"/>
      <c r="NCH3" s="129"/>
      <c r="NCI3" s="129"/>
      <c r="NCJ3" s="129"/>
      <c r="NCK3" s="129"/>
      <c r="NCL3" s="129"/>
      <c r="NCM3" s="129"/>
      <c r="NCN3" s="129"/>
      <c r="NCO3" s="129"/>
      <c r="NCP3" s="129"/>
      <c r="NCQ3" s="129"/>
      <c r="NCR3" s="129"/>
      <c r="NCS3" s="129"/>
      <c r="NCT3" s="129"/>
      <c r="NCU3" s="129"/>
      <c r="NCV3" s="129"/>
      <c r="NCW3" s="129"/>
      <c r="NCX3" s="129"/>
      <c r="NCY3" s="129"/>
      <c r="NCZ3" s="129"/>
      <c r="NDA3" s="129"/>
      <c r="NDB3" s="129"/>
      <c r="NDC3" s="129"/>
      <c r="NDD3" s="129"/>
      <c r="NDE3" s="129"/>
      <c r="NDF3" s="129"/>
      <c r="NDG3" s="129"/>
      <c r="NDH3" s="129"/>
      <c r="NDI3" s="129"/>
      <c r="NDJ3" s="129"/>
      <c r="NDK3" s="129"/>
      <c r="NDL3" s="129"/>
      <c r="NDM3" s="129"/>
      <c r="NDN3" s="129"/>
      <c r="NDO3" s="129"/>
      <c r="NDP3" s="129"/>
      <c r="NDQ3" s="129"/>
      <c r="NDR3" s="129"/>
      <c r="NDS3" s="129"/>
      <c r="NDT3" s="129"/>
      <c r="NDU3" s="129"/>
      <c r="NDV3" s="129"/>
      <c r="NDW3" s="129"/>
      <c r="NDX3" s="129"/>
      <c r="NDY3" s="129"/>
      <c r="NDZ3" s="129"/>
      <c r="NEA3" s="129"/>
      <c r="NEB3" s="129"/>
      <c r="NEC3" s="129"/>
      <c r="NED3" s="129"/>
      <c r="NEE3" s="129"/>
      <c r="NEF3" s="129"/>
      <c r="NEG3" s="129"/>
      <c r="NEH3" s="129"/>
      <c r="NEI3" s="129"/>
      <c r="NEJ3" s="129"/>
      <c r="NEK3" s="129"/>
      <c r="NEL3" s="129"/>
      <c r="NEM3" s="129"/>
      <c r="NEN3" s="129"/>
      <c r="NEO3" s="129"/>
      <c r="NEP3" s="129"/>
      <c r="NEQ3" s="129"/>
      <c r="NER3" s="129"/>
      <c r="NES3" s="129"/>
      <c r="NET3" s="129"/>
      <c r="NEU3" s="129"/>
      <c r="NEV3" s="129"/>
      <c r="NEW3" s="129"/>
      <c r="NEX3" s="129"/>
      <c r="NEY3" s="129"/>
      <c r="NEZ3" s="129"/>
      <c r="NFA3" s="129"/>
      <c r="NFB3" s="129"/>
      <c r="NFC3" s="129"/>
      <c r="NFD3" s="129"/>
      <c r="NFE3" s="129"/>
      <c r="NFF3" s="129"/>
      <c r="NFG3" s="129"/>
      <c r="NFH3" s="129"/>
      <c r="NFI3" s="129"/>
      <c r="NFJ3" s="129"/>
      <c r="NFK3" s="129"/>
      <c r="NFL3" s="129"/>
      <c r="NFM3" s="129"/>
      <c r="NFN3" s="129"/>
      <c r="NFO3" s="129"/>
      <c r="NFP3" s="129"/>
      <c r="NFQ3" s="129"/>
      <c r="NFR3" s="129"/>
      <c r="NFS3" s="129"/>
      <c r="NFT3" s="129"/>
      <c r="NFU3" s="129"/>
      <c r="NFV3" s="129"/>
      <c r="NFW3" s="129"/>
      <c r="NFX3" s="129"/>
      <c r="NFY3" s="129"/>
      <c r="NFZ3" s="129"/>
      <c r="NGA3" s="129"/>
      <c r="NGB3" s="129"/>
      <c r="NGC3" s="129"/>
      <c r="NGD3" s="129"/>
      <c r="NGE3" s="129"/>
      <c r="NGF3" s="129"/>
      <c r="NGG3" s="129"/>
      <c r="NGH3" s="129"/>
      <c r="NGI3" s="129"/>
      <c r="NGJ3" s="129"/>
      <c r="NGK3" s="129"/>
      <c r="NGL3" s="129"/>
      <c r="NGM3" s="129"/>
      <c r="NGN3" s="129"/>
      <c r="NGO3" s="129"/>
      <c r="NGP3" s="129"/>
      <c r="NGQ3" s="129"/>
      <c r="NGR3" s="129"/>
      <c r="NGS3" s="129"/>
      <c r="NGT3" s="129"/>
      <c r="NGU3" s="129"/>
      <c r="NGV3" s="129"/>
      <c r="NGW3" s="129"/>
      <c r="NGX3" s="129"/>
      <c r="NGY3" s="129"/>
      <c r="NGZ3" s="129"/>
      <c r="NHA3" s="129"/>
      <c r="NHB3" s="129"/>
      <c r="NHC3" s="129"/>
      <c r="NHD3" s="129"/>
      <c r="NHE3" s="129"/>
      <c r="NHF3" s="129"/>
      <c r="NHG3" s="129"/>
      <c r="NHH3" s="129"/>
      <c r="NHI3" s="129"/>
      <c r="NHJ3" s="129"/>
      <c r="NHK3" s="129"/>
      <c r="NHL3" s="129"/>
      <c r="NHM3" s="129"/>
      <c r="NHN3" s="129"/>
      <c r="NHO3" s="129"/>
      <c r="NHP3" s="129"/>
      <c r="NHQ3" s="129"/>
      <c r="NHR3" s="129"/>
      <c r="NHS3" s="129"/>
      <c r="NHT3" s="129"/>
      <c r="NHU3" s="129"/>
      <c r="NHV3" s="129"/>
      <c r="NHW3" s="129"/>
      <c r="NHX3" s="129"/>
      <c r="NHY3" s="129"/>
      <c r="NHZ3" s="129"/>
      <c r="NIA3" s="129"/>
      <c r="NIB3" s="129"/>
      <c r="NIC3" s="129"/>
      <c r="NID3" s="129"/>
      <c r="NIE3" s="129"/>
      <c r="NIF3" s="129"/>
      <c r="NIG3" s="129"/>
      <c r="NIH3" s="129"/>
      <c r="NII3" s="129"/>
      <c r="NIJ3" s="129"/>
      <c r="NIK3" s="129"/>
      <c r="NIL3" s="129"/>
      <c r="NIM3" s="129"/>
      <c r="NIN3" s="129"/>
      <c r="NIO3" s="129"/>
      <c r="NIP3" s="129"/>
      <c r="NIQ3" s="129"/>
      <c r="NIR3" s="129"/>
      <c r="NIS3" s="129"/>
      <c r="NIT3" s="129"/>
      <c r="NIU3" s="129"/>
      <c r="NIV3" s="129"/>
      <c r="NIW3" s="129"/>
      <c r="NIX3" s="129"/>
      <c r="NIY3" s="129"/>
      <c r="NIZ3" s="129"/>
      <c r="NJA3" s="129"/>
      <c r="NJB3" s="129"/>
      <c r="NJC3" s="129"/>
      <c r="NJD3" s="129"/>
      <c r="NJE3" s="129"/>
      <c r="NJF3" s="129"/>
      <c r="NJG3" s="129"/>
      <c r="NJH3" s="129"/>
      <c r="NJI3" s="129"/>
      <c r="NJJ3" s="129"/>
      <c r="NJK3" s="129"/>
      <c r="NJL3" s="129"/>
      <c r="NJM3" s="129"/>
      <c r="NJN3" s="129"/>
      <c r="NJO3" s="129"/>
      <c r="NJP3" s="129"/>
      <c r="NJQ3" s="129"/>
      <c r="NJR3" s="129"/>
      <c r="NJS3" s="129"/>
      <c r="NJT3" s="129"/>
      <c r="NJU3" s="129"/>
      <c r="NJV3" s="129"/>
      <c r="NJW3" s="129"/>
      <c r="NJX3" s="129"/>
      <c r="NJY3" s="129"/>
      <c r="NJZ3" s="129"/>
      <c r="NKA3" s="129"/>
      <c r="NKB3" s="129"/>
      <c r="NKC3" s="129"/>
      <c r="NKD3" s="129"/>
      <c r="NKE3" s="129"/>
      <c r="NKF3" s="129"/>
      <c r="NKG3" s="129"/>
      <c r="NKH3" s="129"/>
      <c r="NKI3" s="129"/>
      <c r="NKJ3" s="129"/>
      <c r="NKK3" s="129"/>
      <c r="NKL3" s="129"/>
      <c r="NKM3" s="129"/>
      <c r="NKN3" s="129"/>
      <c r="NKO3" s="129"/>
      <c r="NKP3" s="129"/>
      <c r="NKQ3" s="129"/>
      <c r="NKR3" s="129"/>
      <c r="NKS3" s="129"/>
      <c r="NKT3" s="129"/>
      <c r="NKU3" s="129"/>
      <c r="NKV3" s="129"/>
      <c r="NKW3" s="129"/>
      <c r="NKX3" s="129"/>
      <c r="NKY3" s="129"/>
      <c r="NKZ3" s="129"/>
      <c r="NLA3" s="129"/>
      <c r="NLB3" s="129"/>
      <c r="NLC3" s="129"/>
      <c r="NLD3" s="129"/>
      <c r="NLE3" s="129"/>
      <c r="NLF3" s="129"/>
      <c r="NLG3" s="129"/>
      <c r="NLH3" s="129"/>
      <c r="NLI3" s="129"/>
      <c r="NLJ3" s="129"/>
      <c r="NLK3" s="129"/>
      <c r="NLL3" s="129"/>
      <c r="NLM3" s="129"/>
      <c r="NLN3" s="129"/>
      <c r="NLO3" s="129"/>
      <c r="NLP3" s="129"/>
      <c r="NLQ3" s="129"/>
      <c r="NLR3" s="129"/>
      <c r="NLS3" s="129"/>
      <c r="NLT3" s="129"/>
      <c r="NLU3" s="129"/>
      <c r="NLV3" s="129"/>
      <c r="NLW3" s="129"/>
      <c r="NLX3" s="129"/>
      <c r="NLY3" s="129"/>
      <c r="NLZ3" s="129"/>
      <c r="NMA3" s="129"/>
      <c r="NMB3" s="129"/>
      <c r="NMC3" s="129"/>
      <c r="NMD3" s="129"/>
      <c r="NME3" s="129"/>
      <c r="NMF3" s="129"/>
      <c r="NMG3" s="129"/>
      <c r="NMH3" s="129"/>
      <c r="NMI3" s="129"/>
      <c r="NMJ3" s="129"/>
      <c r="NMK3" s="129"/>
      <c r="NML3" s="129"/>
      <c r="NMM3" s="129"/>
      <c r="NMN3" s="129"/>
      <c r="NMO3" s="129"/>
      <c r="NMP3" s="129"/>
      <c r="NMQ3" s="129"/>
      <c r="NMR3" s="129"/>
      <c r="NMS3" s="129"/>
      <c r="NMT3" s="129"/>
      <c r="NMU3" s="129"/>
      <c r="NMV3" s="129"/>
      <c r="NMW3" s="129"/>
      <c r="NMX3" s="129"/>
      <c r="NMY3" s="129"/>
      <c r="NMZ3" s="129"/>
      <c r="NNA3" s="129"/>
      <c r="NNB3" s="129"/>
      <c r="NNC3" s="129"/>
      <c r="NND3" s="129"/>
      <c r="NNE3" s="129"/>
      <c r="NNF3" s="129"/>
      <c r="NNG3" s="129"/>
      <c r="NNH3" s="129"/>
      <c r="NNI3" s="129"/>
      <c r="NNJ3" s="129"/>
      <c r="NNK3" s="129"/>
      <c r="NNL3" s="129"/>
      <c r="NNM3" s="129"/>
      <c r="NNN3" s="129"/>
      <c r="NNO3" s="129"/>
      <c r="NNP3" s="129"/>
      <c r="NNQ3" s="129"/>
      <c r="NNR3" s="129"/>
      <c r="NNS3" s="129"/>
      <c r="NNT3" s="129"/>
      <c r="NNU3" s="129"/>
      <c r="NNV3" s="129"/>
      <c r="NNW3" s="129"/>
      <c r="NNX3" s="129"/>
      <c r="NNY3" s="129"/>
      <c r="NNZ3" s="129"/>
      <c r="NOA3" s="129"/>
      <c r="NOB3" s="129"/>
      <c r="NOC3" s="129"/>
      <c r="NOD3" s="129"/>
      <c r="NOE3" s="129"/>
      <c r="NOF3" s="129"/>
      <c r="NOG3" s="129"/>
      <c r="NOH3" s="129"/>
      <c r="NOI3" s="129"/>
      <c r="NOJ3" s="129"/>
      <c r="NOK3" s="129"/>
      <c r="NOL3" s="129"/>
      <c r="NOM3" s="129"/>
      <c r="NON3" s="129"/>
      <c r="NOO3" s="129"/>
      <c r="NOP3" s="129"/>
      <c r="NOQ3" s="129"/>
      <c r="NOR3" s="129"/>
      <c r="NOS3" s="129"/>
      <c r="NOT3" s="129"/>
      <c r="NOU3" s="129"/>
      <c r="NOV3" s="129"/>
      <c r="NOW3" s="129"/>
      <c r="NOX3" s="129"/>
      <c r="NOY3" s="129"/>
      <c r="NOZ3" s="129"/>
      <c r="NPA3" s="129"/>
      <c r="NPB3" s="129"/>
      <c r="NPC3" s="129"/>
      <c r="NPD3" s="129"/>
      <c r="NPE3" s="129"/>
      <c r="NPF3" s="129"/>
      <c r="NPG3" s="129"/>
      <c r="NPH3" s="129"/>
      <c r="NPI3" s="129"/>
      <c r="NPJ3" s="129"/>
      <c r="NPK3" s="129"/>
      <c r="NPL3" s="129"/>
      <c r="NPM3" s="129"/>
      <c r="NPN3" s="129"/>
      <c r="NPO3" s="129"/>
      <c r="NPP3" s="129"/>
      <c r="NPQ3" s="129"/>
      <c r="NPR3" s="129"/>
      <c r="NPS3" s="129"/>
      <c r="NPT3" s="129"/>
      <c r="NPU3" s="129"/>
      <c r="NPV3" s="129"/>
      <c r="NPW3" s="129"/>
      <c r="NPX3" s="129"/>
      <c r="NPY3" s="129"/>
      <c r="NPZ3" s="129"/>
      <c r="NQA3" s="129"/>
      <c r="NQB3" s="129"/>
      <c r="NQC3" s="129"/>
      <c r="NQD3" s="129"/>
      <c r="NQE3" s="129"/>
      <c r="NQF3" s="129"/>
      <c r="NQG3" s="129"/>
      <c r="NQH3" s="129"/>
      <c r="NQI3" s="129"/>
      <c r="NQJ3" s="129"/>
      <c r="NQK3" s="129"/>
      <c r="NQL3" s="129"/>
      <c r="NQM3" s="129"/>
      <c r="NQN3" s="129"/>
      <c r="NQO3" s="129"/>
      <c r="NQP3" s="129"/>
      <c r="NQQ3" s="129"/>
      <c r="NQR3" s="129"/>
      <c r="NQS3" s="129"/>
      <c r="NQT3" s="129"/>
      <c r="NQU3" s="129"/>
      <c r="NQV3" s="129"/>
      <c r="NQW3" s="129"/>
      <c r="NQX3" s="129"/>
      <c r="NQY3" s="129"/>
      <c r="NQZ3" s="129"/>
      <c r="NRA3" s="129"/>
      <c r="NRB3" s="129"/>
      <c r="NRC3" s="129"/>
      <c r="NRD3" s="129"/>
      <c r="NRE3" s="129"/>
      <c r="NRF3" s="129"/>
      <c r="NRG3" s="129"/>
      <c r="NRH3" s="129"/>
      <c r="NRI3" s="129"/>
      <c r="NRJ3" s="129"/>
      <c r="NRK3" s="129"/>
      <c r="NRL3" s="129"/>
      <c r="NRM3" s="129"/>
      <c r="NRN3" s="129"/>
      <c r="NRO3" s="129"/>
      <c r="NRP3" s="129"/>
      <c r="NRQ3" s="129"/>
      <c r="NRR3" s="129"/>
      <c r="NRS3" s="129"/>
      <c r="NRT3" s="129"/>
      <c r="NRU3" s="129"/>
      <c r="NRV3" s="129"/>
      <c r="NRW3" s="129"/>
      <c r="NRX3" s="129"/>
      <c r="NRY3" s="129"/>
      <c r="NRZ3" s="129"/>
      <c r="NSA3" s="129"/>
      <c r="NSB3" s="129"/>
      <c r="NSC3" s="129"/>
      <c r="NSD3" s="129"/>
      <c r="NSE3" s="129"/>
      <c r="NSF3" s="129"/>
      <c r="NSG3" s="129"/>
      <c r="NSH3" s="129"/>
      <c r="NSI3" s="129"/>
      <c r="NSJ3" s="129"/>
      <c r="NSK3" s="129"/>
      <c r="NSL3" s="129"/>
      <c r="NSM3" s="129"/>
      <c r="NSN3" s="129"/>
      <c r="NSO3" s="129"/>
      <c r="NSP3" s="129"/>
      <c r="NSQ3" s="129"/>
      <c r="NSR3" s="129"/>
      <c r="NSS3" s="129"/>
      <c r="NST3" s="129"/>
      <c r="NSU3" s="129"/>
      <c r="NSV3" s="129"/>
      <c r="NSW3" s="129"/>
      <c r="NSX3" s="129"/>
      <c r="NSY3" s="129"/>
      <c r="NSZ3" s="129"/>
      <c r="NTA3" s="129"/>
      <c r="NTB3" s="129"/>
      <c r="NTC3" s="129"/>
      <c r="NTD3" s="129"/>
      <c r="NTE3" s="129"/>
      <c r="NTF3" s="129"/>
      <c r="NTG3" s="129"/>
      <c r="NTH3" s="129"/>
      <c r="NTI3" s="129"/>
      <c r="NTJ3" s="129"/>
      <c r="NTK3" s="129"/>
      <c r="NTL3" s="129"/>
      <c r="NTM3" s="129"/>
      <c r="NTN3" s="129"/>
      <c r="NTO3" s="129"/>
      <c r="NTP3" s="129"/>
      <c r="NTQ3" s="129"/>
      <c r="NTR3" s="129"/>
      <c r="NTS3" s="129"/>
      <c r="NTT3" s="129"/>
      <c r="NTU3" s="129"/>
      <c r="NTV3" s="129"/>
      <c r="NTW3" s="129"/>
      <c r="NTX3" s="129"/>
      <c r="NTY3" s="129"/>
      <c r="NTZ3" s="129"/>
      <c r="NUA3" s="129"/>
      <c r="NUB3" s="129"/>
      <c r="NUC3" s="129"/>
      <c r="NUD3" s="129"/>
      <c r="NUE3" s="129"/>
      <c r="NUF3" s="129"/>
      <c r="NUG3" s="129"/>
      <c r="NUH3" s="129"/>
      <c r="NUI3" s="129"/>
      <c r="NUJ3" s="129"/>
      <c r="NUK3" s="129"/>
      <c r="NUL3" s="129"/>
      <c r="NUM3" s="129"/>
      <c r="NUN3" s="129"/>
      <c r="NUO3" s="129"/>
      <c r="NUP3" s="129"/>
      <c r="NUQ3" s="129"/>
      <c r="NUR3" s="129"/>
      <c r="NUS3" s="129"/>
      <c r="NUT3" s="129"/>
      <c r="NUU3" s="129"/>
      <c r="NUV3" s="129"/>
      <c r="NUW3" s="129"/>
      <c r="NUX3" s="129"/>
      <c r="NUY3" s="129"/>
      <c r="NUZ3" s="129"/>
      <c r="NVA3" s="129"/>
      <c r="NVB3" s="129"/>
      <c r="NVC3" s="129"/>
      <c r="NVD3" s="129"/>
      <c r="NVE3" s="129"/>
      <c r="NVF3" s="129"/>
      <c r="NVG3" s="129"/>
      <c r="NVH3" s="129"/>
      <c r="NVI3" s="129"/>
      <c r="NVJ3" s="129"/>
      <c r="NVK3" s="129"/>
      <c r="NVL3" s="129"/>
      <c r="NVM3" s="129"/>
      <c r="NVN3" s="129"/>
      <c r="NVO3" s="129"/>
      <c r="NVP3" s="129"/>
      <c r="NVQ3" s="129"/>
      <c r="NVR3" s="129"/>
      <c r="NVS3" s="129"/>
      <c r="NVT3" s="129"/>
      <c r="NVU3" s="129"/>
      <c r="NVV3" s="129"/>
      <c r="NVW3" s="129"/>
      <c r="NVX3" s="129"/>
      <c r="NVY3" s="129"/>
      <c r="NVZ3" s="129"/>
      <c r="NWA3" s="129"/>
      <c r="NWB3" s="129"/>
      <c r="NWC3" s="129"/>
      <c r="NWD3" s="129"/>
      <c r="NWE3" s="129"/>
      <c r="NWF3" s="129"/>
      <c r="NWG3" s="129"/>
      <c r="NWH3" s="129"/>
      <c r="NWI3" s="129"/>
      <c r="NWJ3" s="129"/>
      <c r="NWK3" s="129"/>
      <c r="NWL3" s="129"/>
      <c r="NWM3" s="129"/>
      <c r="NWN3" s="129"/>
      <c r="NWO3" s="129"/>
      <c r="NWP3" s="129"/>
      <c r="NWQ3" s="129"/>
      <c r="NWR3" s="129"/>
      <c r="NWS3" s="129"/>
      <c r="NWT3" s="129"/>
      <c r="NWU3" s="129"/>
      <c r="NWV3" s="129"/>
      <c r="NWW3" s="129"/>
      <c r="NWX3" s="129"/>
      <c r="NWY3" s="129"/>
      <c r="NWZ3" s="129"/>
      <c r="NXA3" s="129"/>
      <c r="NXB3" s="129"/>
      <c r="NXC3" s="129"/>
      <c r="NXD3" s="129"/>
      <c r="NXE3" s="129"/>
      <c r="NXF3" s="129"/>
      <c r="NXG3" s="129"/>
      <c r="NXH3" s="129"/>
      <c r="NXI3" s="129"/>
      <c r="NXJ3" s="129"/>
      <c r="NXK3" s="129"/>
      <c r="NXL3" s="129"/>
      <c r="NXM3" s="129"/>
      <c r="NXN3" s="129"/>
      <c r="NXO3" s="129"/>
      <c r="NXP3" s="129"/>
      <c r="NXQ3" s="129"/>
      <c r="NXR3" s="129"/>
      <c r="NXS3" s="129"/>
      <c r="NXT3" s="129"/>
      <c r="NXU3" s="129"/>
      <c r="NXV3" s="129"/>
      <c r="NXW3" s="129"/>
      <c r="NXX3" s="129"/>
      <c r="NXY3" s="129"/>
      <c r="NXZ3" s="129"/>
      <c r="NYA3" s="129"/>
      <c r="NYB3" s="129"/>
      <c r="NYC3" s="129"/>
      <c r="NYD3" s="129"/>
      <c r="NYE3" s="129"/>
      <c r="NYF3" s="129"/>
      <c r="NYG3" s="129"/>
      <c r="NYH3" s="129"/>
      <c r="NYI3" s="129"/>
      <c r="NYJ3" s="129"/>
      <c r="NYK3" s="129"/>
      <c r="NYL3" s="129"/>
      <c r="NYM3" s="129"/>
      <c r="NYN3" s="129"/>
      <c r="NYO3" s="129"/>
      <c r="NYP3" s="129"/>
      <c r="NYQ3" s="129"/>
      <c r="NYR3" s="129"/>
      <c r="NYS3" s="129"/>
      <c r="NYT3" s="129"/>
      <c r="NYU3" s="129"/>
      <c r="NYV3" s="129"/>
      <c r="NYW3" s="129"/>
      <c r="NYX3" s="129"/>
      <c r="NYY3" s="129"/>
      <c r="NYZ3" s="129"/>
      <c r="NZA3" s="129"/>
      <c r="NZB3" s="129"/>
      <c r="NZC3" s="129"/>
      <c r="NZD3" s="129"/>
      <c r="NZE3" s="129"/>
      <c r="NZF3" s="129"/>
      <c r="NZG3" s="129"/>
      <c r="NZH3" s="129"/>
      <c r="NZI3" s="129"/>
      <c r="NZJ3" s="129"/>
      <c r="NZK3" s="129"/>
      <c r="NZL3" s="129"/>
      <c r="NZM3" s="129"/>
      <c r="NZN3" s="129"/>
      <c r="NZO3" s="129"/>
      <c r="NZP3" s="129"/>
      <c r="NZQ3" s="129"/>
      <c r="NZR3" s="129"/>
      <c r="NZS3" s="129"/>
      <c r="NZT3" s="129"/>
      <c r="NZU3" s="129"/>
      <c r="NZV3" s="129"/>
      <c r="NZW3" s="129"/>
      <c r="NZX3" s="129"/>
      <c r="NZY3" s="129"/>
      <c r="NZZ3" s="129"/>
      <c r="OAA3" s="129"/>
      <c r="OAB3" s="129"/>
      <c r="OAC3" s="129"/>
      <c r="OAD3" s="129"/>
      <c r="OAE3" s="129"/>
      <c r="OAF3" s="129"/>
      <c r="OAG3" s="129"/>
      <c r="OAH3" s="129"/>
      <c r="OAI3" s="129"/>
      <c r="OAJ3" s="129"/>
      <c r="OAK3" s="129"/>
      <c r="OAL3" s="129"/>
      <c r="OAM3" s="129"/>
      <c r="OAN3" s="129"/>
      <c r="OAO3" s="129"/>
      <c r="OAP3" s="129"/>
      <c r="OAQ3" s="129"/>
      <c r="OAR3" s="129"/>
      <c r="OAS3" s="129"/>
      <c r="OAT3" s="129"/>
      <c r="OAU3" s="129"/>
      <c r="OAV3" s="129"/>
      <c r="OAW3" s="129"/>
      <c r="OAX3" s="129"/>
      <c r="OAY3" s="129"/>
      <c r="OAZ3" s="129"/>
      <c r="OBA3" s="129"/>
      <c r="OBB3" s="129"/>
      <c r="OBC3" s="129"/>
      <c r="OBD3" s="129"/>
      <c r="OBE3" s="129"/>
      <c r="OBF3" s="129"/>
      <c r="OBG3" s="129"/>
      <c r="OBH3" s="129"/>
      <c r="OBI3" s="129"/>
      <c r="OBJ3" s="129"/>
      <c r="OBK3" s="129"/>
      <c r="OBL3" s="129"/>
      <c r="OBM3" s="129"/>
      <c r="OBN3" s="129"/>
      <c r="OBO3" s="129"/>
      <c r="OBP3" s="129"/>
      <c r="OBQ3" s="129"/>
      <c r="OBR3" s="129"/>
      <c r="OBS3" s="129"/>
      <c r="OBT3" s="129"/>
      <c r="OBU3" s="129"/>
      <c r="OBV3" s="129"/>
      <c r="OBW3" s="129"/>
      <c r="OBX3" s="129"/>
      <c r="OBY3" s="129"/>
      <c r="OBZ3" s="129"/>
      <c r="OCA3" s="129"/>
      <c r="OCB3" s="129"/>
      <c r="OCC3" s="129"/>
      <c r="OCD3" s="129"/>
      <c r="OCE3" s="129"/>
      <c r="OCF3" s="129"/>
      <c r="OCG3" s="129"/>
      <c r="OCH3" s="129"/>
      <c r="OCI3" s="129"/>
      <c r="OCJ3" s="129"/>
      <c r="OCK3" s="129"/>
      <c r="OCL3" s="129"/>
      <c r="OCM3" s="129"/>
      <c r="OCN3" s="129"/>
      <c r="OCO3" s="129"/>
      <c r="OCP3" s="129"/>
      <c r="OCQ3" s="129"/>
      <c r="OCR3" s="129"/>
      <c r="OCS3" s="129"/>
      <c r="OCT3" s="129"/>
      <c r="OCU3" s="129"/>
      <c r="OCV3" s="129"/>
      <c r="OCW3" s="129"/>
      <c r="OCX3" s="129"/>
      <c r="OCY3" s="129"/>
      <c r="OCZ3" s="129"/>
      <c r="ODA3" s="129"/>
      <c r="ODB3" s="129"/>
      <c r="ODC3" s="129"/>
      <c r="ODD3" s="129"/>
      <c r="ODE3" s="129"/>
      <c r="ODF3" s="129"/>
      <c r="ODG3" s="129"/>
      <c r="ODH3" s="129"/>
      <c r="ODI3" s="129"/>
      <c r="ODJ3" s="129"/>
      <c r="ODK3" s="129"/>
      <c r="ODL3" s="129"/>
      <c r="ODM3" s="129"/>
      <c r="ODN3" s="129"/>
      <c r="ODO3" s="129"/>
      <c r="ODP3" s="129"/>
      <c r="ODQ3" s="129"/>
      <c r="ODR3" s="129"/>
      <c r="ODS3" s="129"/>
      <c r="ODT3" s="129"/>
      <c r="ODU3" s="129"/>
      <c r="ODV3" s="129"/>
      <c r="ODW3" s="129"/>
      <c r="ODX3" s="129"/>
      <c r="ODY3" s="129"/>
      <c r="ODZ3" s="129"/>
      <c r="OEA3" s="129"/>
      <c r="OEB3" s="129"/>
      <c r="OEC3" s="129"/>
      <c r="OED3" s="129"/>
      <c r="OEE3" s="129"/>
      <c r="OEF3" s="129"/>
      <c r="OEG3" s="129"/>
      <c r="OEH3" s="129"/>
      <c r="OEI3" s="129"/>
      <c r="OEJ3" s="129"/>
      <c r="OEK3" s="129"/>
      <c r="OEL3" s="129"/>
      <c r="OEM3" s="129"/>
      <c r="OEN3" s="129"/>
      <c r="OEO3" s="129"/>
      <c r="OEP3" s="129"/>
      <c r="OEQ3" s="129"/>
      <c r="OER3" s="129"/>
      <c r="OES3" s="129"/>
      <c r="OET3" s="129"/>
      <c r="OEU3" s="129"/>
      <c r="OEV3" s="129"/>
      <c r="OEW3" s="129"/>
      <c r="OEX3" s="129"/>
      <c r="OEY3" s="129"/>
      <c r="OEZ3" s="129"/>
      <c r="OFA3" s="129"/>
      <c r="OFB3" s="129"/>
      <c r="OFC3" s="129"/>
      <c r="OFD3" s="129"/>
      <c r="OFE3" s="129"/>
      <c r="OFF3" s="129"/>
      <c r="OFG3" s="129"/>
      <c r="OFH3" s="129"/>
      <c r="OFI3" s="129"/>
      <c r="OFJ3" s="129"/>
      <c r="OFK3" s="129"/>
      <c r="OFL3" s="129"/>
      <c r="OFM3" s="129"/>
      <c r="OFN3" s="129"/>
      <c r="OFO3" s="129"/>
      <c r="OFP3" s="129"/>
      <c r="OFQ3" s="129"/>
      <c r="OFR3" s="129"/>
      <c r="OFS3" s="129"/>
      <c r="OFT3" s="129"/>
      <c r="OFU3" s="129"/>
      <c r="OFV3" s="129"/>
      <c r="OFW3" s="129"/>
      <c r="OFX3" s="129"/>
      <c r="OFY3" s="129"/>
      <c r="OFZ3" s="129"/>
      <c r="OGA3" s="129"/>
      <c r="OGB3" s="129"/>
      <c r="OGC3" s="129"/>
      <c r="OGD3" s="129"/>
      <c r="OGE3" s="129"/>
      <c r="OGF3" s="129"/>
      <c r="OGG3" s="129"/>
      <c r="OGH3" s="129"/>
      <c r="OGI3" s="129"/>
      <c r="OGJ3" s="129"/>
      <c r="OGK3" s="129"/>
      <c r="OGL3" s="129"/>
      <c r="OGM3" s="129"/>
      <c r="OGN3" s="129"/>
      <c r="OGO3" s="129"/>
      <c r="OGP3" s="129"/>
      <c r="OGQ3" s="129"/>
      <c r="OGR3" s="129"/>
      <c r="OGS3" s="129"/>
      <c r="OGT3" s="129"/>
      <c r="OGU3" s="129"/>
      <c r="OGV3" s="129"/>
      <c r="OGW3" s="129"/>
      <c r="OGX3" s="129"/>
      <c r="OGY3" s="129"/>
      <c r="OGZ3" s="129"/>
      <c r="OHA3" s="129"/>
      <c r="OHB3" s="129"/>
      <c r="OHC3" s="129"/>
      <c r="OHD3" s="129"/>
      <c r="OHE3" s="129"/>
      <c r="OHF3" s="129"/>
      <c r="OHG3" s="129"/>
      <c r="OHH3" s="129"/>
      <c r="OHI3" s="129"/>
      <c r="OHJ3" s="129"/>
      <c r="OHK3" s="129"/>
      <c r="OHL3" s="129"/>
      <c r="OHM3" s="129"/>
      <c r="OHN3" s="129"/>
      <c r="OHO3" s="129"/>
      <c r="OHP3" s="129"/>
      <c r="OHQ3" s="129"/>
      <c r="OHR3" s="129"/>
      <c r="OHS3" s="129"/>
      <c r="OHT3" s="129"/>
      <c r="OHU3" s="129"/>
      <c r="OHV3" s="129"/>
      <c r="OHW3" s="129"/>
      <c r="OHX3" s="129"/>
      <c r="OHY3" s="129"/>
      <c r="OHZ3" s="129"/>
      <c r="OIA3" s="129"/>
      <c r="OIB3" s="129"/>
      <c r="OIC3" s="129"/>
      <c r="OID3" s="129"/>
      <c r="OIE3" s="129"/>
      <c r="OIF3" s="129"/>
      <c r="OIG3" s="129"/>
      <c r="OIH3" s="129"/>
      <c r="OII3" s="129"/>
      <c r="OIJ3" s="129"/>
      <c r="OIK3" s="129"/>
      <c r="OIL3" s="129"/>
      <c r="OIM3" s="129"/>
      <c r="OIN3" s="129"/>
      <c r="OIO3" s="129"/>
      <c r="OIP3" s="129"/>
      <c r="OIQ3" s="129"/>
      <c r="OIR3" s="129"/>
      <c r="OIS3" s="129"/>
      <c r="OIT3" s="129"/>
      <c r="OIU3" s="129"/>
      <c r="OIV3" s="129"/>
      <c r="OIW3" s="129"/>
      <c r="OIX3" s="129"/>
      <c r="OIY3" s="129"/>
      <c r="OIZ3" s="129"/>
      <c r="OJA3" s="129"/>
      <c r="OJB3" s="129"/>
      <c r="OJC3" s="129"/>
      <c r="OJD3" s="129"/>
      <c r="OJE3" s="129"/>
      <c r="OJF3" s="129"/>
      <c r="OJG3" s="129"/>
      <c r="OJH3" s="129"/>
      <c r="OJI3" s="129"/>
      <c r="OJJ3" s="129"/>
      <c r="OJK3" s="129"/>
      <c r="OJL3" s="129"/>
      <c r="OJM3" s="129"/>
      <c r="OJN3" s="129"/>
      <c r="OJO3" s="129"/>
      <c r="OJP3" s="129"/>
      <c r="OJQ3" s="129"/>
      <c r="OJR3" s="129"/>
      <c r="OJS3" s="129"/>
      <c r="OJT3" s="129"/>
      <c r="OJU3" s="129"/>
      <c r="OJV3" s="129"/>
      <c r="OJW3" s="129"/>
      <c r="OJX3" s="129"/>
      <c r="OJY3" s="129"/>
      <c r="OJZ3" s="129"/>
      <c r="OKA3" s="129"/>
      <c r="OKB3" s="129"/>
      <c r="OKC3" s="129"/>
      <c r="OKD3" s="129"/>
      <c r="OKE3" s="129"/>
      <c r="OKF3" s="129"/>
      <c r="OKG3" s="129"/>
      <c r="OKH3" s="129"/>
      <c r="OKI3" s="129"/>
      <c r="OKJ3" s="129"/>
      <c r="OKK3" s="129"/>
      <c r="OKL3" s="129"/>
      <c r="OKM3" s="129"/>
      <c r="OKN3" s="129"/>
      <c r="OKO3" s="129"/>
      <c r="OKP3" s="129"/>
      <c r="OKQ3" s="129"/>
      <c r="OKR3" s="129"/>
      <c r="OKS3" s="129"/>
      <c r="OKT3" s="129"/>
      <c r="OKU3" s="129"/>
      <c r="OKV3" s="129"/>
      <c r="OKW3" s="129"/>
      <c r="OKX3" s="129"/>
      <c r="OKY3" s="129"/>
      <c r="OKZ3" s="129"/>
      <c r="OLA3" s="129"/>
      <c r="OLB3" s="129"/>
      <c r="OLC3" s="129"/>
      <c r="OLD3" s="129"/>
      <c r="OLE3" s="129"/>
      <c r="OLF3" s="129"/>
      <c r="OLG3" s="129"/>
      <c r="OLH3" s="129"/>
      <c r="OLI3" s="129"/>
      <c r="OLJ3" s="129"/>
      <c r="OLK3" s="129"/>
      <c r="OLL3" s="129"/>
      <c r="OLM3" s="129"/>
      <c r="OLN3" s="129"/>
      <c r="OLO3" s="129"/>
      <c r="OLP3" s="129"/>
      <c r="OLQ3" s="129"/>
      <c r="OLR3" s="129"/>
      <c r="OLS3" s="129"/>
      <c r="OLT3" s="129"/>
      <c r="OLU3" s="129"/>
      <c r="OLV3" s="129"/>
      <c r="OLW3" s="129"/>
      <c r="OLX3" s="129"/>
      <c r="OLY3" s="129"/>
      <c r="OLZ3" s="129"/>
      <c r="OMA3" s="129"/>
      <c r="OMB3" s="129"/>
      <c r="OMC3" s="129"/>
      <c r="OMD3" s="129"/>
      <c r="OME3" s="129"/>
      <c r="OMF3" s="129"/>
      <c r="OMG3" s="129"/>
      <c r="OMH3" s="129"/>
      <c r="OMI3" s="129"/>
      <c r="OMJ3" s="129"/>
      <c r="OMK3" s="129"/>
      <c r="OML3" s="129"/>
      <c r="OMM3" s="129"/>
      <c r="OMN3" s="129"/>
      <c r="OMO3" s="129"/>
      <c r="OMP3" s="129"/>
      <c r="OMQ3" s="129"/>
      <c r="OMR3" s="129"/>
      <c r="OMS3" s="129"/>
      <c r="OMT3" s="129"/>
      <c r="OMU3" s="129"/>
      <c r="OMV3" s="129"/>
      <c r="OMW3" s="129"/>
      <c r="OMX3" s="129"/>
      <c r="OMY3" s="129"/>
      <c r="OMZ3" s="129"/>
      <c r="ONA3" s="129"/>
      <c r="ONB3" s="129"/>
      <c r="ONC3" s="129"/>
      <c r="OND3" s="129"/>
      <c r="ONE3" s="129"/>
      <c r="ONF3" s="129"/>
      <c r="ONG3" s="129"/>
      <c r="ONH3" s="129"/>
      <c r="ONI3" s="129"/>
      <c r="ONJ3" s="129"/>
      <c r="ONK3" s="129"/>
      <c r="ONL3" s="129"/>
      <c r="ONM3" s="129"/>
      <c r="ONN3" s="129"/>
      <c r="ONO3" s="129"/>
      <c r="ONP3" s="129"/>
      <c r="ONQ3" s="129"/>
      <c r="ONR3" s="129"/>
      <c r="ONS3" s="129"/>
      <c r="ONT3" s="129"/>
      <c r="ONU3" s="129"/>
      <c r="ONV3" s="129"/>
      <c r="ONW3" s="129"/>
      <c r="ONX3" s="129"/>
      <c r="ONY3" s="129"/>
      <c r="ONZ3" s="129"/>
      <c r="OOA3" s="129"/>
      <c r="OOB3" s="129"/>
      <c r="OOC3" s="129"/>
      <c r="OOD3" s="129"/>
      <c r="OOE3" s="129"/>
      <c r="OOF3" s="129"/>
      <c r="OOG3" s="129"/>
      <c r="OOH3" s="129"/>
      <c r="OOI3" s="129"/>
      <c r="OOJ3" s="129"/>
      <c r="OOK3" s="129"/>
      <c r="OOL3" s="129"/>
      <c r="OOM3" s="129"/>
      <c r="OON3" s="129"/>
      <c r="OOO3" s="129"/>
      <c r="OOP3" s="129"/>
      <c r="OOQ3" s="129"/>
      <c r="OOR3" s="129"/>
      <c r="OOS3" s="129"/>
      <c r="OOT3" s="129"/>
      <c r="OOU3" s="129"/>
      <c r="OOV3" s="129"/>
      <c r="OOW3" s="129"/>
      <c r="OOX3" s="129"/>
      <c r="OOY3" s="129"/>
      <c r="OOZ3" s="129"/>
      <c r="OPA3" s="129"/>
      <c r="OPB3" s="129"/>
      <c r="OPC3" s="129"/>
      <c r="OPD3" s="129"/>
      <c r="OPE3" s="129"/>
      <c r="OPF3" s="129"/>
      <c r="OPG3" s="129"/>
      <c r="OPH3" s="129"/>
      <c r="OPI3" s="129"/>
      <c r="OPJ3" s="129"/>
      <c r="OPK3" s="129"/>
      <c r="OPL3" s="129"/>
      <c r="OPM3" s="129"/>
      <c r="OPN3" s="129"/>
      <c r="OPO3" s="129"/>
      <c r="OPP3" s="129"/>
      <c r="OPQ3" s="129"/>
      <c r="OPR3" s="129"/>
      <c r="OPS3" s="129"/>
      <c r="OPT3" s="129"/>
      <c r="OPU3" s="129"/>
      <c r="OPV3" s="129"/>
      <c r="OPW3" s="129"/>
      <c r="OPX3" s="129"/>
      <c r="OPY3" s="129"/>
      <c r="OPZ3" s="129"/>
      <c r="OQA3" s="129"/>
      <c r="OQB3" s="129"/>
      <c r="OQC3" s="129"/>
      <c r="OQD3" s="129"/>
      <c r="OQE3" s="129"/>
      <c r="OQF3" s="129"/>
      <c r="OQG3" s="129"/>
      <c r="OQH3" s="129"/>
      <c r="OQI3" s="129"/>
      <c r="OQJ3" s="129"/>
      <c r="OQK3" s="129"/>
      <c r="OQL3" s="129"/>
      <c r="OQM3" s="129"/>
      <c r="OQN3" s="129"/>
      <c r="OQO3" s="129"/>
      <c r="OQP3" s="129"/>
      <c r="OQQ3" s="129"/>
      <c r="OQR3" s="129"/>
      <c r="OQS3" s="129"/>
      <c r="OQT3" s="129"/>
      <c r="OQU3" s="129"/>
      <c r="OQV3" s="129"/>
      <c r="OQW3" s="129"/>
      <c r="OQX3" s="129"/>
      <c r="OQY3" s="129"/>
      <c r="OQZ3" s="129"/>
      <c r="ORA3" s="129"/>
      <c r="ORB3" s="129"/>
      <c r="ORC3" s="129"/>
      <c r="ORD3" s="129"/>
      <c r="ORE3" s="129"/>
      <c r="ORF3" s="129"/>
      <c r="ORG3" s="129"/>
      <c r="ORH3" s="129"/>
      <c r="ORI3" s="129"/>
      <c r="ORJ3" s="129"/>
      <c r="ORK3" s="129"/>
      <c r="ORL3" s="129"/>
      <c r="ORM3" s="129"/>
      <c r="ORN3" s="129"/>
      <c r="ORO3" s="129"/>
      <c r="ORP3" s="129"/>
      <c r="ORQ3" s="129"/>
      <c r="ORR3" s="129"/>
      <c r="ORS3" s="129"/>
      <c r="ORT3" s="129"/>
      <c r="ORU3" s="129"/>
      <c r="ORV3" s="129"/>
      <c r="ORW3" s="129"/>
      <c r="ORX3" s="129"/>
      <c r="ORY3" s="129"/>
      <c r="ORZ3" s="129"/>
      <c r="OSA3" s="129"/>
      <c r="OSB3" s="129"/>
      <c r="OSC3" s="129"/>
      <c r="OSD3" s="129"/>
      <c r="OSE3" s="129"/>
      <c r="OSF3" s="129"/>
      <c r="OSG3" s="129"/>
      <c r="OSH3" s="129"/>
      <c r="OSI3" s="129"/>
      <c r="OSJ3" s="129"/>
      <c r="OSK3" s="129"/>
      <c r="OSL3" s="129"/>
      <c r="OSM3" s="129"/>
      <c r="OSN3" s="129"/>
      <c r="OSO3" s="129"/>
      <c r="OSP3" s="129"/>
      <c r="OSQ3" s="129"/>
      <c r="OSR3" s="129"/>
      <c r="OSS3" s="129"/>
      <c r="OST3" s="129"/>
      <c r="OSU3" s="129"/>
      <c r="OSV3" s="129"/>
      <c r="OSW3" s="129"/>
      <c r="OSX3" s="129"/>
      <c r="OSY3" s="129"/>
      <c r="OSZ3" s="129"/>
      <c r="OTA3" s="129"/>
      <c r="OTB3" s="129"/>
      <c r="OTC3" s="129"/>
      <c r="OTD3" s="129"/>
      <c r="OTE3" s="129"/>
      <c r="OTF3" s="129"/>
      <c r="OTG3" s="129"/>
      <c r="OTH3" s="129"/>
      <c r="OTI3" s="129"/>
      <c r="OTJ3" s="129"/>
      <c r="OTK3" s="129"/>
      <c r="OTL3" s="129"/>
      <c r="OTM3" s="129"/>
      <c r="OTN3" s="129"/>
      <c r="OTO3" s="129"/>
      <c r="OTP3" s="129"/>
      <c r="OTQ3" s="129"/>
      <c r="OTR3" s="129"/>
      <c r="OTS3" s="129"/>
      <c r="OTT3" s="129"/>
      <c r="OTU3" s="129"/>
      <c r="OTV3" s="129"/>
      <c r="OTW3" s="129"/>
      <c r="OTX3" s="129"/>
      <c r="OTY3" s="129"/>
      <c r="OTZ3" s="129"/>
      <c r="OUA3" s="129"/>
      <c r="OUB3" s="129"/>
      <c r="OUC3" s="129"/>
      <c r="OUD3" s="129"/>
      <c r="OUE3" s="129"/>
      <c r="OUF3" s="129"/>
      <c r="OUG3" s="129"/>
      <c r="OUH3" s="129"/>
      <c r="OUI3" s="129"/>
      <c r="OUJ3" s="129"/>
      <c r="OUK3" s="129"/>
      <c r="OUL3" s="129"/>
      <c r="OUM3" s="129"/>
      <c r="OUN3" s="129"/>
      <c r="OUO3" s="129"/>
      <c r="OUP3" s="129"/>
      <c r="OUQ3" s="129"/>
      <c r="OUR3" s="129"/>
      <c r="OUS3" s="129"/>
      <c r="OUT3" s="129"/>
      <c r="OUU3" s="129"/>
      <c r="OUV3" s="129"/>
      <c r="OUW3" s="129"/>
      <c r="OUX3" s="129"/>
      <c r="OUY3" s="129"/>
      <c r="OUZ3" s="129"/>
      <c r="OVA3" s="129"/>
      <c r="OVB3" s="129"/>
      <c r="OVC3" s="129"/>
      <c r="OVD3" s="129"/>
      <c r="OVE3" s="129"/>
      <c r="OVF3" s="129"/>
      <c r="OVG3" s="129"/>
      <c r="OVH3" s="129"/>
      <c r="OVI3" s="129"/>
      <c r="OVJ3" s="129"/>
      <c r="OVK3" s="129"/>
      <c r="OVL3" s="129"/>
      <c r="OVM3" s="129"/>
      <c r="OVN3" s="129"/>
      <c r="OVO3" s="129"/>
      <c r="OVP3" s="129"/>
      <c r="OVQ3" s="129"/>
      <c r="OVR3" s="129"/>
      <c r="OVS3" s="129"/>
      <c r="OVT3" s="129"/>
      <c r="OVU3" s="129"/>
      <c r="OVV3" s="129"/>
      <c r="OVW3" s="129"/>
      <c r="OVX3" s="129"/>
      <c r="OVY3" s="129"/>
      <c r="OVZ3" s="129"/>
      <c r="OWA3" s="129"/>
      <c r="OWB3" s="129"/>
      <c r="OWC3" s="129"/>
      <c r="OWD3" s="129"/>
      <c r="OWE3" s="129"/>
      <c r="OWF3" s="129"/>
      <c r="OWG3" s="129"/>
      <c r="OWH3" s="129"/>
      <c r="OWI3" s="129"/>
      <c r="OWJ3" s="129"/>
      <c r="OWK3" s="129"/>
      <c r="OWL3" s="129"/>
      <c r="OWM3" s="129"/>
      <c r="OWN3" s="129"/>
      <c r="OWO3" s="129"/>
      <c r="OWP3" s="129"/>
      <c r="OWQ3" s="129"/>
      <c r="OWR3" s="129"/>
      <c r="OWS3" s="129"/>
      <c r="OWT3" s="129"/>
      <c r="OWU3" s="129"/>
      <c r="OWV3" s="129"/>
      <c r="OWW3" s="129"/>
      <c r="OWX3" s="129"/>
      <c r="OWY3" s="129"/>
      <c r="OWZ3" s="129"/>
      <c r="OXA3" s="129"/>
      <c r="OXB3" s="129"/>
      <c r="OXC3" s="129"/>
      <c r="OXD3" s="129"/>
      <c r="OXE3" s="129"/>
      <c r="OXF3" s="129"/>
      <c r="OXG3" s="129"/>
      <c r="OXH3" s="129"/>
      <c r="OXI3" s="129"/>
      <c r="OXJ3" s="129"/>
      <c r="OXK3" s="129"/>
      <c r="OXL3" s="129"/>
      <c r="OXM3" s="129"/>
      <c r="OXN3" s="129"/>
      <c r="OXO3" s="129"/>
      <c r="OXP3" s="129"/>
      <c r="OXQ3" s="129"/>
      <c r="OXR3" s="129"/>
      <c r="OXS3" s="129"/>
      <c r="OXT3" s="129"/>
      <c r="OXU3" s="129"/>
      <c r="OXV3" s="129"/>
      <c r="OXW3" s="129"/>
      <c r="OXX3" s="129"/>
      <c r="OXY3" s="129"/>
      <c r="OXZ3" s="129"/>
      <c r="OYA3" s="129"/>
      <c r="OYB3" s="129"/>
      <c r="OYC3" s="129"/>
      <c r="OYD3" s="129"/>
      <c r="OYE3" s="129"/>
      <c r="OYF3" s="129"/>
      <c r="OYG3" s="129"/>
      <c r="OYH3" s="129"/>
      <c r="OYI3" s="129"/>
      <c r="OYJ3" s="129"/>
      <c r="OYK3" s="129"/>
      <c r="OYL3" s="129"/>
      <c r="OYM3" s="129"/>
      <c r="OYN3" s="129"/>
      <c r="OYO3" s="129"/>
      <c r="OYP3" s="129"/>
      <c r="OYQ3" s="129"/>
      <c r="OYR3" s="129"/>
      <c r="OYS3" s="129"/>
      <c r="OYT3" s="129"/>
      <c r="OYU3" s="129"/>
      <c r="OYV3" s="129"/>
      <c r="OYW3" s="129"/>
      <c r="OYX3" s="129"/>
      <c r="OYY3" s="129"/>
      <c r="OYZ3" s="129"/>
      <c r="OZA3" s="129"/>
      <c r="OZB3" s="129"/>
      <c r="OZC3" s="129"/>
      <c r="OZD3" s="129"/>
      <c r="OZE3" s="129"/>
      <c r="OZF3" s="129"/>
      <c r="OZG3" s="129"/>
      <c r="OZH3" s="129"/>
      <c r="OZI3" s="129"/>
      <c r="OZJ3" s="129"/>
      <c r="OZK3" s="129"/>
      <c r="OZL3" s="129"/>
      <c r="OZM3" s="129"/>
      <c r="OZN3" s="129"/>
      <c r="OZO3" s="129"/>
      <c r="OZP3" s="129"/>
      <c r="OZQ3" s="129"/>
      <c r="OZR3" s="129"/>
      <c r="OZS3" s="129"/>
      <c r="OZT3" s="129"/>
      <c r="OZU3" s="129"/>
      <c r="OZV3" s="129"/>
      <c r="OZW3" s="129"/>
      <c r="OZX3" s="129"/>
      <c r="OZY3" s="129"/>
      <c r="OZZ3" s="129"/>
      <c r="PAA3" s="129"/>
      <c r="PAB3" s="129"/>
      <c r="PAC3" s="129"/>
      <c r="PAD3" s="129"/>
      <c r="PAE3" s="129"/>
      <c r="PAF3" s="129"/>
      <c r="PAG3" s="129"/>
      <c r="PAH3" s="129"/>
      <c r="PAI3" s="129"/>
      <c r="PAJ3" s="129"/>
      <c r="PAK3" s="129"/>
      <c r="PAL3" s="129"/>
      <c r="PAM3" s="129"/>
      <c r="PAN3" s="129"/>
      <c r="PAO3" s="129"/>
      <c r="PAP3" s="129"/>
      <c r="PAQ3" s="129"/>
      <c r="PAR3" s="129"/>
      <c r="PAS3" s="129"/>
      <c r="PAT3" s="129"/>
      <c r="PAU3" s="129"/>
      <c r="PAV3" s="129"/>
      <c r="PAW3" s="129"/>
      <c r="PAX3" s="129"/>
      <c r="PAY3" s="129"/>
      <c r="PAZ3" s="129"/>
      <c r="PBA3" s="129"/>
      <c r="PBB3" s="129"/>
      <c r="PBC3" s="129"/>
      <c r="PBD3" s="129"/>
      <c r="PBE3" s="129"/>
      <c r="PBF3" s="129"/>
      <c r="PBG3" s="129"/>
      <c r="PBH3" s="129"/>
      <c r="PBI3" s="129"/>
      <c r="PBJ3" s="129"/>
      <c r="PBK3" s="129"/>
      <c r="PBL3" s="129"/>
      <c r="PBM3" s="129"/>
      <c r="PBN3" s="129"/>
      <c r="PBO3" s="129"/>
      <c r="PBP3" s="129"/>
      <c r="PBQ3" s="129"/>
      <c r="PBR3" s="129"/>
      <c r="PBS3" s="129"/>
      <c r="PBT3" s="129"/>
      <c r="PBU3" s="129"/>
      <c r="PBV3" s="129"/>
      <c r="PBW3" s="129"/>
      <c r="PBX3" s="129"/>
      <c r="PBY3" s="129"/>
      <c r="PBZ3" s="129"/>
      <c r="PCA3" s="129"/>
      <c r="PCB3" s="129"/>
      <c r="PCC3" s="129"/>
      <c r="PCD3" s="129"/>
      <c r="PCE3" s="129"/>
      <c r="PCF3" s="129"/>
      <c r="PCG3" s="129"/>
      <c r="PCH3" s="129"/>
      <c r="PCI3" s="129"/>
      <c r="PCJ3" s="129"/>
      <c r="PCK3" s="129"/>
      <c r="PCL3" s="129"/>
      <c r="PCM3" s="129"/>
      <c r="PCN3" s="129"/>
      <c r="PCO3" s="129"/>
      <c r="PCP3" s="129"/>
      <c r="PCQ3" s="129"/>
      <c r="PCR3" s="129"/>
      <c r="PCS3" s="129"/>
      <c r="PCT3" s="129"/>
      <c r="PCU3" s="129"/>
      <c r="PCV3" s="129"/>
      <c r="PCW3" s="129"/>
      <c r="PCX3" s="129"/>
      <c r="PCY3" s="129"/>
      <c r="PCZ3" s="129"/>
      <c r="PDA3" s="129"/>
      <c r="PDB3" s="129"/>
      <c r="PDC3" s="129"/>
      <c r="PDD3" s="129"/>
      <c r="PDE3" s="129"/>
      <c r="PDF3" s="129"/>
      <c r="PDG3" s="129"/>
      <c r="PDH3" s="129"/>
      <c r="PDI3" s="129"/>
      <c r="PDJ3" s="129"/>
      <c r="PDK3" s="129"/>
      <c r="PDL3" s="129"/>
      <c r="PDM3" s="129"/>
      <c r="PDN3" s="129"/>
      <c r="PDO3" s="129"/>
      <c r="PDP3" s="129"/>
      <c r="PDQ3" s="129"/>
      <c r="PDR3" s="129"/>
      <c r="PDS3" s="129"/>
      <c r="PDT3" s="129"/>
      <c r="PDU3" s="129"/>
      <c r="PDV3" s="129"/>
      <c r="PDW3" s="129"/>
      <c r="PDX3" s="129"/>
      <c r="PDY3" s="129"/>
      <c r="PDZ3" s="129"/>
      <c r="PEA3" s="129"/>
      <c r="PEB3" s="129"/>
      <c r="PEC3" s="129"/>
      <c r="PED3" s="129"/>
      <c r="PEE3" s="129"/>
      <c r="PEF3" s="129"/>
      <c r="PEG3" s="129"/>
      <c r="PEH3" s="129"/>
      <c r="PEI3" s="129"/>
      <c r="PEJ3" s="129"/>
      <c r="PEK3" s="129"/>
      <c r="PEL3" s="129"/>
      <c r="PEM3" s="129"/>
      <c r="PEN3" s="129"/>
      <c r="PEO3" s="129"/>
      <c r="PEP3" s="129"/>
      <c r="PEQ3" s="129"/>
      <c r="PER3" s="129"/>
      <c r="PES3" s="129"/>
      <c r="PET3" s="129"/>
      <c r="PEU3" s="129"/>
      <c r="PEV3" s="129"/>
      <c r="PEW3" s="129"/>
      <c r="PEX3" s="129"/>
      <c r="PEY3" s="129"/>
      <c r="PEZ3" s="129"/>
      <c r="PFA3" s="129"/>
      <c r="PFB3" s="129"/>
      <c r="PFC3" s="129"/>
      <c r="PFD3" s="129"/>
      <c r="PFE3" s="129"/>
      <c r="PFF3" s="129"/>
      <c r="PFG3" s="129"/>
      <c r="PFH3" s="129"/>
      <c r="PFI3" s="129"/>
      <c r="PFJ3" s="129"/>
      <c r="PFK3" s="129"/>
      <c r="PFL3" s="129"/>
      <c r="PFM3" s="129"/>
      <c r="PFN3" s="129"/>
      <c r="PFO3" s="129"/>
      <c r="PFP3" s="129"/>
      <c r="PFQ3" s="129"/>
      <c r="PFR3" s="129"/>
      <c r="PFS3" s="129"/>
      <c r="PFT3" s="129"/>
      <c r="PFU3" s="129"/>
      <c r="PFV3" s="129"/>
      <c r="PFW3" s="129"/>
      <c r="PFX3" s="129"/>
      <c r="PFY3" s="129"/>
      <c r="PFZ3" s="129"/>
      <c r="PGA3" s="129"/>
      <c r="PGB3" s="129"/>
      <c r="PGC3" s="129"/>
      <c r="PGD3" s="129"/>
      <c r="PGE3" s="129"/>
      <c r="PGF3" s="129"/>
      <c r="PGG3" s="129"/>
      <c r="PGH3" s="129"/>
      <c r="PGI3" s="129"/>
      <c r="PGJ3" s="129"/>
      <c r="PGK3" s="129"/>
      <c r="PGL3" s="129"/>
      <c r="PGM3" s="129"/>
      <c r="PGN3" s="129"/>
      <c r="PGO3" s="129"/>
      <c r="PGP3" s="129"/>
      <c r="PGQ3" s="129"/>
      <c r="PGR3" s="129"/>
      <c r="PGS3" s="129"/>
      <c r="PGT3" s="129"/>
      <c r="PGU3" s="129"/>
      <c r="PGV3" s="129"/>
      <c r="PGW3" s="129"/>
      <c r="PGX3" s="129"/>
      <c r="PGY3" s="129"/>
      <c r="PGZ3" s="129"/>
      <c r="PHA3" s="129"/>
      <c r="PHB3" s="129"/>
      <c r="PHC3" s="129"/>
      <c r="PHD3" s="129"/>
      <c r="PHE3" s="129"/>
      <c r="PHF3" s="129"/>
      <c r="PHG3" s="129"/>
      <c r="PHH3" s="129"/>
      <c r="PHI3" s="129"/>
      <c r="PHJ3" s="129"/>
      <c r="PHK3" s="129"/>
      <c r="PHL3" s="129"/>
      <c r="PHM3" s="129"/>
      <c r="PHN3" s="129"/>
      <c r="PHO3" s="129"/>
      <c r="PHP3" s="129"/>
      <c r="PHQ3" s="129"/>
      <c r="PHR3" s="129"/>
      <c r="PHS3" s="129"/>
      <c r="PHT3" s="129"/>
      <c r="PHU3" s="129"/>
      <c r="PHV3" s="129"/>
      <c r="PHW3" s="129"/>
      <c r="PHX3" s="129"/>
      <c r="PHY3" s="129"/>
      <c r="PHZ3" s="129"/>
      <c r="PIA3" s="129"/>
      <c r="PIB3" s="129"/>
      <c r="PIC3" s="129"/>
      <c r="PID3" s="129"/>
      <c r="PIE3" s="129"/>
      <c r="PIF3" s="129"/>
      <c r="PIG3" s="129"/>
      <c r="PIH3" s="129"/>
      <c r="PII3" s="129"/>
      <c r="PIJ3" s="129"/>
      <c r="PIK3" s="129"/>
      <c r="PIL3" s="129"/>
      <c r="PIM3" s="129"/>
      <c r="PIN3" s="129"/>
      <c r="PIO3" s="129"/>
      <c r="PIP3" s="129"/>
      <c r="PIQ3" s="129"/>
      <c r="PIR3" s="129"/>
      <c r="PIS3" s="129"/>
      <c r="PIT3" s="129"/>
      <c r="PIU3" s="129"/>
      <c r="PIV3" s="129"/>
      <c r="PIW3" s="129"/>
      <c r="PIX3" s="129"/>
      <c r="PIY3" s="129"/>
      <c r="PIZ3" s="129"/>
      <c r="PJA3" s="129"/>
      <c r="PJB3" s="129"/>
      <c r="PJC3" s="129"/>
      <c r="PJD3" s="129"/>
      <c r="PJE3" s="129"/>
      <c r="PJF3" s="129"/>
      <c r="PJG3" s="129"/>
      <c r="PJH3" s="129"/>
      <c r="PJI3" s="129"/>
      <c r="PJJ3" s="129"/>
      <c r="PJK3" s="129"/>
      <c r="PJL3" s="129"/>
      <c r="PJM3" s="129"/>
      <c r="PJN3" s="129"/>
      <c r="PJO3" s="129"/>
      <c r="PJP3" s="129"/>
      <c r="PJQ3" s="129"/>
      <c r="PJR3" s="129"/>
      <c r="PJS3" s="129"/>
      <c r="PJT3" s="129"/>
      <c r="PJU3" s="129"/>
      <c r="PJV3" s="129"/>
      <c r="PJW3" s="129"/>
      <c r="PJX3" s="129"/>
      <c r="PJY3" s="129"/>
      <c r="PJZ3" s="129"/>
      <c r="PKA3" s="129"/>
      <c r="PKB3" s="129"/>
      <c r="PKC3" s="129"/>
      <c r="PKD3" s="129"/>
      <c r="PKE3" s="129"/>
      <c r="PKF3" s="129"/>
      <c r="PKG3" s="129"/>
      <c r="PKH3" s="129"/>
      <c r="PKI3" s="129"/>
      <c r="PKJ3" s="129"/>
      <c r="PKK3" s="129"/>
      <c r="PKL3" s="129"/>
      <c r="PKM3" s="129"/>
      <c r="PKN3" s="129"/>
      <c r="PKO3" s="129"/>
      <c r="PKP3" s="129"/>
      <c r="PKQ3" s="129"/>
      <c r="PKR3" s="129"/>
      <c r="PKS3" s="129"/>
      <c r="PKT3" s="129"/>
      <c r="PKU3" s="129"/>
      <c r="PKV3" s="129"/>
      <c r="PKW3" s="129"/>
      <c r="PKX3" s="129"/>
      <c r="PKY3" s="129"/>
      <c r="PKZ3" s="129"/>
      <c r="PLA3" s="129"/>
      <c r="PLB3" s="129"/>
      <c r="PLC3" s="129"/>
      <c r="PLD3" s="129"/>
      <c r="PLE3" s="129"/>
      <c r="PLF3" s="129"/>
      <c r="PLG3" s="129"/>
      <c r="PLH3" s="129"/>
      <c r="PLI3" s="129"/>
      <c r="PLJ3" s="129"/>
      <c r="PLK3" s="129"/>
      <c r="PLL3" s="129"/>
      <c r="PLM3" s="129"/>
      <c r="PLN3" s="129"/>
      <c r="PLO3" s="129"/>
      <c r="PLP3" s="129"/>
      <c r="PLQ3" s="129"/>
      <c r="PLR3" s="129"/>
      <c r="PLS3" s="129"/>
      <c r="PLT3" s="129"/>
      <c r="PLU3" s="129"/>
      <c r="PLV3" s="129"/>
      <c r="PLW3" s="129"/>
      <c r="PLX3" s="129"/>
      <c r="PLY3" s="129"/>
      <c r="PLZ3" s="129"/>
      <c r="PMA3" s="129"/>
      <c r="PMB3" s="129"/>
      <c r="PMC3" s="129"/>
      <c r="PMD3" s="129"/>
      <c r="PME3" s="129"/>
      <c r="PMF3" s="129"/>
      <c r="PMG3" s="129"/>
      <c r="PMH3" s="129"/>
      <c r="PMI3" s="129"/>
      <c r="PMJ3" s="129"/>
      <c r="PMK3" s="129"/>
      <c r="PML3" s="129"/>
      <c r="PMM3" s="129"/>
      <c r="PMN3" s="129"/>
      <c r="PMO3" s="129"/>
      <c r="PMP3" s="129"/>
      <c r="PMQ3" s="129"/>
      <c r="PMR3" s="129"/>
      <c r="PMS3" s="129"/>
      <c r="PMT3" s="129"/>
      <c r="PMU3" s="129"/>
      <c r="PMV3" s="129"/>
      <c r="PMW3" s="129"/>
      <c r="PMX3" s="129"/>
      <c r="PMY3" s="129"/>
      <c r="PMZ3" s="129"/>
      <c r="PNA3" s="129"/>
      <c r="PNB3" s="129"/>
      <c r="PNC3" s="129"/>
      <c r="PND3" s="129"/>
      <c r="PNE3" s="129"/>
      <c r="PNF3" s="129"/>
      <c r="PNG3" s="129"/>
      <c r="PNH3" s="129"/>
      <c r="PNI3" s="129"/>
      <c r="PNJ3" s="129"/>
      <c r="PNK3" s="129"/>
      <c r="PNL3" s="129"/>
      <c r="PNM3" s="129"/>
      <c r="PNN3" s="129"/>
      <c r="PNO3" s="129"/>
      <c r="PNP3" s="129"/>
      <c r="PNQ3" s="129"/>
      <c r="PNR3" s="129"/>
      <c r="PNS3" s="129"/>
      <c r="PNT3" s="129"/>
      <c r="PNU3" s="129"/>
      <c r="PNV3" s="129"/>
      <c r="PNW3" s="129"/>
      <c r="PNX3" s="129"/>
      <c r="PNY3" s="129"/>
      <c r="PNZ3" s="129"/>
      <c r="POA3" s="129"/>
      <c r="POB3" s="129"/>
      <c r="POC3" s="129"/>
      <c r="POD3" s="129"/>
      <c r="POE3" s="129"/>
      <c r="POF3" s="129"/>
      <c r="POG3" s="129"/>
      <c r="POH3" s="129"/>
      <c r="POI3" s="129"/>
      <c r="POJ3" s="129"/>
      <c r="POK3" s="129"/>
      <c r="POL3" s="129"/>
      <c r="POM3" s="129"/>
      <c r="PON3" s="129"/>
      <c r="POO3" s="129"/>
      <c r="POP3" s="129"/>
      <c r="POQ3" s="129"/>
      <c r="POR3" s="129"/>
      <c r="POS3" s="129"/>
      <c r="POT3" s="129"/>
      <c r="POU3" s="129"/>
      <c r="POV3" s="129"/>
      <c r="POW3" s="129"/>
      <c r="POX3" s="129"/>
      <c r="POY3" s="129"/>
      <c r="POZ3" s="129"/>
      <c r="PPA3" s="129"/>
      <c r="PPB3" s="129"/>
      <c r="PPC3" s="129"/>
      <c r="PPD3" s="129"/>
      <c r="PPE3" s="129"/>
      <c r="PPF3" s="129"/>
      <c r="PPG3" s="129"/>
      <c r="PPH3" s="129"/>
      <c r="PPI3" s="129"/>
      <c r="PPJ3" s="129"/>
      <c r="PPK3" s="129"/>
      <c r="PPL3" s="129"/>
      <c r="PPM3" s="129"/>
      <c r="PPN3" s="129"/>
      <c r="PPO3" s="129"/>
      <c r="PPP3" s="129"/>
      <c r="PPQ3" s="129"/>
      <c r="PPR3" s="129"/>
      <c r="PPS3" s="129"/>
      <c r="PPT3" s="129"/>
      <c r="PPU3" s="129"/>
      <c r="PPV3" s="129"/>
      <c r="PPW3" s="129"/>
      <c r="PPX3" s="129"/>
      <c r="PPY3" s="129"/>
      <c r="PPZ3" s="129"/>
      <c r="PQA3" s="129"/>
      <c r="PQB3" s="129"/>
      <c r="PQC3" s="129"/>
      <c r="PQD3" s="129"/>
      <c r="PQE3" s="129"/>
      <c r="PQF3" s="129"/>
      <c r="PQG3" s="129"/>
      <c r="PQH3" s="129"/>
      <c r="PQI3" s="129"/>
      <c r="PQJ3" s="129"/>
      <c r="PQK3" s="129"/>
      <c r="PQL3" s="129"/>
      <c r="PQM3" s="129"/>
      <c r="PQN3" s="129"/>
      <c r="PQO3" s="129"/>
      <c r="PQP3" s="129"/>
      <c r="PQQ3" s="129"/>
      <c r="PQR3" s="129"/>
      <c r="PQS3" s="129"/>
      <c r="PQT3" s="129"/>
      <c r="PQU3" s="129"/>
      <c r="PQV3" s="129"/>
      <c r="PQW3" s="129"/>
      <c r="PQX3" s="129"/>
      <c r="PQY3" s="129"/>
      <c r="PQZ3" s="129"/>
      <c r="PRA3" s="129"/>
      <c r="PRB3" s="129"/>
      <c r="PRC3" s="129"/>
      <c r="PRD3" s="129"/>
      <c r="PRE3" s="129"/>
      <c r="PRF3" s="129"/>
      <c r="PRG3" s="129"/>
      <c r="PRH3" s="129"/>
      <c r="PRI3" s="129"/>
      <c r="PRJ3" s="129"/>
      <c r="PRK3" s="129"/>
      <c r="PRL3" s="129"/>
      <c r="PRM3" s="129"/>
      <c r="PRN3" s="129"/>
      <c r="PRO3" s="129"/>
      <c r="PRP3" s="129"/>
      <c r="PRQ3" s="129"/>
      <c r="PRR3" s="129"/>
      <c r="PRS3" s="129"/>
      <c r="PRT3" s="129"/>
      <c r="PRU3" s="129"/>
      <c r="PRV3" s="129"/>
      <c r="PRW3" s="129"/>
      <c r="PRX3" s="129"/>
      <c r="PRY3" s="129"/>
      <c r="PRZ3" s="129"/>
      <c r="PSA3" s="129"/>
      <c r="PSB3" s="129"/>
      <c r="PSC3" s="129"/>
      <c r="PSD3" s="129"/>
      <c r="PSE3" s="129"/>
      <c r="PSF3" s="129"/>
      <c r="PSG3" s="129"/>
      <c r="PSH3" s="129"/>
      <c r="PSI3" s="129"/>
      <c r="PSJ3" s="129"/>
      <c r="PSK3" s="129"/>
      <c r="PSL3" s="129"/>
      <c r="PSM3" s="129"/>
      <c r="PSN3" s="129"/>
      <c r="PSO3" s="129"/>
      <c r="PSP3" s="129"/>
      <c r="PSQ3" s="129"/>
      <c r="PSR3" s="129"/>
      <c r="PSS3" s="129"/>
      <c r="PST3" s="129"/>
      <c r="PSU3" s="129"/>
      <c r="PSV3" s="129"/>
      <c r="PSW3" s="129"/>
      <c r="PSX3" s="129"/>
      <c r="PSY3" s="129"/>
      <c r="PSZ3" s="129"/>
      <c r="PTA3" s="129"/>
      <c r="PTB3" s="129"/>
      <c r="PTC3" s="129"/>
      <c r="PTD3" s="129"/>
      <c r="PTE3" s="129"/>
      <c r="PTF3" s="129"/>
      <c r="PTG3" s="129"/>
      <c r="PTH3" s="129"/>
      <c r="PTI3" s="129"/>
      <c r="PTJ3" s="129"/>
      <c r="PTK3" s="129"/>
      <c r="PTL3" s="129"/>
      <c r="PTM3" s="129"/>
      <c r="PTN3" s="129"/>
      <c r="PTO3" s="129"/>
      <c r="PTP3" s="129"/>
      <c r="PTQ3" s="129"/>
      <c r="PTR3" s="129"/>
      <c r="PTS3" s="129"/>
      <c r="PTT3" s="129"/>
      <c r="PTU3" s="129"/>
      <c r="PTV3" s="129"/>
      <c r="PTW3" s="129"/>
      <c r="PTX3" s="129"/>
      <c r="PTY3" s="129"/>
      <c r="PTZ3" s="129"/>
      <c r="PUA3" s="129"/>
      <c r="PUB3" s="129"/>
      <c r="PUC3" s="129"/>
      <c r="PUD3" s="129"/>
      <c r="PUE3" s="129"/>
      <c r="PUF3" s="129"/>
      <c r="PUG3" s="129"/>
      <c r="PUH3" s="129"/>
      <c r="PUI3" s="129"/>
      <c r="PUJ3" s="129"/>
      <c r="PUK3" s="129"/>
      <c r="PUL3" s="129"/>
      <c r="PUM3" s="129"/>
      <c r="PUN3" s="129"/>
      <c r="PUO3" s="129"/>
      <c r="PUP3" s="129"/>
      <c r="PUQ3" s="129"/>
      <c r="PUR3" s="129"/>
      <c r="PUS3" s="129"/>
      <c r="PUT3" s="129"/>
      <c r="PUU3" s="129"/>
      <c r="PUV3" s="129"/>
      <c r="PUW3" s="129"/>
      <c r="PUX3" s="129"/>
      <c r="PUY3" s="129"/>
      <c r="PUZ3" s="129"/>
      <c r="PVA3" s="129"/>
      <c r="PVB3" s="129"/>
      <c r="PVC3" s="129"/>
      <c r="PVD3" s="129"/>
      <c r="PVE3" s="129"/>
      <c r="PVF3" s="129"/>
      <c r="PVG3" s="129"/>
      <c r="PVH3" s="129"/>
      <c r="PVI3" s="129"/>
      <c r="PVJ3" s="129"/>
      <c r="PVK3" s="129"/>
      <c r="PVL3" s="129"/>
      <c r="PVM3" s="129"/>
      <c r="PVN3" s="129"/>
      <c r="PVO3" s="129"/>
      <c r="PVP3" s="129"/>
      <c r="PVQ3" s="129"/>
      <c r="PVR3" s="129"/>
      <c r="PVS3" s="129"/>
      <c r="PVT3" s="129"/>
      <c r="PVU3" s="129"/>
      <c r="PVV3" s="129"/>
      <c r="PVW3" s="129"/>
      <c r="PVX3" s="129"/>
      <c r="PVY3" s="129"/>
      <c r="PVZ3" s="129"/>
      <c r="PWA3" s="129"/>
      <c r="PWB3" s="129"/>
      <c r="PWC3" s="129"/>
      <c r="PWD3" s="129"/>
      <c r="PWE3" s="129"/>
      <c r="PWF3" s="129"/>
      <c r="PWG3" s="129"/>
      <c r="PWH3" s="129"/>
      <c r="PWI3" s="129"/>
      <c r="PWJ3" s="129"/>
      <c r="PWK3" s="129"/>
      <c r="PWL3" s="129"/>
      <c r="PWM3" s="129"/>
      <c r="PWN3" s="129"/>
      <c r="PWO3" s="129"/>
      <c r="PWP3" s="129"/>
      <c r="PWQ3" s="129"/>
      <c r="PWR3" s="129"/>
      <c r="PWS3" s="129"/>
      <c r="PWT3" s="129"/>
      <c r="PWU3" s="129"/>
      <c r="PWV3" s="129"/>
      <c r="PWW3" s="129"/>
      <c r="PWX3" s="129"/>
      <c r="PWY3" s="129"/>
      <c r="PWZ3" s="129"/>
      <c r="PXA3" s="129"/>
      <c r="PXB3" s="129"/>
      <c r="PXC3" s="129"/>
      <c r="PXD3" s="129"/>
      <c r="PXE3" s="129"/>
      <c r="PXF3" s="129"/>
      <c r="PXG3" s="129"/>
      <c r="PXH3" s="129"/>
      <c r="PXI3" s="129"/>
      <c r="PXJ3" s="129"/>
      <c r="PXK3" s="129"/>
      <c r="PXL3" s="129"/>
      <c r="PXM3" s="129"/>
      <c r="PXN3" s="129"/>
      <c r="PXO3" s="129"/>
      <c r="PXP3" s="129"/>
      <c r="PXQ3" s="129"/>
      <c r="PXR3" s="129"/>
      <c r="PXS3" s="129"/>
      <c r="PXT3" s="129"/>
      <c r="PXU3" s="129"/>
      <c r="PXV3" s="129"/>
      <c r="PXW3" s="129"/>
      <c r="PXX3" s="129"/>
      <c r="PXY3" s="129"/>
      <c r="PXZ3" s="129"/>
      <c r="PYA3" s="129"/>
      <c r="PYB3" s="129"/>
      <c r="PYC3" s="129"/>
      <c r="PYD3" s="129"/>
      <c r="PYE3" s="129"/>
      <c r="PYF3" s="129"/>
      <c r="PYG3" s="129"/>
      <c r="PYH3" s="129"/>
      <c r="PYI3" s="129"/>
      <c r="PYJ3" s="129"/>
      <c r="PYK3" s="129"/>
      <c r="PYL3" s="129"/>
      <c r="PYM3" s="129"/>
      <c r="PYN3" s="129"/>
      <c r="PYO3" s="129"/>
      <c r="PYP3" s="129"/>
      <c r="PYQ3" s="129"/>
      <c r="PYR3" s="129"/>
      <c r="PYS3" s="129"/>
      <c r="PYT3" s="129"/>
      <c r="PYU3" s="129"/>
      <c r="PYV3" s="129"/>
      <c r="PYW3" s="129"/>
      <c r="PYX3" s="129"/>
      <c r="PYY3" s="129"/>
      <c r="PYZ3" s="129"/>
      <c r="PZA3" s="129"/>
      <c r="PZB3" s="129"/>
      <c r="PZC3" s="129"/>
      <c r="PZD3" s="129"/>
      <c r="PZE3" s="129"/>
      <c r="PZF3" s="129"/>
      <c r="PZG3" s="129"/>
      <c r="PZH3" s="129"/>
      <c r="PZI3" s="129"/>
      <c r="PZJ3" s="129"/>
      <c r="PZK3" s="129"/>
      <c r="PZL3" s="129"/>
      <c r="PZM3" s="129"/>
      <c r="PZN3" s="129"/>
      <c r="PZO3" s="129"/>
      <c r="PZP3" s="129"/>
      <c r="PZQ3" s="129"/>
      <c r="PZR3" s="129"/>
      <c r="PZS3" s="129"/>
      <c r="PZT3" s="129"/>
      <c r="PZU3" s="129"/>
      <c r="PZV3" s="129"/>
      <c r="PZW3" s="129"/>
      <c r="PZX3" s="129"/>
      <c r="PZY3" s="129"/>
      <c r="PZZ3" s="129"/>
      <c r="QAA3" s="129"/>
      <c r="QAB3" s="129"/>
      <c r="QAC3" s="129"/>
      <c r="QAD3" s="129"/>
      <c r="QAE3" s="129"/>
      <c r="QAF3" s="129"/>
      <c r="QAG3" s="129"/>
      <c r="QAH3" s="129"/>
      <c r="QAI3" s="129"/>
      <c r="QAJ3" s="129"/>
      <c r="QAK3" s="129"/>
      <c r="QAL3" s="129"/>
      <c r="QAM3" s="129"/>
      <c r="QAN3" s="129"/>
      <c r="QAO3" s="129"/>
      <c r="QAP3" s="129"/>
      <c r="QAQ3" s="129"/>
      <c r="QAR3" s="129"/>
      <c r="QAS3" s="129"/>
      <c r="QAT3" s="129"/>
      <c r="QAU3" s="129"/>
      <c r="QAV3" s="129"/>
      <c r="QAW3" s="129"/>
      <c r="QAX3" s="129"/>
      <c r="QAY3" s="129"/>
      <c r="QAZ3" s="129"/>
      <c r="QBA3" s="129"/>
      <c r="QBB3" s="129"/>
      <c r="QBC3" s="129"/>
      <c r="QBD3" s="129"/>
      <c r="QBE3" s="129"/>
      <c r="QBF3" s="129"/>
      <c r="QBG3" s="129"/>
      <c r="QBH3" s="129"/>
      <c r="QBI3" s="129"/>
      <c r="QBJ3" s="129"/>
      <c r="QBK3" s="129"/>
      <c r="QBL3" s="129"/>
      <c r="QBM3" s="129"/>
      <c r="QBN3" s="129"/>
      <c r="QBO3" s="129"/>
      <c r="QBP3" s="129"/>
      <c r="QBQ3" s="129"/>
      <c r="QBR3" s="129"/>
      <c r="QBS3" s="129"/>
      <c r="QBT3" s="129"/>
      <c r="QBU3" s="129"/>
      <c r="QBV3" s="129"/>
      <c r="QBW3" s="129"/>
      <c r="QBX3" s="129"/>
      <c r="QBY3" s="129"/>
      <c r="QBZ3" s="129"/>
      <c r="QCA3" s="129"/>
      <c r="QCB3" s="129"/>
      <c r="QCC3" s="129"/>
      <c r="QCD3" s="129"/>
      <c r="QCE3" s="129"/>
      <c r="QCF3" s="129"/>
      <c r="QCG3" s="129"/>
      <c r="QCH3" s="129"/>
      <c r="QCI3" s="129"/>
      <c r="QCJ3" s="129"/>
      <c r="QCK3" s="129"/>
      <c r="QCL3" s="129"/>
      <c r="QCM3" s="129"/>
      <c r="QCN3" s="129"/>
      <c r="QCO3" s="129"/>
      <c r="QCP3" s="129"/>
      <c r="QCQ3" s="129"/>
      <c r="QCR3" s="129"/>
      <c r="QCS3" s="129"/>
      <c r="QCT3" s="129"/>
      <c r="QCU3" s="129"/>
      <c r="QCV3" s="129"/>
      <c r="QCW3" s="129"/>
      <c r="QCX3" s="129"/>
      <c r="QCY3" s="129"/>
      <c r="QCZ3" s="129"/>
      <c r="QDA3" s="129"/>
      <c r="QDB3" s="129"/>
      <c r="QDC3" s="129"/>
      <c r="QDD3" s="129"/>
      <c r="QDE3" s="129"/>
      <c r="QDF3" s="129"/>
      <c r="QDG3" s="129"/>
      <c r="QDH3" s="129"/>
      <c r="QDI3" s="129"/>
      <c r="QDJ3" s="129"/>
      <c r="QDK3" s="129"/>
      <c r="QDL3" s="129"/>
      <c r="QDM3" s="129"/>
      <c r="QDN3" s="129"/>
      <c r="QDO3" s="129"/>
      <c r="QDP3" s="129"/>
      <c r="QDQ3" s="129"/>
      <c r="QDR3" s="129"/>
      <c r="QDS3" s="129"/>
      <c r="QDT3" s="129"/>
      <c r="QDU3" s="129"/>
      <c r="QDV3" s="129"/>
      <c r="QDW3" s="129"/>
      <c r="QDX3" s="129"/>
      <c r="QDY3" s="129"/>
      <c r="QDZ3" s="129"/>
      <c r="QEA3" s="129"/>
      <c r="QEB3" s="129"/>
      <c r="QEC3" s="129"/>
      <c r="QED3" s="129"/>
      <c r="QEE3" s="129"/>
      <c r="QEF3" s="129"/>
      <c r="QEG3" s="129"/>
      <c r="QEH3" s="129"/>
      <c r="QEI3" s="129"/>
      <c r="QEJ3" s="129"/>
      <c r="QEK3" s="129"/>
      <c r="QEL3" s="129"/>
      <c r="QEM3" s="129"/>
      <c r="QEN3" s="129"/>
      <c r="QEO3" s="129"/>
      <c r="QEP3" s="129"/>
      <c r="QEQ3" s="129"/>
      <c r="QER3" s="129"/>
      <c r="QES3" s="129"/>
      <c r="QET3" s="129"/>
      <c r="QEU3" s="129"/>
      <c r="QEV3" s="129"/>
      <c r="QEW3" s="129"/>
      <c r="QEX3" s="129"/>
      <c r="QEY3" s="129"/>
      <c r="QEZ3" s="129"/>
      <c r="QFA3" s="129"/>
      <c r="QFB3" s="129"/>
      <c r="QFC3" s="129"/>
      <c r="QFD3" s="129"/>
      <c r="QFE3" s="129"/>
      <c r="QFF3" s="129"/>
      <c r="QFG3" s="129"/>
      <c r="QFH3" s="129"/>
      <c r="QFI3" s="129"/>
      <c r="QFJ3" s="129"/>
      <c r="QFK3" s="129"/>
      <c r="QFL3" s="129"/>
      <c r="QFM3" s="129"/>
      <c r="QFN3" s="129"/>
      <c r="QFO3" s="129"/>
      <c r="QFP3" s="129"/>
      <c r="QFQ3" s="129"/>
      <c r="QFR3" s="129"/>
      <c r="QFS3" s="129"/>
      <c r="QFT3" s="129"/>
      <c r="QFU3" s="129"/>
      <c r="QFV3" s="129"/>
      <c r="QFW3" s="129"/>
      <c r="QFX3" s="129"/>
      <c r="QFY3" s="129"/>
      <c r="QFZ3" s="129"/>
      <c r="QGA3" s="129"/>
      <c r="QGB3" s="129"/>
      <c r="QGC3" s="129"/>
      <c r="QGD3" s="129"/>
      <c r="QGE3" s="129"/>
      <c r="QGF3" s="129"/>
      <c r="QGG3" s="129"/>
      <c r="QGH3" s="129"/>
      <c r="QGI3" s="129"/>
      <c r="QGJ3" s="129"/>
      <c r="QGK3" s="129"/>
      <c r="QGL3" s="129"/>
      <c r="QGM3" s="129"/>
      <c r="QGN3" s="129"/>
      <c r="QGO3" s="129"/>
      <c r="QGP3" s="129"/>
      <c r="QGQ3" s="129"/>
      <c r="QGR3" s="129"/>
      <c r="QGS3" s="129"/>
      <c r="QGT3" s="129"/>
      <c r="QGU3" s="129"/>
      <c r="QGV3" s="129"/>
      <c r="QGW3" s="129"/>
      <c r="QGX3" s="129"/>
      <c r="QGY3" s="129"/>
      <c r="QGZ3" s="129"/>
      <c r="QHA3" s="129"/>
      <c r="QHB3" s="129"/>
      <c r="QHC3" s="129"/>
      <c r="QHD3" s="129"/>
      <c r="QHE3" s="129"/>
      <c r="QHF3" s="129"/>
      <c r="QHG3" s="129"/>
      <c r="QHH3" s="129"/>
      <c r="QHI3" s="129"/>
      <c r="QHJ3" s="129"/>
      <c r="QHK3" s="129"/>
      <c r="QHL3" s="129"/>
      <c r="QHM3" s="129"/>
      <c r="QHN3" s="129"/>
      <c r="QHO3" s="129"/>
      <c r="QHP3" s="129"/>
      <c r="QHQ3" s="129"/>
      <c r="QHR3" s="129"/>
      <c r="QHS3" s="129"/>
      <c r="QHT3" s="129"/>
      <c r="QHU3" s="129"/>
      <c r="QHV3" s="129"/>
      <c r="QHW3" s="129"/>
      <c r="QHX3" s="129"/>
      <c r="QHY3" s="129"/>
      <c r="QHZ3" s="129"/>
      <c r="QIA3" s="129"/>
      <c r="QIB3" s="129"/>
      <c r="QIC3" s="129"/>
      <c r="QID3" s="129"/>
      <c r="QIE3" s="129"/>
      <c r="QIF3" s="129"/>
      <c r="QIG3" s="129"/>
      <c r="QIH3" s="129"/>
      <c r="QII3" s="129"/>
      <c r="QIJ3" s="129"/>
      <c r="QIK3" s="129"/>
      <c r="QIL3" s="129"/>
      <c r="QIM3" s="129"/>
      <c r="QIN3" s="129"/>
      <c r="QIO3" s="129"/>
      <c r="QIP3" s="129"/>
      <c r="QIQ3" s="129"/>
      <c r="QIR3" s="129"/>
      <c r="QIS3" s="129"/>
      <c r="QIT3" s="129"/>
      <c r="QIU3" s="129"/>
      <c r="QIV3" s="129"/>
      <c r="QIW3" s="129"/>
      <c r="QIX3" s="129"/>
      <c r="QIY3" s="129"/>
      <c r="QIZ3" s="129"/>
      <c r="QJA3" s="129"/>
      <c r="QJB3" s="129"/>
      <c r="QJC3" s="129"/>
      <c r="QJD3" s="129"/>
      <c r="QJE3" s="129"/>
      <c r="QJF3" s="129"/>
      <c r="QJG3" s="129"/>
      <c r="QJH3" s="129"/>
      <c r="QJI3" s="129"/>
      <c r="QJJ3" s="129"/>
      <c r="QJK3" s="129"/>
      <c r="QJL3" s="129"/>
      <c r="QJM3" s="129"/>
      <c r="QJN3" s="129"/>
      <c r="QJO3" s="129"/>
      <c r="QJP3" s="129"/>
      <c r="QJQ3" s="129"/>
      <c r="QJR3" s="129"/>
      <c r="QJS3" s="129"/>
      <c r="QJT3" s="129"/>
      <c r="QJU3" s="129"/>
      <c r="QJV3" s="129"/>
      <c r="QJW3" s="129"/>
      <c r="QJX3" s="129"/>
      <c r="QJY3" s="129"/>
      <c r="QJZ3" s="129"/>
      <c r="QKA3" s="129"/>
      <c r="QKB3" s="129"/>
      <c r="QKC3" s="129"/>
      <c r="QKD3" s="129"/>
      <c r="QKE3" s="129"/>
      <c r="QKF3" s="129"/>
      <c r="QKG3" s="129"/>
      <c r="QKH3" s="129"/>
      <c r="QKI3" s="129"/>
      <c r="QKJ3" s="129"/>
      <c r="QKK3" s="129"/>
      <c r="QKL3" s="129"/>
      <c r="QKM3" s="129"/>
      <c r="QKN3" s="129"/>
      <c r="QKO3" s="129"/>
      <c r="QKP3" s="129"/>
      <c r="QKQ3" s="129"/>
      <c r="QKR3" s="129"/>
      <c r="QKS3" s="129"/>
      <c r="QKT3" s="129"/>
      <c r="QKU3" s="129"/>
      <c r="QKV3" s="129"/>
      <c r="QKW3" s="129"/>
      <c r="QKX3" s="129"/>
      <c r="QKY3" s="129"/>
      <c r="QKZ3" s="129"/>
      <c r="QLA3" s="129"/>
      <c r="QLB3" s="129"/>
      <c r="QLC3" s="129"/>
      <c r="QLD3" s="129"/>
      <c r="QLE3" s="129"/>
      <c r="QLF3" s="129"/>
      <c r="QLG3" s="129"/>
      <c r="QLH3" s="129"/>
      <c r="QLI3" s="129"/>
      <c r="QLJ3" s="129"/>
      <c r="QLK3" s="129"/>
      <c r="QLL3" s="129"/>
      <c r="QLM3" s="129"/>
      <c r="QLN3" s="129"/>
      <c r="QLO3" s="129"/>
      <c r="QLP3" s="129"/>
      <c r="QLQ3" s="129"/>
      <c r="QLR3" s="129"/>
      <c r="QLS3" s="129"/>
      <c r="QLT3" s="129"/>
      <c r="QLU3" s="129"/>
      <c r="QLV3" s="129"/>
      <c r="QLW3" s="129"/>
      <c r="QLX3" s="129"/>
      <c r="QLY3" s="129"/>
      <c r="QLZ3" s="129"/>
      <c r="QMA3" s="129"/>
      <c r="QMB3" s="129"/>
      <c r="QMC3" s="129"/>
      <c r="QMD3" s="129"/>
      <c r="QME3" s="129"/>
      <c r="QMF3" s="129"/>
      <c r="QMG3" s="129"/>
      <c r="QMH3" s="129"/>
      <c r="QMI3" s="129"/>
      <c r="QMJ3" s="129"/>
      <c r="QMK3" s="129"/>
      <c r="QML3" s="129"/>
      <c r="QMM3" s="129"/>
      <c r="QMN3" s="129"/>
      <c r="QMO3" s="129"/>
      <c r="QMP3" s="129"/>
      <c r="QMQ3" s="129"/>
      <c r="QMR3" s="129"/>
      <c r="QMS3" s="129"/>
      <c r="QMT3" s="129"/>
      <c r="QMU3" s="129"/>
      <c r="QMV3" s="129"/>
      <c r="QMW3" s="129"/>
      <c r="QMX3" s="129"/>
      <c r="QMY3" s="129"/>
      <c r="QMZ3" s="129"/>
      <c r="QNA3" s="129"/>
      <c r="QNB3" s="129"/>
      <c r="QNC3" s="129"/>
      <c r="QND3" s="129"/>
      <c r="QNE3" s="129"/>
      <c r="QNF3" s="129"/>
      <c r="QNG3" s="129"/>
      <c r="QNH3" s="129"/>
      <c r="QNI3" s="129"/>
      <c r="QNJ3" s="129"/>
      <c r="QNK3" s="129"/>
      <c r="QNL3" s="129"/>
      <c r="QNM3" s="129"/>
      <c r="QNN3" s="129"/>
      <c r="QNO3" s="129"/>
      <c r="QNP3" s="129"/>
      <c r="QNQ3" s="129"/>
      <c r="QNR3" s="129"/>
      <c r="QNS3" s="129"/>
      <c r="QNT3" s="129"/>
      <c r="QNU3" s="129"/>
      <c r="QNV3" s="129"/>
      <c r="QNW3" s="129"/>
      <c r="QNX3" s="129"/>
      <c r="QNY3" s="129"/>
      <c r="QNZ3" s="129"/>
      <c r="QOA3" s="129"/>
      <c r="QOB3" s="129"/>
      <c r="QOC3" s="129"/>
      <c r="QOD3" s="129"/>
      <c r="QOE3" s="129"/>
      <c r="QOF3" s="129"/>
      <c r="QOG3" s="129"/>
      <c r="QOH3" s="129"/>
      <c r="QOI3" s="129"/>
      <c r="QOJ3" s="129"/>
      <c r="QOK3" s="129"/>
      <c r="QOL3" s="129"/>
      <c r="QOM3" s="129"/>
      <c r="QON3" s="129"/>
      <c r="QOO3" s="129"/>
      <c r="QOP3" s="129"/>
      <c r="QOQ3" s="129"/>
      <c r="QOR3" s="129"/>
      <c r="QOS3" s="129"/>
      <c r="QOT3" s="129"/>
      <c r="QOU3" s="129"/>
      <c r="QOV3" s="129"/>
      <c r="QOW3" s="129"/>
      <c r="QOX3" s="129"/>
      <c r="QOY3" s="129"/>
      <c r="QOZ3" s="129"/>
      <c r="QPA3" s="129"/>
      <c r="QPB3" s="129"/>
      <c r="QPC3" s="129"/>
      <c r="QPD3" s="129"/>
      <c r="QPE3" s="129"/>
      <c r="QPF3" s="129"/>
      <c r="QPG3" s="129"/>
      <c r="QPH3" s="129"/>
      <c r="QPI3" s="129"/>
      <c r="QPJ3" s="129"/>
      <c r="QPK3" s="129"/>
      <c r="QPL3" s="129"/>
      <c r="QPM3" s="129"/>
      <c r="QPN3" s="129"/>
      <c r="QPO3" s="129"/>
      <c r="QPP3" s="129"/>
      <c r="QPQ3" s="129"/>
      <c r="QPR3" s="129"/>
      <c r="QPS3" s="129"/>
      <c r="QPT3" s="129"/>
      <c r="QPU3" s="129"/>
      <c r="QPV3" s="129"/>
      <c r="QPW3" s="129"/>
      <c r="QPX3" s="129"/>
      <c r="QPY3" s="129"/>
      <c r="QPZ3" s="129"/>
      <c r="QQA3" s="129"/>
      <c r="QQB3" s="129"/>
      <c r="QQC3" s="129"/>
      <c r="QQD3" s="129"/>
      <c r="QQE3" s="129"/>
      <c r="QQF3" s="129"/>
      <c r="QQG3" s="129"/>
      <c r="QQH3" s="129"/>
      <c r="QQI3" s="129"/>
      <c r="QQJ3" s="129"/>
      <c r="QQK3" s="129"/>
      <c r="QQL3" s="129"/>
      <c r="QQM3" s="129"/>
      <c r="QQN3" s="129"/>
      <c r="QQO3" s="129"/>
      <c r="QQP3" s="129"/>
      <c r="QQQ3" s="129"/>
      <c r="QQR3" s="129"/>
      <c r="QQS3" s="129"/>
      <c r="QQT3" s="129"/>
      <c r="QQU3" s="129"/>
      <c r="QQV3" s="129"/>
      <c r="QQW3" s="129"/>
      <c r="QQX3" s="129"/>
      <c r="QQY3" s="129"/>
      <c r="QQZ3" s="129"/>
      <c r="QRA3" s="129"/>
      <c r="QRB3" s="129"/>
      <c r="QRC3" s="129"/>
      <c r="QRD3" s="129"/>
      <c r="QRE3" s="129"/>
      <c r="QRF3" s="129"/>
      <c r="QRG3" s="129"/>
      <c r="QRH3" s="129"/>
      <c r="QRI3" s="129"/>
      <c r="QRJ3" s="129"/>
      <c r="QRK3" s="129"/>
      <c r="QRL3" s="129"/>
      <c r="QRM3" s="129"/>
      <c r="QRN3" s="129"/>
      <c r="QRO3" s="129"/>
      <c r="QRP3" s="129"/>
      <c r="QRQ3" s="129"/>
      <c r="QRR3" s="129"/>
      <c r="QRS3" s="129"/>
      <c r="QRT3" s="129"/>
      <c r="QRU3" s="129"/>
      <c r="QRV3" s="129"/>
      <c r="QRW3" s="129"/>
      <c r="QRX3" s="129"/>
      <c r="QRY3" s="129"/>
      <c r="QRZ3" s="129"/>
      <c r="QSA3" s="129"/>
      <c r="QSB3" s="129"/>
      <c r="QSC3" s="129"/>
      <c r="QSD3" s="129"/>
      <c r="QSE3" s="129"/>
      <c r="QSF3" s="129"/>
      <c r="QSG3" s="129"/>
      <c r="QSH3" s="129"/>
      <c r="QSI3" s="129"/>
      <c r="QSJ3" s="129"/>
      <c r="QSK3" s="129"/>
      <c r="QSL3" s="129"/>
      <c r="QSM3" s="129"/>
      <c r="QSN3" s="129"/>
      <c r="QSO3" s="129"/>
      <c r="QSP3" s="129"/>
      <c r="QSQ3" s="129"/>
      <c r="QSR3" s="129"/>
      <c r="QSS3" s="129"/>
      <c r="QST3" s="129"/>
      <c r="QSU3" s="129"/>
      <c r="QSV3" s="129"/>
      <c r="QSW3" s="129"/>
      <c r="QSX3" s="129"/>
      <c r="QSY3" s="129"/>
      <c r="QSZ3" s="129"/>
      <c r="QTA3" s="129"/>
      <c r="QTB3" s="129"/>
      <c r="QTC3" s="129"/>
      <c r="QTD3" s="129"/>
      <c r="QTE3" s="129"/>
      <c r="QTF3" s="129"/>
      <c r="QTG3" s="129"/>
      <c r="QTH3" s="129"/>
      <c r="QTI3" s="129"/>
      <c r="QTJ3" s="129"/>
      <c r="QTK3" s="129"/>
      <c r="QTL3" s="129"/>
      <c r="QTM3" s="129"/>
      <c r="QTN3" s="129"/>
      <c r="QTO3" s="129"/>
      <c r="QTP3" s="129"/>
      <c r="QTQ3" s="129"/>
      <c r="QTR3" s="129"/>
      <c r="QTS3" s="129"/>
      <c r="QTT3" s="129"/>
      <c r="QTU3" s="129"/>
      <c r="QTV3" s="129"/>
      <c r="QTW3" s="129"/>
      <c r="QTX3" s="129"/>
      <c r="QTY3" s="129"/>
      <c r="QTZ3" s="129"/>
      <c r="QUA3" s="129"/>
      <c r="QUB3" s="129"/>
      <c r="QUC3" s="129"/>
      <c r="QUD3" s="129"/>
      <c r="QUE3" s="129"/>
      <c r="QUF3" s="129"/>
      <c r="QUG3" s="129"/>
      <c r="QUH3" s="129"/>
      <c r="QUI3" s="129"/>
      <c r="QUJ3" s="129"/>
      <c r="QUK3" s="129"/>
      <c r="QUL3" s="129"/>
      <c r="QUM3" s="129"/>
      <c r="QUN3" s="129"/>
      <c r="QUO3" s="129"/>
      <c r="QUP3" s="129"/>
      <c r="QUQ3" s="129"/>
      <c r="QUR3" s="129"/>
      <c r="QUS3" s="129"/>
      <c r="QUT3" s="129"/>
      <c r="QUU3" s="129"/>
      <c r="QUV3" s="129"/>
      <c r="QUW3" s="129"/>
      <c r="QUX3" s="129"/>
      <c r="QUY3" s="129"/>
      <c r="QUZ3" s="129"/>
      <c r="QVA3" s="129"/>
      <c r="QVB3" s="129"/>
      <c r="QVC3" s="129"/>
      <c r="QVD3" s="129"/>
      <c r="QVE3" s="129"/>
      <c r="QVF3" s="129"/>
      <c r="QVG3" s="129"/>
      <c r="QVH3" s="129"/>
      <c r="QVI3" s="129"/>
      <c r="QVJ3" s="129"/>
      <c r="QVK3" s="129"/>
      <c r="QVL3" s="129"/>
      <c r="QVM3" s="129"/>
      <c r="QVN3" s="129"/>
      <c r="QVO3" s="129"/>
      <c r="QVP3" s="129"/>
      <c r="QVQ3" s="129"/>
      <c r="QVR3" s="129"/>
      <c r="QVS3" s="129"/>
      <c r="QVT3" s="129"/>
      <c r="QVU3" s="129"/>
      <c r="QVV3" s="129"/>
      <c r="QVW3" s="129"/>
      <c r="QVX3" s="129"/>
      <c r="QVY3" s="129"/>
      <c r="QVZ3" s="129"/>
      <c r="QWA3" s="129"/>
      <c r="QWB3" s="129"/>
      <c r="QWC3" s="129"/>
      <c r="QWD3" s="129"/>
      <c r="QWE3" s="129"/>
      <c r="QWF3" s="129"/>
      <c r="QWG3" s="129"/>
      <c r="QWH3" s="129"/>
      <c r="QWI3" s="129"/>
      <c r="QWJ3" s="129"/>
      <c r="QWK3" s="129"/>
      <c r="QWL3" s="129"/>
      <c r="QWM3" s="129"/>
      <c r="QWN3" s="129"/>
      <c r="QWO3" s="129"/>
      <c r="QWP3" s="129"/>
      <c r="QWQ3" s="129"/>
      <c r="QWR3" s="129"/>
      <c r="QWS3" s="129"/>
      <c r="QWT3" s="129"/>
      <c r="QWU3" s="129"/>
      <c r="QWV3" s="129"/>
      <c r="QWW3" s="129"/>
      <c r="QWX3" s="129"/>
      <c r="QWY3" s="129"/>
      <c r="QWZ3" s="129"/>
      <c r="QXA3" s="129"/>
      <c r="QXB3" s="129"/>
      <c r="QXC3" s="129"/>
      <c r="QXD3" s="129"/>
      <c r="QXE3" s="129"/>
      <c r="QXF3" s="129"/>
      <c r="QXG3" s="129"/>
      <c r="QXH3" s="129"/>
      <c r="QXI3" s="129"/>
      <c r="QXJ3" s="129"/>
      <c r="QXK3" s="129"/>
      <c r="QXL3" s="129"/>
      <c r="QXM3" s="129"/>
      <c r="QXN3" s="129"/>
      <c r="QXO3" s="129"/>
      <c r="QXP3" s="129"/>
      <c r="QXQ3" s="129"/>
      <c r="QXR3" s="129"/>
      <c r="QXS3" s="129"/>
      <c r="QXT3" s="129"/>
      <c r="QXU3" s="129"/>
      <c r="QXV3" s="129"/>
      <c r="QXW3" s="129"/>
      <c r="QXX3" s="129"/>
      <c r="QXY3" s="129"/>
      <c r="QXZ3" s="129"/>
      <c r="QYA3" s="129"/>
      <c r="QYB3" s="129"/>
      <c r="QYC3" s="129"/>
      <c r="QYD3" s="129"/>
      <c r="QYE3" s="129"/>
      <c r="QYF3" s="129"/>
      <c r="QYG3" s="129"/>
      <c r="QYH3" s="129"/>
      <c r="QYI3" s="129"/>
      <c r="QYJ3" s="129"/>
      <c r="QYK3" s="129"/>
      <c r="QYL3" s="129"/>
      <c r="QYM3" s="129"/>
      <c r="QYN3" s="129"/>
      <c r="QYO3" s="129"/>
      <c r="QYP3" s="129"/>
      <c r="QYQ3" s="129"/>
      <c r="QYR3" s="129"/>
      <c r="QYS3" s="129"/>
      <c r="QYT3" s="129"/>
      <c r="QYU3" s="129"/>
      <c r="QYV3" s="129"/>
      <c r="QYW3" s="129"/>
      <c r="QYX3" s="129"/>
      <c r="QYY3" s="129"/>
      <c r="QYZ3" s="129"/>
      <c r="QZA3" s="129"/>
      <c r="QZB3" s="129"/>
      <c r="QZC3" s="129"/>
      <c r="QZD3" s="129"/>
      <c r="QZE3" s="129"/>
      <c r="QZF3" s="129"/>
      <c r="QZG3" s="129"/>
      <c r="QZH3" s="129"/>
      <c r="QZI3" s="129"/>
      <c r="QZJ3" s="129"/>
      <c r="QZK3" s="129"/>
      <c r="QZL3" s="129"/>
      <c r="QZM3" s="129"/>
      <c r="QZN3" s="129"/>
      <c r="QZO3" s="129"/>
      <c r="QZP3" s="129"/>
      <c r="QZQ3" s="129"/>
      <c r="QZR3" s="129"/>
      <c r="QZS3" s="129"/>
      <c r="QZT3" s="129"/>
      <c r="QZU3" s="129"/>
      <c r="QZV3" s="129"/>
      <c r="QZW3" s="129"/>
      <c r="QZX3" s="129"/>
      <c r="QZY3" s="129"/>
      <c r="QZZ3" s="129"/>
      <c r="RAA3" s="129"/>
      <c r="RAB3" s="129"/>
      <c r="RAC3" s="129"/>
      <c r="RAD3" s="129"/>
      <c r="RAE3" s="129"/>
      <c r="RAF3" s="129"/>
      <c r="RAG3" s="129"/>
      <c r="RAH3" s="129"/>
      <c r="RAI3" s="129"/>
      <c r="RAJ3" s="129"/>
      <c r="RAK3" s="129"/>
      <c r="RAL3" s="129"/>
      <c r="RAM3" s="129"/>
      <c r="RAN3" s="129"/>
      <c r="RAO3" s="129"/>
      <c r="RAP3" s="129"/>
      <c r="RAQ3" s="129"/>
      <c r="RAR3" s="129"/>
      <c r="RAS3" s="129"/>
      <c r="RAT3" s="129"/>
      <c r="RAU3" s="129"/>
      <c r="RAV3" s="129"/>
      <c r="RAW3" s="129"/>
      <c r="RAX3" s="129"/>
      <c r="RAY3" s="129"/>
      <c r="RAZ3" s="129"/>
      <c r="RBA3" s="129"/>
      <c r="RBB3" s="129"/>
      <c r="RBC3" s="129"/>
      <c r="RBD3" s="129"/>
      <c r="RBE3" s="129"/>
      <c r="RBF3" s="129"/>
      <c r="RBG3" s="129"/>
      <c r="RBH3" s="129"/>
      <c r="RBI3" s="129"/>
      <c r="RBJ3" s="129"/>
      <c r="RBK3" s="129"/>
      <c r="RBL3" s="129"/>
      <c r="RBM3" s="129"/>
      <c r="RBN3" s="129"/>
      <c r="RBO3" s="129"/>
      <c r="RBP3" s="129"/>
      <c r="RBQ3" s="129"/>
      <c r="RBR3" s="129"/>
      <c r="RBS3" s="129"/>
      <c r="RBT3" s="129"/>
      <c r="RBU3" s="129"/>
      <c r="RBV3" s="129"/>
      <c r="RBW3" s="129"/>
      <c r="RBX3" s="129"/>
      <c r="RBY3" s="129"/>
      <c r="RBZ3" s="129"/>
      <c r="RCA3" s="129"/>
      <c r="RCB3" s="129"/>
      <c r="RCC3" s="129"/>
      <c r="RCD3" s="129"/>
      <c r="RCE3" s="129"/>
      <c r="RCF3" s="129"/>
      <c r="RCG3" s="129"/>
      <c r="RCH3" s="129"/>
      <c r="RCI3" s="129"/>
      <c r="RCJ3" s="129"/>
      <c r="RCK3" s="129"/>
      <c r="RCL3" s="129"/>
      <c r="RCM3" s="129"/>
      <c r="RCN3" s="129"/>
      <c r="RCO3" s="129"/>
      <c r="RCP3" s="129"/>
      <c r="RCQ3" s="129"/>
      <c r="RCR3" s="129"/>
      <c r="RCS3" s="129"/>
      <c r="RCT3" s="129"/>
      <c r="RCU3" s="129"/>
      <c r="RCV3" s="129"/>
      <c r="RCW3" s="129"/>
      <c r="RCX3" s="129"/>
      <c r="RCY3" s="129"/>
      <c r="RCZ3" s="129"/>
      <c r="RDA3" s="129"/>
      <c r="RDB3" s="129"/>
      <c r="RDC3" s="129"/>
      <c r="RDD3" s="129"/>
      <c r="RDE3" s="129"/>
      <c r="RDF3" s="129"/>
      <c r="RDG3" s="129"/>
      <c r="RDH3" s="129"/>
      <c r="RDI3" s="129"/>
      <c r="RDJ3" s="129"/>
      <c r="RDK3" s="129"/>
      <c r="RDL3" s="129"/>
      <c r="RDM3" s="129"/>
      <c r="RDN3" s="129"/>
      <c r="RDO3" s="129"/>
      <c r="RDP3" s="129"/>
      <c r="RDQ3" s="129"/>
      <c r="RDR3" s="129"/>
      <c r="RDS3" s="129"/>
      <c r="RDT3" s="129"/>
      <c r="RDU3" s="129"/>
      <c r="RDV3" s="129"/>
      <c r="RDW3" s="129"/>
      <c r="RDX3" s="129"/>
      <c r="RDY3" s="129"/>
      <c r="RDZ3" s="129"/>
      <c r="REA3" s="129"/>
      <c r="REB3" s="129"/>
      <c r="REC3" s="129"/>
      <c r="RED3" s="129"/>
      <c r="REE3" s="129"/>
      <c r="REF3" s="129"/>
      <c r="REG3" s="129"/>
      <c r="REH3" s="129"/>
      <c r="REI3" s="129"/>
      <c r="REJ3" s="129"/>
      <c r="REK3" s="129"/>
      <c r="REL3" s="129"/>
      <c r="REM3" s="129"/>
      <c r="REN3" s="129"/>
      <c r="REO3" s="129"/>
      <c r="REP3" s="129"/>
      <c r="REQ3" s="129"/>
      <c r="RER3" s="129"/>
      <c r="RES3" s="129"/>
      <c r="RET3" s="129"/>
      <c r="REU3" s="129"/>
      <c r="REV3" s="129"/>
      <c r="REW3" s="129"/>
      <c r="REX3" s="129"/>
      <c r="REY3" s="129"/>
      <c r="REZ3" s="129"/>
      <c r="RFA3" s="129"/>
      <c r="RFB3" s="129"/>
      <c r="RFC3" s="129"/>
      <c r="RFD3" s="129"/>
      <c r="RFE3" s="129"/>
      <c r="RFF3" s="129"/>
      <c r="RFG3" s="129"/>
      <c r="RFH3" s="129"/>
      <c r="RFI3" s="129"/>
      <c r="RFJ3" s="129"/>
      <c r="RFK3" s="129"/>
      <c r="RFL3" s="129"/>
      <c r="RFM3" s="129"/>
      <c r="RFN3" s="129"/>
      <c r="RFO3" s="129"/>
      <c r="RFP3" s="129"/>
      <c r="RFQ3" s="129"/>
      <c r="RFR3" s="129"/>
      <c r="RFS3" s="129"/>
      <c r="RFT3" s="129"/>
      <c r="RFU3" s="129"/>
      <c r="RFV3" s="129"/>
      <c r="RFW3" s="129"/>
      <c r="RFX3" s="129"/>
      <c r="RFY3" s="129"/>
      <c r="RFZ3" s="129"/>
      <c r="RGA3" s="129"/>
      <c r="RGB3" s="129"/>
      <c r="RGC3" s="129"/>
      <c r="RGD3" s="129"/>
      <c r="RGE3" s="129"/>
      <c r="RGF3" s="129"/>
      <c r="RGG3" s="129"/>
      <c r="RGH3" s="129"/>
      <c r="RGI3" s="129"/>
      <c r="RGJ3" s="129"/>
      <c r="RGK3" s="129"/>
      <c r="RGL3" s="129"/>
      <c r="RGM3" s="129"/>
      <c r="RGN3" s="129"/>
      <c r="RGO3" s="129"/>
      <c r="RGP3" s="129"/>
      <c r="RGQ3" s="129"/>
      <c r="RGR3" s="129"/>
      <c r="RGS3" s="129"/>
      <c r="RGT3" s="129"/>
      <c r="RGU3" s="129"/>
      <c r="RGV3" s="129"/>
      <c r="RGW3" s="129"/>
      <c r="RGX3" s="129"/>
      <c r="RGY3" s="129"/>
      <c r="RGZ3" s="129"/>
      <c r="RHA3" s="129"/>
      <c r="RHB3" s="129"/>
      <c r="RHC3" s="129"/>
      <c r="RHD3" s="129"/>
      <c r="RHE3" s="129"/>
      <c r="RHF3" s="129"/>
      <c r="RHG3" s="129"/>
      <c r="RHH3" s="129"/>
      <c r="RHI3" s="129"/>
      <c r="RHJ3" s="129"/>
      <c r="RHK3" s="129"/>
      <c r="RHL3" s="129"/>
      <c r="RHM3" s="129"/>
      <c r="RHN3" s="129"/>
      <c r="RHO3" s="129"/>
      <c r="RHP3" s="129"/>
      <c r="RHQ3" s="129"/>
      <c r="RHR3" s="129"/>
      <c r="RHS3" s="129"/>
      <c r="RHT3" s="129"/>
      <c r="RHU3" s="129"/>
      <c r="RHV3" s="129"/>
      <c r="RHW3" s="129"/>
      <c r="RHX3" s="129"/>
      <c r="RHY3" s="129"/>
      <c r="RHZ3" s="129"/>
      <c r="RIA3" s="129"/>
      <c r="RIB3" s="129"/>
      <c r="RIC3" s="129"/>
      <c r="RID3" s="129"/>
      <c r="RIE3" s="129"/>
      <c r="RIF3" s="129"/>
      <c r="RIG3" s="129"/>
      <c r="RIH3" s="129"/>
      <c r="RII3" s="129"/>
      <c r="RIJ3" s="129"/>
      <c r="RIK3" s="129"/>
      <c r="RIL3" s="129"/>
      <c r="RIM3" s="129"/>
      <c r="RIN3" s="129"/>
      <c r="RIO3" s="129"/>
      <c r="RIP3" s="129"/>
      <c r="RIQ3" s="129"/>
      <c r="RIR3" s="129"/>
      <c r="RIS3" s="129"/>
      <c r="RIT3" s="129"/>
      <c r="RIU3" s="129"/>
      <c r="RIV3" s="129"/>
      <c r="RIW3" s="129"/>
      <c r="RIX3" s="129"/>
      <c r="RIY3" s="129"/>
      <c r="RIZ3" s="129"/>
      <c r="RJA3" s="129"/>
      <c r="RJB3" s="129"/>
      <c r="RJC3" s="129"/>
      <c r="RJD3" s="129"/>
      <c r="RJE3" s="129"/>
      <c r="RJF3" s="129"/>
      <c r="RJG3" s="129"/>
      <c r="RJH3" s="129"/>
      <c r="RJI3" s="129"/>
      <c r="RJJ3" s="129"/>
      <c r="RJK3" s="129"/>
      <c r="RJL3" s="129"/>
      <c r="RJM3" s="129"/>
      <c r="RJN3" s="129"/>
      <c r="RJO3" s="129"/>
      <c r="RJP3" s="129"/>
      <c r="RJQ3" s="129"/>
      <c r="RJR3" s="129"/>
      <c r="RJS3" s="129"/>
      <c r="RJT3" s="129"/>
      <c r="RJU3" s="129"/>
      <c r="RJV3" s="129"/>
      <c r="RJW3" s="129"/>
      <c r="RJX3" s="129"/>
      <c r="RJY3" s="129"/>
      <c r="RJZ3" s="129"/>
      <c r="RKA3" s="129"/>
      <c r="RKB3" s="129"/>
      <c r="RKC3" s="129"/>
      <c r="RKD3" s="129"/>
      <c r="RKE3" s="129"/>
      <c r="RKF3" s="129"/>
      <c r="RKG3" s="129"/>
      <c r="RKH3" s="129"/>
      <c r="RKI3" s="129"/>
      <c r="RKJ3" s="129"/>
      <c r="RKK3" s="129"/>
      <c r="RKL3" s="129"/>
      <c r="RKM3" s="129"/>
      <c r="RKN3" s="129"/>
      <c r="RKO3" s="129"/>
      <c r="RKP3" s="129"/>
      <c r="RKQ3" s="129"/>
      <c r="RKR3" s="129"/>
      <c r="RKS3" s="129"/>
      <c r="RKT3" s="129"/>
      <c r="RKU3" s="129"/>
      <c r="RKV3" s="129"/>
      <c r="RKW3" s="129"/>
      <c r="RKX3" s="129"/>
      <c r="RKY3" s="129"/>
      <c r="RKZ3" s="129"/>
      <c r="RLA3" s="129"/>
      <c r="RLB3" s="129"/>
      <c r="RLC3" s="129"/>
      <c r="RLD3" s="129"/>
      <c r="RLE3" s="129"/>
      <c r="RLF3" s="129"/>
      <c r="RLG3" s="129"/>
      <c r="RLH3" s="129"/>
      <c r="RLI3" s="129"/>
      <c r="RLJ3" s="129"/>
      <c r="RLK3" s="129"/>
      <c r="RLL3" s="129"/>
      <c r="RLM3" s="129"/>
      <c r="RLN3" s="129"/>
      <c r="RLO3" s="129"/>
      <c r="RLP3" s="129"/>
      <c r="RLQ3" s="129"/>
      <c r="RLR3" s="129"/>
      <c r="RLS3" s="129"/>
      <c r="RLT3" s="129"/>
      <c r="RLU3" s="129"/>
      <c r="RLV3" s="129"/>
      <c r="RLW3" s="129"/>
      <c r="RLX3" s="129"/>
      <c r="RLY3" s="129"/>
      <c r="RLZ3" s="129"/>
      <c r="RMA3" s="129"/>
      <c r="RMB3" s="129"/>
      <c r="RMC3" s="129"/>
      <c r="RMD3" s="129"/>
      <c r="RME3" s="129"/>
      <c r="RMF3" s="129"/>
      <c r="RMG3" s="129"/>
      <c r="RMH3" s="129"/>
      <c r="RMI3" s="129"/>
      <c r="RMJ3" s="129"/>
      <c r="RMK3" s="129"/>
      <c r="RML3" s="129"/>
      <c r="RMM3" s="129"/>
      <c r="RMN3" s="129"/>
      <c r="RMO3" s="129"/>
      <c r="RMP3" s="129"/>
      <c r="RMQ3" s="129"/>
      <c r="RMR3" s="129"/>
      <c r="RMS3" s="129"/>
      <c r="RMT3" s="129"/>
      <c r="RMU3" s="129"/>
      <c r="RMV3" s="129"/>
      <c r="RMW3" s="129"/>
      <c r="RMX3" s="129"/>
      <c r="RMY3" s="129"/>
      <c r="RMZ3" s="129"/>
      <c r="RNA3" s="129"/>
      <c r="RNB3" s="129"/>
      <c r="RNC3" s="129"/>
      <c r="RND3" s="129"/>
      <c r="RNE3" s="129"/>
      <c r="RNF3" s="129"/>
      <c r="RNG3" s="129"/>
      <c r="RNH3" s="129"/>
      <c r="RNI3" s="129"/>
      <c r="RNJ3" s="129"/>
      <c r="RNK3" s="129"/>
      <c r="RNL3" s="129"/>
      <c r="RNM3" s="129"/>
      <c r="RNN3" s="129"/>
      <c r="RNO3" s="129"/>
      <c r="RNP3" s="129"/>
      <c r="RNQ3" s="129"/>
      <c r="RNR3" s="129"/>
      <c r="RNS3" s="129"/>
      <c r="RNT3" s="129"/>
      <c r="RNU3" s="129"/>
      <c r="RNV3" s="129"/>
      <c r="RNW3" s="129"/>
      <c r="RNX3" s="129"/>
      <c r="RNY3" s="129"/>
      <c r="RNZ3" s="129"/>
      <c r="ROA3" s="129"/>
      <c r="ROB3" s="129"/>
      <c r="ROC3" s="129"/>
      <c r="ROD3" s="129"/>
      <c r="ROE3" s="129"/>
      <c r="ROF3" s="129"/>
      <c r="ROG3" s="129"/>
      <c r="ROH3" s="129"/>
      <c r="ROI3" s="129"/>
      <c r="ROJ3" s="129"/>
      <c r="ROK3" s="129"/>
      <c r="ROL3" s="129"/>
      <c r="ROM3" s="129"/>
      <c r="RON3" s="129"/>
      <c r="ROO3" s="129"/>
      <c r="ROP3" s="129"/>
      <c r="ROQ3" s="129"/>
      <c r="ROR3" s="129"/>
      <c r="ROS3" s="129"/>
      <c r="ROT3" s="129"/>
      <c r="ROU3" s="129"/>
      <c r="ROV3" s="129"/>
      <c r="ROW3" s="129"/>
      <c r="ROX3" s="129"/>
      <c r="ROY3" s="129"/>
      <c r="ROZ3" s="129"/>
      <c r="RPA3" s="129"/>
      <c r="RPB3" s="129"/>
      <c r="RPC3" s="129"/>
      <c r="RPD3" s="129"/>
      <c r="RPE3" s="129"/>
      <c r="RPF3" s="129"/>
      <c r="RPG3" s="129"/>
      <c r="RPH3" s="129"/>
      <c r="RPI3" s="129"/>
      <c r="RPJ3" s="129"/>
      <c r="RPK3" s="129"/>
      <c r="RPL3" s="129"/>
      <c r="RPM3" s="129"/>
      <c r="RPN3" s="129"/>
      <c r="RPO3" s="129"/>
      <c r="RPP3" s="129"/>
      <c r="RPQ3" s="129"/>
      <c r="RPR3" s="129"/>
      <c r="RPS3" s="129"/>
      <c r="RPT3" s="129"/>
      <c r="RPU3" s="129"/>
      <c r="RPV3" s="129"/>
      <c r="RPW3" s="129"/>
      <c r="RPX3" s="129"/>
      <c r="RPY3" s="129"/>
      <c r="RPZ3" s="129"/>
      <c r="RQA3" s="129"/>
      <c r="RQB3" s="129"/>
      <c r="RQC3" s="129"/>
      <c r="RQD3" s="129"/>
      <c r="RQE3" s="129"/>
      <c r="RQF3" s="129"/>
      <c r="RQG3" s="129"/>
      <c r="RQH3" s="129"/>
      <c r="RQI3" s="129"/>
      <c r="RQJ3" s="129"/>
      <c r="RQK3" s="129"/>
      <c r="RQL3" s="129"/>
      <c r="RQM3" s="129"/>
      <c r="RQN3" s="129"/>
      <c r="RQO3" s="129"/>
      <c r="RQP3" s="129"/>
      <c r="RQQ3" s="129"/>
      <c r="RQR3" s="129"/>
      <c r="RQS3" s="129"/>
      <c r="RQT3" s="129"/>
      <c r="RQU3" s="129"/>
      <c r="RQV3" s="129"/>
      <c r="RQW3" s="129"/>
      <c r="RQX3" s="129"/>
      <c r="RQY3" s="129"/>
      <c r="RQZ3" s="129"/>
      <c r="RRA3" s="129"/>
      <c r="RRB3" s="129"/>
      <c r="RRC3" s="129"/>
      <c r="RRD3" s="129"/>
      <c r="RRE3" s="129"/>
      <c r="RRF3" s="129"/>
      <c r="RRG3" s="129"/>
      <c r="RRH3" s="129"/>
      <c r="RRI3" s="129"/>
      <c r="RRJ3" s="129"/>
      <c r="RRK3" s="129"/>
      <c r="RRL3" s="129"/>
      <c r="RRM3" s="129"/>
      <c r="RRN3" s="129"/>
      <c r="RRO3" s="129"/>
      <c r="RRP3" s="129"/>
      <c r="RRQ3" s="129"/>
      <c r="RRR3" s="129"/>
      <c r="RRS3" s="129"/>
      <c r="RRT3" s="129"/>
      <c r="RRU3" s="129"/>
      <c r="RRV3" s="129"/>
      <c r="RRW3" s="129"/>
      <c r="RRX3" s="129"/>
      <c r="RRY3" s="129"/>
      <c r="RRZ3" s="129"/>
      <c r="RSA3" s="129"/>
      <c r="RSB3" s="129"/>
      <c r="RSC3" s="129"/>
      <c r="RSD3" s="129"/>
      <c r="RSE3" s="129"/>
      <c r="RSF3" s="129"/>
      <c r="RSG3" s="129"/>
      <c r="RSH3" s="129"/>
      <c r="RSI3" s="129"/>
      <c r="RSJ3" s="129"/>
      <c r="RSK3" s="129"/>
      <c r="RSL3" s="129"/>
      <c r="RSM3" s="129"/>
      <c r="RSN3" s="129"/>
      <c r="RSO3" s="129"/>
      <c r="RSP3" s="129"/>
      <c r="RSQ3" s="129"/>
      <c r="RSR3" s="129"/>
      <c r="RSS3" s="129"/>
      <c r="RST3" s="129"/>
      <c r="RSU3" s="129"/>
      <c r="RSV3" s="129"/>
      <c r="RSW3" s="129"/>
      <c r="RSX3" s="129"/>
      <c r="RSY3" s="129"/>
      <c r="RSZ3" s="129"/>
      <c r="RTA3" s="129"/>
      <c r="RTB3" s="129"/>
      <c r="RTC3" s="129"/>
      <c r="RTD3" s="129"/>
      <c r="RTE3" s="129"/>
      <c r="RTF3" s="129"/>
      <c r="RTG3" s="129"/>
      <c r="RTH3" s="129"/>
      <c r="RTI3" s="129"/>
      <c r="RTJ3" s="129"/>
      <c r="RTK3" s="129"/>
      <c r="RTL3" s="129"/>
      <c r="RTM3" s="129"/>
      <c r="RTN3" s="129"/>
      <c r="RTO3" s="129"/>
      <c r="RTP3" s="129"/>
      <c r="RTQ3" s="129"/>
      <c r="RTR3" s="129"/>
      <c r="RTS3" s="129"/>
      <c r="RTT3" s="129"/>
      <c r="RTU3" s="129"/>
      <c r="RTV3" s="129"/>
      <c r="RTW3" s="129"/>
      <c r="RTX3" s="129"/>
      <c r="RTY3" s="129"/>
      <c r="RTZ3" s="129"/>
      <c r="RUA3" s="129"/>
      <c r="RUB3" s="129"/>
      <c r="RUC3" s="129"/>
      <c r="RUD3" s="129"/>
      <c r="RUE3" s="129"/>
      <c r="RUF3" s="129"/>
      <c r="RUG3" s="129"/>
      <c r="RUH3" s="129"/>
      <c r="RUI3" s="129"/>
      <c r="RUJ3" s="129"/>
      <c r="RUK3" s="129"/>
      <c r="RUL3" s="129"/>
      <c r="RUM3" s="129"/>
      <c r="RUN3" s="129"/>
      <c r="RUO3" s="129"/>
      <c r="RUP3" s="129"/>
      <c r="RUQ3" s="129"/>
      <c r="RUR3" s="129"/>
      <c r="RUS3" s="129"/>
      <c r="RUT3" s="129"/>
      <c r="RUU3" s="129"/>
      <c r="RUV3" s="129"/>
      <c r="RUW3" s="129"/>
      <c r="RUX3" s="129"/>
      <c r="RUY3" s="129"/>
      <c r="RUZ3" s="129"/>
      <c r="RVA3" s="129"/>
      <c r="RVB3" s="129"/>
      <c r="RVC3" s="129"/>
      <c r="RVD3" s="129"/>
      <c r="RVE3" s="129"/>
      <c r="RVF3" s="129"/>
      <c r="RVG3" s="129"/>
      <c r="RVH3" s="129"/>
      <c r="RVI3" s="129"/>
      <c r="RVJ3" s="129"/>
      <c r="RVK3" s="129"/>
      <c r="RVL3" s="129"/>
      <c r="RVM3" s="129"/>
      <c r="RVN3" s="129"/>
      <c r="RVO3" s="129"/>
      <c r="RVP3" s="129"/>
      <c r="RVQ3" s="129"/>
      <c r="RVR3" s="129"/>
      <c r="RVS3" s="129"/>
      <c r="RVT3" s="129"/>
      <c r="RVU3" s="129"/>
      <c r="RVV3" s="129"/>
      <c r="RVW3" s="129"/>
      <c r="RVX3" s="129"/>
      <c r="RVY3" s="129"/>
      <c r="RVZ3" s="129"/>
      <c r="RWA3" s="129"/>
      <c r="RWB3" s="129"/>
      <c r="RWC3" s="129"/>
      <c r="RWD3" s="129"/>
      <c r="RWE3" s="129"/>
      <c r="RWF3" s="129"/>
      <c r="RWG3" s="129"/>
      <c r="RWH3" s="129"/>
      <c r="RWI3" s="129"/>
      <c r="RWJ3" s="129"/>
      <c r="RWK3" s="129"/>
      <c r="RWL3" s="129"/>
      <c r="RWM3" s="129"/>
      <c r="RWN3" s="129"/>
      <c r="RWO3" s="129"/>
      <c r="RWP3" s="129"/>
      <c r="RWQ3" s="129"/>
      <c r="RWR3" s="129"/>
      <c r="RWS3" s="129"/>
      <c r="RWT3" s="129"/>
      <c r="RWU3" s="129"/>
      <c r="RWV3" s="129"/>
      <c r="RWW3" s="129"/>
      <c r="RWX3" s="129"/>
      <c r="RWY3" s="129"/>
      <c r="RWZ3" s="129"/>
      <c r="RXA3" s="129"/>
      <c r="RXB3" s="129"/>
      <c r="RXC3" s="129"/>
      <c r="RXD3" s="129"/>
      <c r="RXE3" s="129"/>
      <c r="RXF3" s="129"/>
      <c r="RXG3" s="129"/>
      <c r="RXH3" s="129"/>
      <c r="RXI3" s="129"/>
      <c r="RXJ3" s="129"/>
      <c r="RXK3" s="129"/>
      <c r="RXL3" s="129"/>
      <c r="RXM3" s="129"/>
      <c r="RXN3" s="129"/>
      <c r="RXO3" s="129"/>
      <c r="RXP3" s="129"/>
      <c r="RXQ3" s="129"/>
      <c r="RXR3" s="129"/>
      <c r="RXS3" s="129"/>
      <c r="RXT3" s="129"/>
      <c r="RXU3" s="129"/>
      <c r="RXV3" s="129"/>
      <c r="RXW3" s="129"/>
      <c r="RXX3" s="129"/>
      <c r="RXY3" s="129"/>
      <c r="RXZ3" s="129"/>
      <c r="RYA3" s="129"/>
      <c r="RYB3" s="129"/>
      <c r="RYC3" s="129"/>
      <c r="RYD3" s="129"/>
      <c r="RYE3" s="129"/>
      <c r="RYF3" s="129"/>
      <c r="RYG3" s="129"/>
      <c r="RYH3" s="129"/>
      <c r="RYI3" s="129"/>
      <c r="RYJ3" s="129"/>
      <c r="RYK3" s="129"/>
      <c r="RYL3" s="129"/>
      <c r="RYM3" s="129"/>
      <c r="RYN3" s="129"/>
      <c r="RYO3" s="129"/>
      <c r="RYP3" s="129"/>
      <c r="RYQ3" s="129"/>
      <c r="RYR3" s="129"/>
      <c r="RYS3" s="129"/>
      <c r="RYT3" s="129"/>
      <c r="RYU3" s="129"/>
      <c r="RYV3" s="129"/>
      <c r="RYW3" s="129"/>
      <c r="RYX3" s="129"/>
      <c r="RYY3" s="129"/>
      <c r="RYZ3" s="129"/>
      <c r="RZA3" s="129"/>
      <c r="RZB3" s="129"/>
      <c r="RZC3" s="129"/>
      <c r="RZD3" s="129"/>
      <c r="RZE3" s="129"/>
      <c r="RZF3" s="129"/>
      <c r="RZG3" s="129"/>
      <c r="RZH3" s="129"/>
      <c r="RZI3" s="129"/>
      <c r="RZJ3" s="129"/>
      <c r="RZK3" s="129"/>
      <c r="RZL3" s="129"/>
      <c r="RZM3" s="129"/>
      <c r="RZN3" s="129"/>
      <c r="RZO3" s="129"/>
      <c r="RZP3" s="129"/>
      <c r="RZQ3" s="129"/>
      <c r="RZR3" s="129"/>
      <c r="RZS3" s="129"/>
      <c r="RZT3" s="129"/>
      <c r="RZU3" s="129"/>
      <c r="RZV3" s="129"/>
      <c r="RZW3" s="129"/>
      <c r="RZX3" s="129"/>
      <c r="RZY3" s="129"/>
      <c r="RZZ3" s="129"/>
      <c r="SAA3" s="129"/>
      <c r="SAB3" s="129"/>
      <c r="SAC3" s="129"/>
      <c r="SAD3" s="129"/>
      <c r="SAE3" s="129"/>
      <c r="SAF3" s="129"/>
      <c r="SAG3" s="129"/>
      <c r="SAH3" s="129"/>
      <c r="SAI3" s="129"/>
      <c r="SAJ3" s="129"/>
      <c r="SAK3" s="129"/>
      <c r="SAL3" s="129"/>
      <c r="SAM3" s="129"/>
      <c r="SAN3" s="129"/>
      <c r="SAO3" s="129"/>
      <c r="SAP3" s="129"/>
      <c r="SAQ3" s="129"/>
      <c r="SAR3" s="129"/>
      <c r="SAS3" s="129"/>
      <c r="SAT3" s="129"/>
      <c r="SAU3" s="129"/>
      <c r="SAV3" s="129"/>
      <c r="SAW3" s="129"/>
      <c r="SAX3" s="129"/>
      <c r="SAY3" s="129"/>
      <c r="SAZ3" s="129"/>
      <c r="SBA3" s="129"/>
      <c r="SBB3" s="129"/>
      <c r="SBC3" s="129"/>
      <c r="SBD3" s="129"/>
      <c r="SBE3" s="129"/>
      <c r="SBF3" s="129"/>
      <c r="SBG3" s="129"/>
      <c r="SBH3" s="129"/>
      <c r="SBI3" s="129"/>
      <c r="SBJ3" s="129"/>
      <c r="SBK3" s="129"/>
      <c r="SBL3" s="129"/>
      <c r="SBM3" s="129"/>
      <c r="SBN3" s="129"/>
      <c r="SBO3" s="129"/>
      <c r="SBP3" s="129"/>
      <c r="SBQ3" s="129"/>
      <c r="SBR3" s="129"/>
      <c r="SBS3" s="129"/>
      <c r="SBT3" s="129"/>
      <c r="SBU3" s="129"/>
      <c r="SBV3" s="129"/>
      <c r="SBW3" s="129"/>
      <c r="SBX3" s="129"/>
      <c r="SBY3" s="129"/>
      <c r="SBZ3" s="129"/>
      <c r="SCA3" s="129"/>
      <c r="SCB3" s="129"/>
      <c r="SCC3" s="129"/>
      <c r="SCD3" s="129"/>
      <c r="SCE3" s="129"/>
      <c r="SCF3" s="129"/>
      <c r="SCG3" s="129"/>
      <c r="SCH3" s="129"/>
      <c r="SCI3" s="129"/>
      <c r="SCJ3" s="129"/>
      <c r="SCK3" s="129"/>
      <c r="SCL3" s="129"/>
      <c r="SCM3" s="129"/>
      <c r="SCN3" s="129"/>
      <c r="SCO3" s="129"/>
      <c r="SCP3" s="129"/>
      <c r="SCQ3" s="129"/>
      <c r="SCR3" s="129"/>
      <c r="SCS3" s="129"/>
      <c r="SCT3" s="129"/>
      <c r="SCU3" s="129"/>
      <c r="SCV3" s="129"/>
      <c r="SCW3" s="129"/>
      <c r="SCX3" s="129"/>
      <c r="SCY3" s="129"/>
      <c r="SCZ3" s="129"/>
      <c r="SDA3" s="129"/>
      <c r="SDB3" s="129"/>
      <c r="SDC3" s="129"/>
      <c r="SDD3" s="129"/>
      <c r="SDE3" s="129"/>
      <c r="SDF3" s="129"/>
      <c r="SDG3" s="129"/>
      <c r="SDH3" s="129"/>
      <c r="SDI3" s="129"/>
      <c r="SDJ3" s="129"/>
      <c r="SDK3" s="129"/>
      <c r="SDL3" s="129"/>
      <c r="SDM3" s="129"/>
      <c r="SDN3" s="129"/>
      <c r="SDO3" s="129"/>
      <c r="SDP3" s="129"/>
      <c r="SDQ3" s="129"/>
      <c r="SDR3" s="129"/>
      <c r="SDS3" s="129"/>
      <c r="SDT3" s="129"/>
      <c r="SDU3" s="129"/>
      <c r="SDV3" s="129"/>
      <c r="SDW3" s="129"/>
      <c r="SDX3" s="129"/>
      <c r="SDY3" s="129"/>
      <c r="SDZ3" s="129"/>
      <c r="SEA3" s="129"/>
      <c r="SEB3" s="129"/>
      <c r="SEC3" s="129"/>
      <c r="SED3" s="129"/>
      <c r="SEE3" s="129"/>
      <c r="SEF3" s="129"/>
      <c r="SEG3" s="129"/>
      <c r="SEH3" s="129"/>
      <c r="SEI3" s="129"/>
      <c r="SEJ3" s="129"/>
      <c r="SEK3" s="129"/>
      <c r="SEL3" s="129"/>
      <c r="SEM3" s="129"/>
      <c r="SEN3" s="129"/>
      <c r="SEO3" s="129"/>
      <c r="SEP3" s="129"/>
      <c r="SEQ3" s="129"/>
      <c r="SER3" s="129"/>
      <c r="SES3" s="129"/>
      <c r="SET3" s="129"/>
      <c r="SEU3" s="129"/>
      <c r="SEV3" s="129"/>
      <c r="SEW3" s="129"/>
      <c r="SEX3" s="129"/>
      <c r="SEY3" s="129"/>
      <c r="SEZ3" s="129"/>
      <c r="SFA3" s="129"/>
      <c r="SFB3" s="129"/>
      <c r="SFC3" s="129"/>
      <c r="SFD3" s="129"/>
      <c r="SFE3" s="129"/>
      <c r="SFF3" s="129"/>
      <c r="SFG3" s="129"/>
      <c r="SFH3" s="129"/>
      <c r="SFI3" s="129"/>
      <c r="SFJ3" s="129"/>
      <c r="SFK3" s="129"/>
      <c r="SFL3" s="129"/>
      <c r="SFM3" s="129"/>
      <c r="SFN3" s="129"/>
      <c r="SFO3" s="129"/>
      <c r="SFP3" s="129"/>
      <c r="SFQ3" s="129"/>
      <c r="SFR3" s="129"/>
      <c r="SFS3" s="129"/>
      <c r="SFT3" s="129"/>
      <c r="SFU3" s="129"/>
      <c r="SFV3" s="129"/>
      <c r="SFW3" s="129"/>
      <c r="SFX3" s="129"/>
      <c r="SFY3" s="129"/>
      <c r="SFZ3" s="129"/>
      <c r="SGA3" s="129"/>
      <c r="SGB3" s="129"/>
      <c r="SGC3" s="129"/>
      <c r="SGD3" s="129"/>
      <c r="SGE3" s="129"/>
      <c r="SGF3" s="129"/>
      <c r="SGG3" s="129"/>
      <c r="SGH3" s="129"/>
      <c r="SGI3" s="129"/>
      <c r="SGJ3" s="129"/>
      <c r="SGK3" s="129"/>
      <c r="SGL3" s="129"/>
      <c r="SGM3" s="129"/>
      <c r="SGN3" s="129"/>
      <c r="SGO3" s="129"/>
      <c r="SGP3" s="129"/>
      <c r="SGQ3" s="129"/>
      <c r="SGR3" s="129"/>
      <c r="SGS3" s="129"/>
      <c r="SGT3" s="129"/>
      <c r="SGU3" s="129"/>
      <c r="SGV3" s="129"/>
      <c r="SGW3" s="129"/>
      <c r="SGX3" s="129"/>
      <c r="SGY3" s="129"/>
      <c r="SGZ3" s="129"/>
      <c r="SHA3" s="129"/>
      <c r="SHB3" s="129"/>
      <c r="SHC3" s="129"/>
      <c r="SHD3" s="129"/>
      <c r="SHE3" s="129"/>
      <c r="SHF3" s="129"/>
      <c r="SHG3" s="129"/>
      <c r="SHH3" s="129"/>
      <c r="SHI3" s="129"/>
      <c r="SHJ3" s="129"/>
      <c r="SHK3" s="129"/>
      <c r="SHL3" s="129"/>
      <c r="SHM3" s="129"/>
      <c r="SHN3" s="129"/>
      <c r="SHO3" s="129"/>
      <c r="SHP3" s="129"/>
      <c r="SHQ3" s="129"/>
      <c r="SHR3" s="129"/>
      <c r="SHS3" s="129"/>
      <c r="SHT3" s="129"/>
      <c r="SHU3" s="129"/>
      <c r="SHV3" s="129"/>
      <c r="SHW3" s="129"/>
      <c r="SHX3" s="129"/>
      <c r="SHY3" s="129"/>
      <c r="SHZ3" s="129"/>
      <c r="SIA3" s="129"/>
      <c r="SIB3" s="129"/>
      <c r="SIC3" s="129"/>
      <c r="SID3" s="129"/>
      <c r="SIE3" s="129"/>
      <c r="SIF3" s="129"/>
      <c r="SIG3" s="129"/>
      <c r="SIH3" s="129"/>
      <c r="SII3" s="129"/>
      <c r="SIJ3" s="129"/>
      <c r="SIK3" s="129"/>
      <c r="SIL3" s="129"/>
      <c r="SIM3" s="129"/>
      <c r="SIN3" s="129"/>
      <c r="SIO3" s="129"/>
      <c r="SIP3" s="129"/>
      <c r="SIQ3" s="129"/>
      <c r="SIR3" s="129"/>
      <c r="SIS3" s="129"/>
      <c r="SIT3" s="129"/>
      <c r="SIU3" s="129"/>
      <c r="SIV3" s="129"/>
      <c r="SIW3" s="129"/>
      <c r="SIX3" s="129"/>
      <c r="SIY3" s="129"/>
      <c r="SIZ3" s="129"/>
      <c r="SJA3" s="129"/>
      <c r="SJB3" s="129"/>
      <c r="SJC3" s="129"/>
      <c r="SJD3" s="129"/>
      <c r="SJE3" s="129"/>
      <c r="SJF3" s="129"/>
      <c r="SJG3" s="129"/>
      <c r="SJH3" s="129"/>
      <c r="SJI3" s="129"/>
      <c r="SJJ3" s="129"/>
      <c r="SJK3" s="129"/>
      <c r="SJL3" s="129"/>
      <c r="SJM3" s="129"/>
      <c r="SJN3" s="129"/>
      <c r="SJO3" s="129"/>
      <c r="SJP3" s="129"/>
      <c r="SJQ3" s="129"/>
      <c r="SJR3" s="129"/>
      <c r="SJS3" s="129"/>
      <c r="SJT3" s="129"/>
      <c r="SJU3" s="129"/>
      <c r="SJV3" s="129"/>
      <c r="SJW3" s="129"/>
      <c r="SJX3" s="129"/>
      <c r="SJY3" s="129"/>
      <c r="SJZ3" s="129"/>
      <c r="SKA3" s="129"/>
      <c r="SKB3" s="129"/>
      <c r="SKC3" s="129"/>
      <c r="SKD3" s="129"/>
      <c r="SKE3" s="129"/>
      <c r="SKF3" s="129"/>
      <c r="SKG3" s="129"/>
      <c r="SKH3" s="129"/>
      <c r="SKI3" s="129"/>
      <c r="SKJ3" s="129"/>
      <c r="SKK3" s="129"/>
      <c r="SKL3" s="129"/>
      <c r="SKM3" s="129"/>
      <c r="SKN3" s="129"/>
      <c r="SKO3" s="129"/>
      <c r="SKP3" s="129"/>
      <c r="SKQ3" s="129"/>
      <c r="SKR3" s="129"/>
      <c r="SKS3" s="129"/>
      <c r="SKT3" s="129"/>
      <c r="SKU3" s="129"/>
      <c r="SKV3" s="129"/>
      <c r="SKW3" s="129"/>
      <c r="SKX3" s="129"/>
      <c r="SKY3" s="129"/>
      <c r="SKZ3" s="129"/>
      <c r="SLA3" s="129"/>
      <c r="SLB3" s="129"/>
      <c r="SLC3" s="129"/>
      <c r="SLD3" s="129"/>
      <c r="SLE3" s="129"/>
      <c r="SLF3" s="129"/>
      <c r="SLG3" s="129"/>
      <c r="SLH3" s="129"/>
      <c r="SLI3" s="129"/>
      <c r="SLJ3" s="129"/>
      <c r="SLK3" s="129"/>
      <c r="SLL3" s="129"/>
      <c r="SLM3" s="129"/>
      <c r="SLN3" s="129"/>
      <c r="SLO3" s="129"/>
      <c r="SLP3" s="129"/>
      <c r="SLQ3" s="129"/>
      <c r="SLR3" s="129"/>
      <c r="SLS3" s="129"/>
      <c r="SLT3" s="129"/>
      <c r="SLU3" s="129"/>
      <c r="SLV3" s="129"/>
      <c r="SLW3" s="129"/>
      <c r="SLX3" s="129"/>
      <c r="SLY3" s="129"/>
      <c r="SLZ3" s="129"/>
      <c r="SMA3" s="129"/>
      <c r="SMB3" s="129"/>
      <c r="SMC3" s="129"/>
      <c r="SMD3" s="129"/>
      <c r="SME3" s="129"/>
      <c r="SMF3" s="129"/>
      <c r="SMG3" s="129"/>
      <c r="SMH3" s="129"/>
      <c r="SMI3" s="129"/>
      <c r="SMJ3" s="129"/>
      <c r="SMK3" s="129"/>
      <c r="SML3" s="129"/>
      <c r="SMM3" s="129"/>
      <c r="SMN3" s="129"/>
      <c r="SMO3" s="129"/>
      <c r="SMP3" s="129"/>
      <c r="SMQ3" s="129"/>
      <c r="SMR3" s="129"/>
      <c r="SMS3" s="129"/>
      <c r="SMT3" s="129"/>
      <c r="SMU3" s="129"/>
      <c r="SMV3" s="129"/>
      <c r="SMW3" s="129"/>
      <c r="SMX3" s="129"/>
      <c r="SMY3" s="129"/>
      <c r="SMZ3" s="129"/>
      <c r="SNA3" s="129"/>
      <c r="SNB3" s="129"/>
      <c r="SNC3" s="129"/>
      <c r="SND3" s="129"/>
      <c r="SNE3" s="129"/>
      <c r="SNF3" s="129"/>
      <c r="SNG3" s="129"/>
      <c r="SNH3" s="129"/>
      <c r="SNI3" s="129"/>
      <c r="SNJ3" s="129"/>
      <c r="SNK3" s="129"/>
      <c r="SNL3" s="129"/>
      <c r="SNM3" s="129"/>
      <c r="SNN3" s="129"/>
      <c r="SNO3" s="129"/>
      <c r="SNP3" s="129"/>
      <c r="SNQ3" s="129"/>
      <c r="SNR3" s="129"/>
      <c r="SNS3" s="129"/>
      <c r="SNT3" s="129"/>
      <c r="SNU3" s="129"/>
      <c r="SNV3" s="129"/>
      <c r="SNW3" s="129"/>
      <c r="SNX3" s="129"/>
      <c r="SNY3" s="129"/>
      <c r="SNZ3" s="129"/>
      <c r="SOA3" s="129"/>
      <c r="SOB3" s="129"/>
      <c r="SOC3" s="129"/>
      <c r="SOD3" s="129"/>
      <c r="SOE3" s="129"/>
      <c r="SOF3" s="129"/>
      <c r="SOG3" s="129"/>
      <c r="SOH3" s="129"/>
      <c r="SOI3" s="129"/>
      <c r="SOJ3" s="129"/>
      <c r="SOK3" s="129"/>
      <c r="SOL3" s="129"/>
      <c r="SOM3" s="129"/>
      <c r="SON3" s="129"/>
      <c r="SOO3" s="129"/>
      <c r="SOP3" s="129"/>
      <c r="SOQ3" s="129"/>
      <c r="SOR3" s="129"/>
      <c r="SOS3" s="129"/>
      <c r="SOT3" s="129"/>
      <c r="SOU3" s="129"/>
      <c r="SOV3" s="129"/>
      <c r="SOW3" s="129"/>
      <c r="SOX3" s="129"/>
      <c r="SOY3" s="129"/>
      <c r="SOZ3" s="129"/>
      <c r="SPA3" s="129"/>
      <c r="SPB3" s="129"/>
      <c r="SPC3" s="129"/>
      <c r="SPD3" s="129"/>
      <c r="SPE3" s="129"/>
      <c r="SPF3" s="129"/>
      <c r="SPG3" s="129"/>
      <c r="SPH3" s="129"/>
      <c r="SPI3" s="129"/>
      <c r="SPJ3" s="129"/>
      <c r="SPK3" s="129"/>
      <c r="SPL3" s="129"/>
      <c r="SPM3" s="129"/>
      <c r="SPN3" s="129"/>
      <c r="SPO3" s="129"/>
      <c r="SPP3" s="129"/>
      <c r="SPQ3" s="129"/>
      <c r="SPR3" s="129"/>
      <c r="SPS3" s="129"/>
      <c r="SPT3" s="129"/>
      <c r="SPU3" s="129"/>
      <c r="SPV3" s="129"/>
      <c r="SPW3" s="129"/>
      <c r="SPX3" s="129"/>
      <c r="SPY3" s="129"/>
      <c r="SPZ3" s="129"/>
      <c r="SQA3" s="129"/>
      <c r="SQB3" s="129"/>
      <c r="SQC3" s="129"/>
      <c r="SQD3" s="129"/>
      <c r="SQE3" s="129"/>
      <c r="SQF3" s="129"/>
      <c r="SQG3" s="129"/>
      <c r="SQH3" s="129"/>
      <c r="SQI3" s="129"/>
      <c r="SQJ3" s="129"/>
      <c r="SQK3" s="129"/>
      <c r="SQL3" s="129"/>
      <c r="SQM3" s="129"/>
      <c r="SQN3" s="129"/>
      <c r="SQO3" s="129"/>
      <c r="SQP3" s="129"/>
      <c r="SQQ3" s="129"/>
      <c r="SQR3" s="129"/>
      <c r="SQS3" s="129"/>
      <c r="SQT3" s="129"/>
      <c r="SQU3" s="129"/>
      <c r="SQV3" s="129"/>
      <c r="SQW3" s="129"/>
      <c r="SQX3" s="129"/>
      <c r="SQY3" s="129"/>
      <c r="SQZ3" s="129"/>
      <c r="SRA3" s="129"/>
      <c r="SRB3" s="129"/>
      <c r="SRC3" s="129"/>
      <c r="SRD3" s="129"/>
      <c r="SRE3" s="129"/>
      <c r="SRF3" s="129"/>
      <c r="SRG3" s="129"/>
      <c r="SRH3" s="129"/>
      <c r="SRI3" s="129"/>
      <c r="SRJ3" s="129"/>
      <c r="SRK3" s="129"/>
      <c r="SRL3" s="129"/>
      <c r="SRM3" s="129"/>
      <c r="SRN3" s="129"/>
      <c r="SRO3" s="129"/>
      <c r="SRP3" s="129"/>
      <c r="SRQ3" s="129"/>
      <c r="SRR3" s="129"/>
      <c r="SRS3" s="129"/>
      <c r="SRT3" s="129"/>
      <c r="SRU3" s="129"/>
      <c r="SRV3" s="129"/>
      <c r="SRW3" s="129"/>
      <c r="SRX3" s="129"/>
      <c r="SRY3" s="129"/>
      <c r="SRZ3" s="129"/>
      <c r="SSA3" s="129"/>
      <c r="SSB3" s="129"/>
      <c r="SSC3" s="129"/>
      <c r="SSD3" s="129"/>
      <c r="SSE3" s="129"/>
      <c r="SSF3" s="129"/>
      <c r="SSG3" s="129"/>
      <c r="SSH3" s="129"/>
      <c r="SSI3" s="129"/>
      <c r="SSJ3" s="129"/>
      <c r="SSK3" s="129"/>
      <c r="SSL3" s="129"/>
      <c r="SSM3" s="129"/>
      <c r="SSN3" s="129"/>
      <c r="SSO3" s="129"/>
      <c r="SSP3" s="129"/>
      <c r="SSQ3" s="129"/>
      <c r="SSR3" s="129"/>
      <c r="SSS3" s="129"/>
      <c r="SST3" s="129"/>
      <c r="SSU3" s="129"/>
      <c r="SSV3" s="129"/>
      <c r="SSW3" s="129"/>
      <c r="SSX3" s="129"/>
      <c r="SSY3" s="129"/>
      <c r="SSZ3" s="129"/>
      <c r="STA3" s="129"/>
      <c r="STB3" s="129"/>
      <c r="STC3" s="129"/>
      <c r="STD3" s="129"/>
      <c r="STE3" s="129"/>
      <c r="STF3" s="129"/>
      <c r="STG3" s="129"/>
      <c r="STH3" s="129"/>
      <c r="STI3" s="129"/>
      <c r="STJ3" s="129"/>
      <c r="STK3" s="129"/>
      <c r="STL3" s="129"/>
      <c r="STM3" s="129"/>
      <c r="STN3" s="129"/>
      <c r="STO3" s="129"/>
      <c r="STP3" s="129"/>
      <c r="STQ3" s="129"/>
      <c r="STR3" s="129"/>
      <c r="STS3" s="129"/>
      <c r="STT3" s="129"/>
      <c r="STU3" s="129"/>
      <c r="STV3" s="129"/>
      <c r="STW3" s="129"/>
      <c r="STX3" s="129"/>
      <c r="STY3" s="129"/>
      <c r="STZ3" s="129"/>
      <c r="SUA3" s="129"/>
      <c r="SUB3" s="129"/>
      <c r="SUC3" s="129"/>
      <c r="SUD3" s="129"/>
      <c r="SUE3" s="129"/>
      <c r="SUF3" s="129"/>
      <c r="SUG3" s="129"/>
      <c r="SUH3" s="129"/>
      <c r="SUI3" s="129"/>
      <c r="SUJ3" s="129"/>
      <c r="SUK3" s="129"/>
      <c r="SUL3" s="129"/>
      <c r="SUM3" s="129"/>
      <c r="SUN3" s="129"/>
      <c r="SUO3" s="129"/>
      <c r="SUP3" s="129"/>
      <c r="SUQ3" s="129"/>
      <c r="SUR3" s="129"/>
      <c r="SUS3" s="129"/>
      <c r="SUT3" s="129"/>
      <c r="SUU3" s="129"/>
      <c r="SUV3" s="129"/>
      <c r="SUW3" s="129"/>
      <c r="SUX3" s="129"/>
      <c r="SUY3" s="129"/>
      <c r="SUZ3" s="129"/>
      <c r="SVA3" s="129"/>
      <c r="SVB3" s="129"/>
      <c r="SVC3" s="129"/>
      <c r="SVD3" s="129"/>
      <c r="SVE3" s="129"/>
      <c r="SVF3" s="129"/>
      <c r="SVG3" s="129"/>
      <c r="SVH3" s="129"/>
      <c r="SVI3" s="129"/>
      <c r="SVJ3" s="129"/>
      <c r="SVK3" s="129"/>
      <c r="SVL3" s="129"/>
      <c r="SVM3" s="129"/>
      <c r="SVN3" s="129"/>
      <c r="SVO3" s="129"/>
      <c r="SVP3" s="129"/>
      <c r="SVQ3" s="129"/>
      <c r="SVR3" s="129"/>
      <c r="SVS3" s="129"/>
      <c r="SVT3" s="129"/>
      <c r="SVU3" s="129"/>
      <c r="SVV3" s="129"/>
      <c r="SVW3" s="129"/>
      <c r="SVX3" s="129"/>
      <c r="SVY3" s="129"/>
      <c r="SVZ3" s="129"/>
      <c r="SWA3" s="129"/>
      <c r="SWB3" s="129"/>
      <c r="SWC3" s="129"/>
      <c r="SWD3" s="129"/>
      <c r="SWE3" s="129"/>
      <c r="SWF3" s="129"/>
      <c r="SWG3" s="129"/>
      <c r="SWH3" s="129"/>
      <c r="SWI3" s="129"/>
      <c r="SWJ3" s="129"/>
      <c r="SWK3" s="129"/>
      <c r="SWL3" s="129"/>
      <c r="SWM3" s="129"/>
      <c r="SWN3" s="129"/>
      <c r="SWO3" s="129"/>
      <c r="SWP3" s="129"/>
      <c r="SWQ3" s="129"/>
      <c r="SWR3" s="129"/>
      <c r="SWS3" s="129"/>
      <c r="SWT3" s="129"/>
      <c r="SWU3" s="129"/>
      <c r="SWV3" s="129"/>
      <c r="SWW3" s="129"/>
      <c r="SWX3" s="129"/>
      <c r="SWY3" s="129"/>
      <c r="SWZ3" s="129"/>
      <c r="SXA3" s="129"/>
      <c r="SXB3" s="129"/>
      <c r="SXC3" s="129"/>
      <c r="SXD3" s="129"/>
      <c r="SXE3" s="129"/>
      <c r="SXF3" s="129"/>
      <c r="SXG3" s="129"/>
      <c r="SXH3" s="129"/>
      <c r="SXI3" s="129"/>
      <c r="SXJ3" s="129"/>
      <c r="SXK3" s="129"/>
      <c r="SXL3" s="129"/>
      <c r="SXM3" s="129"/>
      <c r="SXN3" s="129"/>
      <c r="SXO3" s="129"/>
      <c r="SXP3" s="129"/>
      <c r="SXQ3" s="129"/>
      <c r="SXR3" s="129"/>
      <c r="SXS3" s="129"/>
      <c r="SXT3" s="129"/>
      <c r="SXU3" s="129"/>
      <c r="SXV3" s="129"/>
      <c r="SXW3" s="129"/>
      <c r="SXX3" s="129"/>
      <c r="SXY3" s="129"/>
      <c r="SXZ3" s="129"/>
      <c r="SYA3" s="129"/>
      <c r="SYB3" s="129"/>
      <c r="SYC3" s="129"/>
      <c r="SYD3" s="129"/>
      <c r="SYE3" s="129"/>
      <c r="SYF3" s="129"/>
      <c r="SYG3" s="129"/>
      <c r="SYH3" s="129"/>
      <c r="SYI3" s="129"/>
      <c r="SYJ3" s="129"/>
      <c r="SYK3" s="129"/>
      <c r="SYL3" s="129"/>
      <c r="SYM3" s="129"/>
      <c r="SYN3" s="129"/>
      <c r="SYO3" s="129"/>
      <c r="SYP3" s="129"/>
      <c r="SYQ3" s="129"/>
      <c r="SYR3" s="129"/>
      <c r="SYS3" s="129"/>
      <c r="SYT3" s="129"/>
      <c r="SYU3" s="129"/>
      <c r="SYV3" s="129"/>
      <c r="SYW3" s="129"/>
      <c r="SYX3" s="129"/>
      <c r="SYY3" s="129"/>
      <c r="SYZ3" s="129"/>
      <c r="SZA3" s="129"/>
      <c r="SZB3" s="129"/>
      <c r="SZC3" s="129"/>
      <c r="SZD3" s="129"/>
      <c r="SZE3" s="129"/>
      <c r="SZF3" s="129"/>
      <c r="SZG3" s="129"/>
      <c r="SZH3" s="129"/>
      <c r="SZI3" s="129"/>
      <c r="SZJ3" s="129"/>
      <c r="SZK3" s="129"/>
      <c r="SZL3" s="129"/>
      <c r="SZM3" s="129"/>
      <c r="SZN3" s="129"/>
      <c r="SZO3" s="129"/>
      <c r="SZP3" s="129"/>
      <c r="SZQ3" s="129"/>
      <c r="SZR3" s="129"/>
      <c r="SZS3" s="129"/>
      <c r="SZT3" s="129"/>
      <c r="SZU3" s="129"/>
      <c r="SZV3" s="129"/>
      <c r="SZW3" s="129"/>
      <c r="SZX3" s="129"/>
      <c r="SZY3" s="129"/>
      <c r="SZZ3" s="129"/>
      <c r="TAA3" s="129"/>
      <c r="TAB3" s="129"/>
      <c r="TAC3" s="129"/>
      <c r="TAD3" s="129"/>
      <c r="TAE3" s="129"/>
      <c r="TAF3" s="129"/>
      <c r="TAG3" s="129"/>
      <c r="TAH3" s="129"/>
      <c r="TAI3" s="129"/>
      <c r="TAJ3" s="129"/>
      <c r="TAK3" s="129"/>
      <c r="TAL3" s="129"/>
      <c r="TAM3" s="129"/>
      <c r="TAN3" s="129"/>
      <c r="TAO3" s="129"/>
      <c r="TAP3" s="129"/>
      <c r="TAQ3" s="129"/>
      <c r="TAR3" s="129"/>
      <c r="TAS3" s="129"/>
      <c r="TAT3" s="129"/>
      <c r="TAU3" s="129"/>
      <c r="TAV3" s="129"/>
      <c r="TAW3" s="129"/>
      <c r="TAX3" s="129"/>
      <c r="TAY3" s="129"/>
      <c r="TAZ3" s="129"/>
      <c r="TBA3" s="129"/>
      <c r="TBB3" s="129"/>
      <c r="TBC3" s="129"/>
      <c r="TBD3" s="129"/>
      <c r="TBE3" s="129"/>
      <c r="TBF3" s="129"/>
      <c r="TBG3" s="129"/>
      <c r="TBH3" s="129"/>
      <c r="TBI3" s="129"/>
      <c r="TBJ3" s="129"/>
      <c r="TBK3" s="129"/>
      <c r="TBL3" s="129"/>
      <c r="TBM3" s="129"/>
      <c r="TBN3" s="129"/>
      <c r="TBO3" s="129"/>
      <c r="TBP3" s="129"/>
      <c r="TBQ3" s="129"/>
      <c r="TBR3" s="129"/>
      <c r="TBS3" s="129"/>
      <c r="TBT3" s="129"/>
      <c r="TBU3" s="129"/>
      <c r="TBV3" s="129"/>
      <c r="TBW3" s="129"/>
      <c r="TBX3" s="129"/>
      <c r="TBY3" s="129"/>
      <c r="TBZ3" s="129"/>
      <c r="TCA3" s="129"/>
      <c r="TCB3" s="129"/>
      <c r="TCC3" s="129"/>
      <c r="TCD3" s="129"/>
      <c r="TCE3" s="129"/>
      <c r="TCF3" s="129"/>
      <c r="TCG3" s="129"/>
      <c r="TCH3" s="129"/>
      <c r="TCI3" s="129"/>
      <c r="TCJ3" s="129"/>
      <c r="TCK3" s="129"/>
      <c r="TCL3" s="129"/>
      <c r="TCM3" s="129"/>
      <c r="TCN3" s="129"/>
      <c r="TCO3" s="129"/>
      <c r="TCP3" s="129"/>
      <c r="TCQ3" s="129"/>
      <c r="TCR3" s="129"/>
      <c r="TCS3" s="129"/>
      <c r="TCT3" s="129"/>
      <c r="TCU3" s="129"/>
      <c r="TCV3" s="129"/>
      <c r="TCW3" s="129"/>
      <c r="TCX3" s="129"/>
      <c r="TCY3" s="129"/>
      <c r="TCZ3" s="129"/>
      <c r="TDA3" s="129"/>
      <c r="TDB3" s="129"/>
      <c r="TDC3" s="129"/>
      <c r="TDD3" s="129"/>
      <c r="TDE3" s="129"/>
      <c r="TDF3" s="129"/>
      <c r="TDG3" s="129"/>
      <c r="TDH3" s="129"/>
      <c r="TDI3" s="129"/>
      <c r="TDJ3" s="129"/>
      <c r="TDK3" s="129"/>
      <c r="TDL3" s="129"/>
      <c r="TDM3" s="129"/>
      <c r="TDN3" s="129"/>
      <c r="TDO3" s="129"/>
      <c r="TDP3" s="129"/>
      <c r="TDQ3" s="129"/>
      <c r="TDR3" s="129"/>
      <c r="TDS3" s="129"/>
      <c r="TDT3" s="129"/>
      <c r="TDU3" s="129"/>
      <c r="TDV3" s="129"/>
      <c r="TDW3" s="129"/>
      <c r="TDX3" s="129"/>
      <c r="TDY3" s="129"/>
      <c r="TDZ3" s="129"/>
      <c r="TEA3" s="129"/>
      <c r="TEB3" s="129"/>
      <c r="TEC3" s="129"/>
      <c r="TED3" s="129"/>
      <c r="TEE3" s="129"/>
      <c r="TEF3" s="129"/>
      <c r="TEG3" s="129"/>
      <c r="TEH3" s="129"/>
      <c r="TEI3" s="129"/>
      <c r="TEJ3" s="129"/>
      <c r="TEK3" s="129"/>
      <c r="TEL3" s="129"/>
      <c r="TEM3" s="129"/>
      <c r="TEN3" s="129"/>
      <c r="TEO3" s="129"/>
      <c r="TEP3" s="129"/>
      <c r="TEQ3" s="129"/>
      <c r="TER3" s="129"/>
      <c r="TES3" s="129"/>
      <c r="TET3" s="129"/>
      <c r="TEU3" s="129"/>
      <c r="TEV3" s="129"/>
      <c r="TEW3" s="129"/>
      <c r="TEX3" s="129"/>
      <c r="TEY3" s="129"/>
      <c r="TEZ3" s="129"/>
      <c r="TFA3" s="129"/>
      <c r="TFB3" s="129"/>
      <c r="TFC3" s="129"/>
      <c r="TFD3" s="129"/>
      <c r="TFE3" s="129"/>
      <c r="TFF3" s="129"/>
      <c r="TFG3" s="129"/>
      <c r="TFH3" s="129"/>
      <c r="TFI3" s="129"/>
      <c r="TFJ3" s="129"/>
      <c r="TFK3" s="129"/>
      <c r="TFL3" s="129"/>
      <c r="TFM3" s="129"/>
      <c r="TFN3" s="129"/>
      <c r="TFO3" s="129"/>
      <c r="TFP3" s="129"/>
      <c r="TFQ3" s="129"/>
      <c r="TFR3" s="129"/>
      <c r="TFS3" s="129"/>
      <c r="TFT3" s="129"/>
      <c r="TFU3" s="129"/>
      <c r="TFV3" s="129"/>
      <c r="TFW3" s="129"/>
      <c r="TFX3" s="129"/>
      <c r="TFY3" s="129"/>
      <c r="TFZ3" s="129"/>
      <c r="TGA3" s="129"/>
      <c r="TGB3" s="129"/>
      <c r="TGC3" s="129"/>
      <c r="TGD3" s="129"/>
      <c r="TGE3" s="129"/>
      <c r="TGF3" s="129"/>
      <c r="TGG3" s="129"/>
      <c r="TGH3" s="129"/>
      <c r="TGI3" s="129"/>
      <c r="TGJ3" s="129"/>
      <c r="TGK3" s="129"/>
      <c r="TGL3" s="129"/>
      <c r="TGM3" s="129"/>
      <c r="TGN3" s="129"/>
      <c r="TGO3" s="129"/>
      <c r="TGP3" s="129"/>
      <c r="TGQ3" s="129"/>
      <c r="TGR3" s="129"/>
      <c r="TGS3" s="129"/>
      <c r="TGT3" s="129"/>
      <c r="TGU3" s="129"/>
      <c r="TGV3" s="129"/>
      <c r="TGW3" s="129"/>
      <c r="TGX3" s="129"/>
      <c r="TGY3" s="129"/>
      <c r="TGZ3" s="129"/>
      <c r="THA3" s="129"/>
      <c r="THB3" s="129"/>
      <c r="THC3" s="129"/>
      <c r="THD3" s="129"/>
      <c r="THE3" s="129"/>
      <c r="THF3" s="129"/>
      <c r="THG3" s="129"/>
      <c r="THH3" s="129"/>
      <c r="THI3" s="129"/>
      <c r="THJ3" s="129"/>
      <c r="THK3" s="129"/>
      <c r="THL3" s="129"/>
      <c r="THM3" s="129"/>
      <c r="THN3" s="129"/>
      <c r="THO3" s="129"/>
      <c r="THP3" s="129"/>
      <c r="THQ3" s="129"/>
      <c r="THR3" s="129"/>
      <c r="THS3" s="129"/>
      <c r="THT3" s="129"/>
      <c r="THU3" s="129"/>
      <c r="THV3" s="129"/>
      <c r="THW3" s="129"/>
      <c r="THX3" s="129"/>
      <c r="THY3" s="129"/>
      <c r="THZ3" s="129"/>
      <c r="TIA3" s="129"/>
      <c r="TIB3" s="129"/>
      <c r="TIC3" s="129"/>
      <c r="TID3" s="129"/>
      <c r="TIE3" s="129"/>
      <c r="TIF3" s="129"/>
      <c r="TIG3" s="129"/>
      <c r="TIH3" s="129"/>
      <c r="TII3" s="129"/>
      <c r="TIJ3" s="129"/>
      <c r="TIK3" s="129"/>
      <c r="TIL3" s="129"/>
      <c r="TIM3" s="129"/>
      <c r="TIN3" s="129"/>
      <c r="TIO3" s="129"/>
      <c r="TIP3" s="129"/>
      <c r="TIQ3" s="129"/>
      <c r="TIR3" s="129"/>
      <c r="TIS3" s="129"/>
      <c r="TIT3" s="129"/>
      <c r="TIU3" s="129"/>
      <c r="TIV3" s="129"/>
      <c r="TIW3" s="129"/>
      <c r="TIX3" s="129"/>
      <c r="TIY3" s="129"/>
      <c r="TIZ3" s="129"/>
      <c r="TJA3" s="129"/>
      <c r="TJB3" s="129"/>
      <c r="TJC3" s="129"/>
      <c r="TJD3" s="129"/>
      <c r="TJE3" s="129"/>
      <c r="TJF3" s="129"/>
      <c r="TJG3" s="129"/>
      <c r="TJH3" s="129"/>
      <c r="TJI3" s="129"/>
      <c r="TJJ3" s="129"/>
      <c r="TJK3" s="129"/>
      <c r="TJL3" s="129"/>
      <c r="TJM3" s="129"/>
      <c r="TJN3" s="129"/>
      <c r="TJO3" s="129"/>
      <c r="TJP3" s="129"/>
      <c r="TJQ3" s="129"/>
      <c r="TJR3" s="129"/>
      <c r="TJS3" s="129"/>
      <c r="TJT3" s="129"/>
      <c r="TJU3" s="129"/>
      <c r="TJV3" s="129"/>
      <c r="TJW3" s="129"/>
      <c r="TJX3" s="129"/>
      <c r="TJY3" s="129"/>
      <c r="TJZ3" s="129"/>
      <c r="TKA3" s="129"/>
      <c r="TKB3" s="129"/>
      <c r="TKC3" s="129"/>
      <c r="TKD3" s="129"/>
      <c r="TKE3" s="129"/>
      <c r="TKF3" s="129"/>
      <c r="TKG3" s="129"/>
      <c r="TKH3" s="129"/>
      <c r="TKI3" s="129"/>
      <c r="TKJ3" s="129"/>
      <c r="TKK3" s="129"/>
      <c r="TKL3" s="129"/>
      <c r="TKM3" s="129"/>
      <c r="TKN3" s="129"/>
      <c r="TKO3" s="129"/>
      <c r="TKP3" s="129"/>
      <c r="TKQ3" s="129"/>
      <c r="TKR3" s="129"/>
      <c r="TKS3" s="129"/>
      <c r="TKT3" s="129"/>
      <c r="TKU3" s="129"/>
      <c r="TKV3" s="129"/>
      <c r="TKW3" s="129"/>
      <c r="TKX3" s="129"/>
      <c r="TKY3" s="129"/>
      <c r="TKZ3" s="129"/>
      <c r="TLA3" s="129"/>
      <c r="TLB3" s="129"/>
      <c r="TLC3" s="129"/>
      <c r="TLD3" s="129"/>
      <c r="TLE3" s="129"/>
      <c r="TLF3" s="129"/>
      <c r="TLG3" s="129"/>
      <c r="TLH3" s="129"/>
      <c r="TLI3" s="129"/>
      <c r="TLJ3" s="129"/>
      <c r="TLK3" s="129"/>
      <c r="TLL3" s="129"/>
      <c r="TLM3" s="129"/>
      <c r="TLN3" s="129"/>
      <c r="TLO3" s="129"/>
      <c r="TLP3" s="129"/>
      <c r="TLQ3" s="129"/>
      <c r="TLR3" s="129"/>
      <c r="TLS3" s="129"/>
      <c r="TLT3" s="129"/>
      <c r="TLU3" s="129"/>
      <c r="TLV3" s="129"/>
      <c r="TLW3" s="129"/>
      <c r="TLX3" s="129"/>
      <c r="TLY3" s="129"/>
      <c r="TLZ3" s="129"/>
      <c r="TMA3" s="129"/>
      <c r="TMB3" s="129"/>
      <c r="TMC3" s="129"/>
      <c r="TMD3" s="129"/>
      <c r="TME3" s="129"/>
      <c r="TMF3" s="129"/>
      <c r="TMG3" s="129"/>
      <c r="TMH3" s="129"/>
      <c r="TMI3" s="129"/>
      <c r="TMJ3" s="129"/>
      <c r="TMK3" s="129"/>
      <c r="TML3" s="129"/>
      <c r="TMM3" s="129"/>
      <c r="TMN3" s="129"/>
      <c r="TMO3" s="129"/>
      <c r="TMP3" s="129"/>
      <c r="TMQ3" s="129"/>
      <c r="TMR3" s="129"/>
      <c r="TMS3" s="129"/>
      <c r="TMT3" s="129"/>
      <c r="TMU3" s="129"/>
      <c r="TMV3" s="129"/>
      <c r="TMW3" s="129"/>
      <c r="TMX3" s="129"/>
      <c r="TMY3" s="129"/>
      <c r="TMZ3" s="129"/>
      <c r="TNA3" s="129"/>
      <c r="TNB3" s="129"/>
      <c r="TNC3" s="129"/>
      <c r="TND3" s="129"/>
      <c r="TNE3" s="129"/>
      <c r="TNF3" s="129"/>
      <c r="TNG3" s="129"/>
      <c r="TNH3" s="129"/>
      <c r="TNI3" s="129"/>
      <c r="TNJ3" s="129"/>
      <c r="TNK3" s="129"/>
      <c r="TNL3" s="129"/>
      <c r="TNM3" s="129"/>
      <c r="TNN3" s="129"/>
      <c r="TNO3" s="129"/>
      <c r="TNP3" s="129"/>
      <c r="TNQ3" s="129"/>
      <c r="TNR3" s="129"/>
      <c r="TNS3" s="129"/>
      <c r="TNT3" s="129"/>
      <c r="TNU3" s="129"/>
      <c r="TNV3" s="129"/>
      <c r="TNW3" s="129"/>
      <c r="TNX3" s="129"/>
      <c r="TNY3" s="129"/>
      <c r="TNZ3" s="129"/>
      <c r="TOA3" s="129"/>
      <c r="TOB3" s="129"/>
      <c r="TOC3" s="129"/>
      <c r="TOD3" s="129"/>
      <c r="TOE3" s="129"/>
      <c r="TOF3" s="129"/>
      <c r="TOG3" s="129"/>
      <c r="TOH3" s="129"/>
      <c r="TOI3" s="129"/>
      <c r="TOJ3" s="129"/>
      <c r="TOK3" s="129"/>
      <c r="TOL3" s="129"/>
      <c r="TOM3" s="129"/>
      <c r="TON3" s="129"/>
      <c r="TOO3" s="129"/>
      <c r="TOP3" s="129"/>
      <c r="TOQ3" s="129"/>
      <c r="TOR3" s="129"/>
      <c r="TOS3" s="129"/>
      <c r="TOT3" s="129"/>
      <c r="TOU3" s="129"/>
      <c r="TOV3" s="129"/>
      <c r="TOW3" s="129"/>
      <c r="TOX3" s="129"/>
      <c r="TOY3" s="129"/>
      <c r="TOZ3" s="129"/>
      <c r="TPA3" s="129"/>
      <c r="TPB3" s="129"/>
      <c r="TPC3" s="129"/>
      <c r="TPD3" s="129"/>
      <c r="TPE3" s="129"/>
      <c r="TPF3" s="129"/>
      <c r="TPG3" s="129"/>
      <c r="TPH3" s="129"/>
      <c r="TPI3" s="129"/>
      <c r="TPJ3" s="129"/>
      <c r="TPK3" s="129"/>
      <c r="TPL3" s="129"/>
      <c r="TPM3" s="129"/>
      <c r="TPN3" s="129"/>
      <c r="TPO3" s="129"/>
      <c r="TPP3" s="129"/>
      <c r="TPQ3" s="129"/>
      <c r="TPR3" s="129"/>
      <c r="TPS3" s="129"/>
      <c r="TPT3" s="129"/>
      <c r="TPU3" s="129"/>
      <c r="TPV3" s="129"/>
      <c r="TPW3" s="129"/>
      <c r="TPX3" s="129"/>
      <c r="TPY3" s="129"/>
      <c r="TPZ3" s="129"/>
      <c r="TQA3" s="129"/>
      <c r="TQB3" s="129"/>
      <c r="TQC3" s="129"/>
      <c r="TQD3" s="129"/>
      <c r="TQE3" s="129"/>
      <c r="TQF3" s="129"/>
      <c r="TQG3" s="129"/>
      <c r="TQH3" s="129"/>
      <c r="TQI3" s="129"/>
      <c r="TQJ3" s="129"/>
      <c r="TQK3" s="129"/>
      <c r="TQL3" s="129"/>
      <c r="TQM3" s="129"/>
      <c r="TQN3" s="129"/>
      <c r="TQO3" s="129"/>
      <c r="TQP3" s="129"/>
      <c r="TQQ3" s="129"/>
      <c r="TQR3" s="129"/>
      <c r="TQS3" s="129"/>
      <c r="TQT3" s="129"/>
      <c r="TQU3" s="129"/>
      <c r="TQV3" s="129"/>
      <c r="TQW3" s="129"/>
      <c r="TQX3" s="129"/>
      <c r="TQY3" s="129"/>
      <c r="TQZ3" s="129"/>
      <c r="TRA3" s="129"/>
      <c r="TRB3" s="129"/>
      <c r="TRC3" s="129"/>
      <c r="TRD3" s="129"/>
      <c r="TRE3" s="129"/>
      <c r="TRF3" s="129"/>
      <c r="TRG3" s="129"/>
      <c r="TRH3" s="129"/>
      <c r="TRI3" s="129"/>
      <c r="TRJ3" s="129"/>
      <c r="TRK3" s="129"/>
      <c r="TRL3" s="129"/>
      <c r="TRM3" s="129"/>
      <c r="TRN3" s="129"/>
      <c r="TRO3" s="129"/>
      <c r="TRP3" s="129"/>
      <c r="TRQ3" s="129"/>
      <c r="TRR3" s="129"/>
      <c r="TRS3" s="129"/>
      <c r="TRT3" s="129"/>
      <c r="TRU3" s="129"/>
      <c r="TRV3" s="129"/>
      <c r="TRW3" s="129"/>
      <c r="TRX3" s="129"/>
      <c r="TRY3" s="129"/>
      <c r="TRZ3" s="129"/>
      <c r="TSA3" s="129"/>
      <c r="TSB3" s="129"/>
      <c r="TSC3" s="129"/>
      <c r="TSD3" s="129"/>
      <c r="TSE3" s="129"/>
      <c r="TSF3" s="129"/>
      <c r="TSG3" s="129"/>
      <c r="TSH3" s="129"/>
      <c r="TSI3" s="129"/>
      <c r="TSJ3" s="129"/>
      <c r="TSK3" s="129"/>
      <c r="TSL3" s="129"/>
      <c r="TSM3" s="129"/>
      <c r="TSN3" s="129"/>
      <c r="TSO3" s="129"/>
      <c r="TSP3" s="129"/>
      <c r="TSQ3" s="129"/>
      <c r="TSR3" s="129"/>
      <c r="TSS3" s="129"/>
      <c r="TST3" s="129"/>
      <c r="TSU3" s="129"/>
      <c r="TSV3" s="129"/>
      <c r="TSW3" s="129"/>
      <c r="TSX3" s="129"/>
      <c r="TSY3" s="129"/>
      <c r="TSZ3" s="129"/>
      <c r="TTA3" s="129"/>
      <c r="TTB3" s="129"/>
      <c r="TTC3" s="129"/>
      <c r="TTD3" s="129"/>
      <c r="TTE3" s="129"/>
      <c r="TTF3" s="129"/>
      <c r="TTG3" s="129"/>
      <c r="TTH3" s="129"/>
      <c r="TTI3" s="129"/>
      <c r="TTJ3" s="129"/>
      <c r="TTK3" s="129"/>
      <c r="TTL3" s="129"/>
      <c r="TTM3" s="129"/>
      <c r="TTN3" s="129"/>
      <c r="TTO3" s="129"/>
      <c r="TTP3" s="129"/>
      <c r="TTQ3" s="129"/>
      <c r="TTR3" s="129"/>
      <c r="TTS3" s="129"/>
      <c r="TTT3" s="129"/>
      <c r="TTU3" s="129"/>
      <c r="TTV3" s="129"/>
      <c r="TTW3" s="129"/>
      <c r="TTX3" s="129"/>
      <c r="TTY3" s="129"/>
      <c r="TTZ3" s="129"/>
      <c r="TUA3" s="129"/>
      <c r="TUB3" s="129"/>
      <c r="TUC3" s="129"/>
      <c r="TUD3" s="129"/>
      <c r="TUE3" s="129"/>
      <c r="TUF3" s="129"/>
      <c r="TUG3" s="129"/>
      <c r="TUH3" s="129"/>
      <c r="TUI3" s="129"/>
      <c r="TUJ3" s="129"/>
      <c r="TUK3" s="129"/>
      <c r="TUL3" s="129"/>
      <c r="TUM3" s="129"/>
      <c r="TUN3" s="129"/>
      <c r="TUO3" s="129"/>
      <c r="TUP3" s="129"/>
      <c r="TUQ3" s="129"/>
      <c r="TUR3" s="129"/>
      <c r="TUS3" s="129"/>
      <c r="TUT3" s="129"/>
      <c r="TUU3" s="129"/>
      <c r="TUV3" s="129"/>
      <c r="TUW3" s="129"/>
      <c r="TUX3" s="129"/>
      <c r="TUY3" s="129"/>
      <c r="TUZ3" s="129"/>
      <c r="TVA3" s="129"/>
      <c r="TVB3" s="129"/>
      <c r="TVC3" s="129"/>
      <c r="TVD3" s="129"/>
      <c r="TVE3" s="129"/>
      <c r="TVF3" s="129"/>
      <c r="TVG3" s="129"/>
      <c r="TVH3" s="129"/>
      <c r="TVI3" s="129"/>
      <c r="TVJ3" s="129"/>
      <c r="TVK3" s="129"/>
      <c r="TVL3" s="129"/>
      <c r="TVM3" s="129"/>
      <c r="TVN3" s="129"/>
      <c r="TVO3" s="129"/>
      <c r="TVP3" s="129"/>
      <c r="TVQ3" s="129"/>
      <c r="TVR3" s="129"/>
      <c r="TVS3" s="129"/>
      <c r="TVT3" s="129"/>
      <c r="TVU3" s="129"/>
      <c r="TVV3" s="129"/>
      <c r="TVW3" s="129"/>
      <c r="TVX3" s="129"/>
      <c r="TVY3" s="129"/>
      <c r="TVZ3" s="129"/>
      <c r="TWA3" s="129"/>
      <c r="TWB3" s="129"/>
      <c r="TWC3" s="129"/>
      <c r="TWD3" s="129"/>
      <c r="TWE3" s="129"/>
      <c r="TWF3" s="129"/>
      <c r="TWG3" s="129"/>
      <c r="TWH3" s="129"/>
      <c r="TWI3" s="129"/>
      <c r="TWJ3" s="129"/>
      <c r="TWK3" s="129"/>
      <c r="TWL3" s="129"/>
      <c r="TWM3" s="129"/>
      <c r="TWN3" s="129"/>
      <c r="TWO3" s="129"/>
      <c r="TWP3" s="129"/>
      <c r="TWQ3" s="129"/>
      <c r="TWR3" s="129"/>
      <c r="TWS3" s="129"/>
      <c r="TWT3" s="129"/>
      <c r="TWU3" s="129"/>
      <c r="TWV3" s="129"/>
      <c r="TWW3" s="129"/>
      <c r="TWX3" s="129"/>
      <c r="TWY3" s="129"/>
      <c r="TWZ3" s="129"/>
      <c r="TXA3" s="129"/>
      <c r="TXB3" s="129"/>
      <c r="TXC3" s="129"/>
      <c r="TXD3" s="129"/>
      <c r="TXE3" s="129"/>
      <c r="TXF3" s="129"/>
      <c r="TXG3" s="129"/>
      <c r="TXH3" s="129"/>
      <c r="TXI3" s="129"/>
      <c r="TXJ3" s="129"/>
      <c r="TXK3" s="129"/>
      <c r="TXL3" s="129"/>
      <c r="TXM3" s="129"/>
      <c r="TXN3" s="129"/>
      <c r="TXO3" s="129"/>
      <c r="TXP3" s="129"/>
      <c r="TXQ3" s="129"/>
      <c r="TXR3" s="129"/>
      <c r="TXS3" s="129"/>
      <c r="TXT3" s="129"/>
      <c r="TXU3" s="129"/>
      <c r="TXV3" s="129"/>
      <c r="TXW3" s="129"/>
      <c r="TXX3" s="129"/>
      <c r="TXY3" s="129"/>
      <c r="TXZ3" s="129"/>
      <c r="TYA3" s="129"/>
      <c r="TYB3" s="129"/>
      <c r="TYC3" s="129"/>
      <c r="TYD3" s="129"/>
      <c r="TYE3" s="129"/>
      <c r="TYF3" s="129"/>
      <c r="TYG3" s="129"/>
      <c r="TYH3" s="129"/>
      <c r="TYI3" s="129"/>
      <c r="TYJ3" s="129"/>
      <c r="TYK3" s="129"/>
      <c r="TYL3" s="129"/>
      <c r="TYM3" s="129"/>
      <c r="TYN3" s="129"/>
      <c r="TYO3" s="129"/>
      <c r="TYP3" s="129"/>
      <c r="TYQ3" s="129"/>
      <c r="TYR3" s="129"/>
      <c r="TYS3" s="129"/>
      <c r="TYT3" s="129"/>
      <c r="TYU3" s="129"/>
      <c r="TYV3" s="129"/>
      <c r="TYW3" s="129"/>
      <c r="TYX3" s="129"/>
      <c r="TYY3" s="129"/>
      <c r="TYZ3" s="129"/>
      <c r="TZA3" s="129"/>
      <c r="TZB3" s="129"/>
      <c r="TZC3" s="129"/>
      <c r="TZD3" s="129"/>
      <c r="TZE3" s="129"/>
      <c r="TZF3" s="129"/>
      <c r="TZG3" s="129"/>
      <c r="TZH3" s="129"/>
      <c r="TZI3" s="129"/>
      <c r="TZJ3" s="129"/>
      <c r="TZK3" s="129"/>
      <c r="TZL3" s="129"/>
      <c r="TZM3" s="129"/>
      <c r="TZN3" s="129"/>
      <c r="TZO3" s="129"/>
      <c r="TZP3" s="129"/>
      <c r="TZQ3" s="129"/>
      <c r="TZR3" s="129"/>
      <c r="TZS3" s="129"/>
      <c r="TZT3" s="129"/>
      <c r="TZU3" s="129"/>
      <c r="TZV3" s="129"/>
      <c r="TZW3" s="129"/>
      <c r="TZX3" s="129"/>
      <c r="TZY3" s="129"/>
      <c r="TZZ3" s="129"/>
      <c r="UAA3" s="129"/>
      <c r="UAB3" s="129"/>
      <c r="UAC3" s="129"/>
      <c r="UAD3" s="129"/>
      <c r="UAE3" s="129"/>
      <c r="UAF3" s="129"/>
      <c r="UAG3" s="129"/>
      <c r="UAH3" s="129"/>
      <c r="UAI3" s="129"/>
      <c r="UAJ3" s="129"/>
      <c r="UAK3" s="129"/>
      <c r="UAL3" s="129"/>
      <c r="UAM3" s="129"/>
      <c r="UAN3" s="129"/>
      <c r="UAO3" s="129"/>
      <c r="UAP3" s="129"/>
      <c r="UAQ3" s="129"/>
      <c r="UAR3" s="129"/>
      <c r="UAS3" s="129"/>
      <c r="UAT3" s="129"/>
      <c r="UAU3" s="129"/>
      <c r="UAV3" s="129"/>
      <c r="UAW3" s="129"/>
      <c r="UAX3" s="129"/>
      <c r="UAY3" s="129"/>
      <c r="UAZ3" s="129"/>
      <c r="UBA3" s="129"/>
      <c r="UBB3" s="129"/>
      <c r="UBC3" s="129"/>
      <c r="UBD3" s="129"/>
      <c r="UBE3" s="129"/>
      <c r="UBF3" s="129"/>
      <c r="UBG3" s="129"/>
      <c r="UBH3" s="129"/>
      <c r="UBI3" s="129"/>
      <c r="UBJ3" s="129"/>
      <c r="UBK3" s="129"/>
      <c r="UBL3" s="129"/>
      <c r="UBM3" s="129"/>
      <c r="UBN3" s="129"/>
      <c r="UBO3" s="129"/>
      <c r="UBP3" s="129"/>
      <c r="UBQ3" s="129"/>
      <c r="UBR3" s="129"/>
      <c r="UBS3" s="129"/>
      <c r="UBT3" s="129"/>
      <c r="UBU3" s="129"/>
      <c r="UBV3" s="129"/>
      <c r="UBW3" s="129"/>
      <c r="UBX3" s="129"/>
      <c r="UBY3" s="129"/>
      <c r="UBZ3" s="129"/>
      <c r="UCA3" s="129"/>
      <c r="UCB3" s="129"/>
      <c r="UCC3" s="129"/>
      <c r="UCD3" s="129"/>
      <c r="UCE3" s="129"/>
      <c r="UCF3" s="129"/>
      <c r="UCG3" s="129"/>
      <c r="UCH3" s="129"/>
      <c r="UCI3" s="129"/>
      <c r="UCJ3" s="129"/>
      <c r="UCK3" s="129"/>
      <c r="UCL3" s="129"/>
      <c r="UCM3" s="129"/>
      <c r="UCN3" s="129"/>
      <c r="UCO3" s="129"/>
      <c r="UCP3" s="129"/>
      <c r="UCQ3" s="129"/>
      <c r="UCR3" s="129"/>
      <c r="UCS3" s="129"/>
      <c r="UCT3" s="129"/>
      <c r="UCU3" s="129"/>
      <c r="UCV3" s="129"/>
      <c r="UCW3" s="129"/>
      <c r="UCX3" s="129"/>
      <c r="UCY3" s="129"/>
      <c r="UCZ3" s="129"/>
      <c r="UDA3" s="129"/>
      <c r="UDB3" s="129"/>
      <c r="UDC3" s="129"/>
      <c r="UDD3" s="129"/>
      <c r="UDE3" s="129"/>
      <c r="UDF3" s="129"/>
      <c r="UDG3" s="129"/>
      <c r="UDH3" s="129"/>
      <c r="UDI3" s="129"/>
      <c r="UDJ3" s="129"/>
      <c r="UDK3" s="129"/>
      <c r="UDL3" s="129"/>
      <c r="UDM3" s="129"/>
      <c r="UDN3" s="129"/>
      <c r="UDO3" s="129"/>
      <c r="UDP3" s="129"/>
      <c r="UDQ3" s="129"/>
      <c r="UDR3" s="129"/>
      <c r="UDS3" s="129"/>
      <c r="UDT3" s="129"/>
      <c r="UDU3" s="129"/>
      <c r="UDV3" s="129"/>
      <c r="UDW3" s="129"/>
      <c r="UDX3" s="129"/>
      <c r="UDY3" s="129"/>
      <c r="UDZ3" s="129"/>
      <c r="UEA3" s="129"/>
      <c r="UEB3" s="129"/>
      <c r="UEC3" s="129"/>
      <c r="UED3" s="129"/>
      <c r="UEE3" s="129"/>
      <c r="UEF3" s="129"/>
      <c r="UEG3" s="129"/>
      <c r="UEH3" s="129"/>
      <c r="UEI3" s="129"/>
      <c r="UEJ3" s="129"/>
      <c r="UEK3" s="129"/>
      <c r="UEL3" s="129"/>
      <c r="UEM3" s="129"/>
      <c r="UEN3" s="129"/>
      <c r="UEO3" s="129"/>
      <c r="UEP3" s="129"/>
      <c r="UEQ3" s="129"/>
      <c r="UER3" s="129"/>
      <c r="UES3" s="129"/>
      <c r="UET3" s="129"/>
      <c r="UEU3" s="129"/>
      <c r="UEV3" s="129"/>
      <c r="UEW3" s="129"/>
      <c r="UEX3" s="129"/>
      <c r="UEY3" s="129"/>
      <c r="UEZ3" s="129"/>
      <c r="UFA3" s="129"/>
      <c r="UFB3" s="129"/>
      <c r="UFC3" s="129"/>
      <c r="UFD3" s="129"/>
      <c r="UFE3" s="129"/>
      <c r="UFF3" s="129"/>
      <c r="UFG3" s="129"/>
      <c r="UFH3" s="129"/>
      <c r="UFI3" s="129"/>
      <c r="UFJ3" s="129"/>
      <c r="UFK3" s="129"/>
      <c r="UFL3" s="129"/>
      <c r="UFM3" s="129"/>
      <c r="UFN3" s="129"/>
      <c r="UFO3" s="129"/>
      <c r="UFP3" s="129"/>
      <c r="UFQ3" s="129"/>
      <c r="UFR3" s="129"/>
      <c r="UFS3" s="129"/>
      <c r="UFT3" s="129"/>
      <c r="UFU3" s="129"/>
      <c r="UFV3" s="129"/>
      <c r="UFW3" s="129"/>
      <c r="UFX3" s="129"/>
      <c r="UFY3" s="129"/>
      <c r="UFZ3" s="129"/>
      <c r="UGA3" s="129"/>
      <c r="UGB3" s="129"/>
      <c r="UGC3" s="129"/>
      <c r="UGD3" s="129"/>
      <c r="UGE3" s="129"/>
      <c r="UGF3" s="129"/>
      <c r="UGG3" s="129"/>
      <c r="UGH3" s="129"/>
      <c r="UGI3" s="129"/>
      <c r="UGJ3" s="129"/>
      <c r="UGK3" s="129"/>
      <c r="UGL3" s="129"/>
      <c r="UGM3" s="129"/>
      <c r="UGN3" s="129"/>
      <c r="UGO3" s="129"/>
      <c r="UGP3" s="129"/>
      <c r="UGQ3" s="129"/>
      <c r="UGR3" s="129"/>
      <c r="UGS3" s="129"/>
      <c r="UGT3" s="129"/>
      <c r="UGU3" s="129"/>
      <c r="UGV3" s="129"/>
      <c r="UGW3" s="129"/>
      <c r="UGX3" s="129"/>
      <c r="UGY3" s="129"/>
      <c r="UGZ3" s="129"/>
      <c r="UHA3" s="129"/>
      <c r="UHB3" s="129"/>
      <c r="UHC3" s="129"/>
      <c r="UHD3" s="129"/>
      <c r="UHE3" s="129"/>
      <c r="UHF3" s="129"/>
      <c r="UHG3" s="129"/>
      <c r="UHH3" s="129"/>
      <c r="UHI3" s="129"/>
      <c r="UHJ3" s="129"/>
      <c r="UHK3" s="129"/>
      <c r="UHL3" s="129"/>
      <c r="UHM3" s="129"/>
      <c r="UHN3" s="129"/>
      <c r="UHO3" s="129"/>
      <c r="UHP3" s="129"/>
      <c r="UHQ3" s="129"/>
      <c r="UHR3" s="129"/>
      <c r="UHS3" s="129"/>
      <c r="UHT3" s="129"/>
      <c r="UHU3" s="129"/>
      <c r="UHV3" s="129"/>
      <c r="UHW3" s="129"/>
      <c r="UHX3" s="129"/>
      <c r="UHY3" s="129"/>
      <c r="UHZ3" s="129"/>
      <c r="UIA3" s="129"/>
      <c r="UIB3" s="129"/>
      <c r="UIC3" s="129"/>
      <c r="UID3" s="129"/>
      <c r="UIE3" s="129"/>
      <c r="UIF3" s="129"/>
      <c r="UIG3" s="129"/>
      <c r="UIH3" s="129"/>
      <c r="UII3" s="129"/>
      <c r="UIJ3" s="129"/>
      <c r="UIK3" s="129"/>
      <c r="UIL3" s="129"/>
      <c r="UIM3" s="129"/>
      <c r="UIN3" s="129"/>
      <c r="UIO3" s="129"/>
      <c r="UIP3" s="129"/>
      <c r="UIQ3" s="129"/>
      <c r="UIR3" s="129"/>
      <c r="UIS3" s="129"/>
      <c r="UIT3" s="129"/>
      <c r="UIU3" s="129"/>
      <c r="UIV3" s="129"/>
      <c r="UIW3" s="129"/>
      <c r="UIX3" s="129"/>
      <c r="UIY3" s="129"/>
      <c r="UIZ3" s="129"/>
      <c r="UJA3" s="129"/>
      <c r="UJB3" s="129"/>
      <c r="UJC3" s="129"/>
      <c r="UJD3" s="129"/>
      <c r="UJE3" s="129"/>
      <c r="UJF3" s="129"/>
      <c r="UJG3" s="129"/>
      <c r="UJH3" s="129"/>
      <c r="UJI3" s="129"/>
      <c r="UJJ3" s="129"/>
      <c r="UJK3" s="129"/>
      <c r="UJL3" s="129"/>
      <c r="UJM3" s="129"/>
      <c r="UJN3" s="129"/>
      <c r="UJO3" s="129"/>
      <c r="UJP3" s="129"/>
      <c r="UJQ3" s="129"/>
      <c r="UJR3" s="129"/>
      <c r="UJS3" s="129"/>
      <c r="UJT3" s="129"/>
      <c r="UJU3" s="129"/>
      <c r="UJV3" s="129"/>
      <c r="UJW3" s="129"/>
      <c r="UJX3" s="129"/>
      <c r="UJY3" s="129"/>
      <c r="UJZ3" s="129"/>
      <c r="UKA3" s="129"/>
      <c r="UKB3" s="129"/>
      <c r="UKC3" s="129"/>
      <c r="UKD3" s="129"/>
      <c r="UKE3" s="129"/>
      <c r="UKF3" s="129"/>
      <c r="UKG3" s="129"/>
      <c r="UKH3" s="129"/>
      <c r="UKI3" s="129"/>
      <c r="UKJ3" s="129"/>
      <c r="UKK3" s="129"/>
      <c r="UKL3" s="129"/>
      <c r="UKM3" s="129"/>
      <c r="UKN3" s="129"/>
      <c r="UKO3" s="129"/>
      <c r="UKP3" s="129"/>
      <c r="UKQ3" s="129"/>
      <c r="UKR3" s="129"/>
      <c r="UKS3" s="129"/>
      <c r="UKT3" s="129"/>
      <c r="UKU3" s="129"/>
      <c r="UKV3" s="129"/>
      <c r="UKW3" s="129"/>
      <c r="UKX3" s="129"/>
      <c r="UKY3" s="129"/>
      <c r="UKZ3" s="129"/>
      <c r="ULA3" s="129"/>
      <c r="ULB3" s="129"/>
      <c r="ULC3" s="129"/>
      <c r="ULD3" s="129"/>
      <c r="ULE3" s="129"/>
      <c r="ULF3" s="129"/>
      <c r="ULG3" s="129"/>
      <c r="ULH3" s="129"/>
      <c r="ULI3" s="129"/>
      <c r="ULJ3" s="129"/>
      <c r="ULK3" s="129"/>
      <c r="ULL3" s="129"/>
      <c r="ULM3" s="129"/>
      <c r="ULN3" s="129"/>
      <c r="ULO3" s="129"/>
      <c r="ULP3" s="129"/>
      <c r="ULQ3" s="129"/>
      <c r="ULR3" s="129"/>
      <c r="ULS3" s="129"/>
      <c r="ULT3" s="129"/>
      <c r="ULU3" s="129"/>
      <c r="ULV3" s="129"/>
      <c r="ULW3" s="129"/>
      <c r="ULX3" s="129"/>
      <c r="ULY3" s="129"/>
      <c r="ULZ3" s="129"/>
      <c r="UMA3" s="129"/>
      <c r="UMB3" s="129"/>
      <c r="UMC3" s="129"/>
      <c r="UMD3" s="129"/>
      <c r="UME3" s="129"/>
      <c r="UMF3" s="129"/>
      <c r="UMG3" s="129"/>
      <c r="UMH3" s="129"/>
      <c r="UMI3" s="129"/>
      <c r="UMJ3" s="129"/>
      <c r="UMK3" s="129"/>
      <c r="UML3" s="129"/>
      <c r="UMM3" s="129"/>
      <c r="UMN3" s="129"/>
      <c r="UMO3" s="129"/>
      <c r="UMP3" s="129"/>
      <c r="UMQ3" s="129"/>
      <c r="UMR3" s="129"/>
      <c r="UMS3" s="129"/>
      <c r="UMT3" s="129"/>
      <c r="UMU3" s="129"/>
      <c r="UMV3" s="129"/>
      <c r="UMW3" s="129"/>
      <c r="UMX3" s="129"/>
      <c r="UMY3" s="129"/>
      <c r="UMZ3" s="129"/>
      <c r="UNA3" s="129"/>
      <c r="UNB3" s="129"/>
      <c r="UNC3" s="129"/>
      <c r="UND3" s="129"/>
      <c r="UNE3" s="129"/>
      <c r="UNF3" s="129"/>
      <c r="UNG3" s="129"/>
      <c r="UNH3" s="129"/>
      <c r="UNI3" s="129"/>
      <c r="UNJ3" s="129"/>
      <c r="UNK3" s="129"/>
      <c r="UNL3" s="129"/>
      <c r="UNM3" s="129"/>
      <c r="UNN3" s="129"/>
      <c r="UNO3" s="129"/>
      <c r="UNP3" s="129"/>
      <c r="UNQ3" s="129"/>
      <c r="UNR3" s="129"/>
      <c r="UNS3" s="129"/>
      <c r="UNT3" s="129"/>
      <c r="UNU3" s="129"/>
      <c r="UNV3" s="129"/>
      <c r="UNW3" s="129"/>
      <c r="UNX3" s="129"/>
      <c r="UNY3" s="129"/>
      <c r="UNZ3" s="129"/>
      <c r="UOA3" s="129"/>
      <c r="UOB3" s="129"/>
      <c r="UOC3" s="129"/>
      <c r="UOD3" s="129"/>
      <c r="UOE3" s="129"/>
      <c r="UOF3" s="129"/>
      <c r="UOG3" s="129"/>
      <c r="UOH3" s="129"/>
      <c r="UOI3" s="129"/>
      <c r="UOJ3" s="129"/>
      <c r="UOK3" s="129"/>
      <c r="UOL3" s="129"/>
      <c r="UOM3" s="129"/>
      <c r="UON3" s="129"/>
      <c r="UOO3" s="129"/>
      <c r="UOP3" s="129"/>
      <c r="UOQ3" s="129"/>
      <c r="UOR3" s="129"/>
      <c r="UOS3" s="129"/>
      <c r="UOT3" s="129"/>
      <c r="UOU3" s="129"/>
      <c r="UOV3" s="129"/>
      <c r="UOW3" s="129"/>
      <c r="UOX3" s="129"/>
      <c r="UOY3" s="129"/>
      <c r="UOZ3" s="129"/>
      <c r="UPA3" s="129"/>
      <c r="UPB3" s="129"/>
      <c r="UPC3" s="129"/>
      <c r="UPD3" s="129"/>
      <c r="UPE3" s="129"/>
      <c r="UPF3" s="129"/>
      <c r="UPG3" s="129"/>
      <c r="UPH3" s="129"/>
      <c r="UPI3" s="129"/>
      <c r="UPJ3" s="129"/>
      <c r="UPK3" s="129"/>
      <c r="UPL3" s="129"/>
      <c r="UPM3" s="129"/>
      <c r="UPN3" s="129"/>
      <c r="UPO3" s="129"/>
      <c r="UPP3" s="129"/>
      <c r="UPQ3" s="129"/>
      <c r="UPR3" s="129"/>
      <c r="UPS3" s="129"/>
      <c r="UPT3" s="129"/>
      <c r="UPU3" s="129"/>
      <c r="UPV3" s="129"/>
      <c r="UPW3" s="129"/>
      <c r="UPX3" s="129"/>
      <c r="UPY3" s="129"/>
      <c r="UPZ3" s="129"/>
      <c r="UQA3" s="129"/>
      <c r="UQB3" s="129"/>
      <c r="UQC3" s="129"/>
      <c r="UQD3" s="129"/>
      <c r="UQE3" s="129"/>
      <c r="UQF3" s="129"/>
      <c r="UQG3" s="129"/>
      <c r="UQH3" s="129"/>
      <c r="UQI3" s="129"/>
      <c r="UQJ3" s="129"/>
      <c r="UQK3" s="129"/>
      <c r="UQL3" s="129"/>
      <c r="UQM3" s="129"/>
      <c r="UQN3" s="129"/>
      <c r="UQO3" s="129"/>
      <c r="UQP3" s="129"/>
      <c r="UQQ3" s="129"/>
      <c r="UQR3" s="129"/>
      <c r="UQS3" s="129"/>
      <c r="UQT3" s="129"/>
      <c r="UQU3" s="129"/>
      <c r="UQV3" s="129"/>
      <c r="UQW3" s="129"/>
      <c r="UQX3" s="129"/>
      <c r="UQY3" s="129"/>
      <c r="UQZ3" s="129"/>
      <c r="URA3" s="129"/>
      <c r="URB3" s="129"/>
      <c r="URC3" s="129"/>
      <c r="URD3" s="129"/>
      <c r="URE3" s="129"/>
      <c r="URF3" s="129"/>
      <c r="URG3" s="129"/>
      <c r="URH3" s="129"/>
      <c r="URI3" s="129"/>
      <c r="URJ3" s="129"/>
      <c r="URK3" s="129"/>
      <c r="URL3" s="129"/>
      <c r="URM3" s="129"/>
      <c r="URN3" s="129"/>
      <c r="URO3" s="129"/>
      <c r="URP3" s="129"/>
      <c r="URQ3" s="129"/>
      <c r="URR3" s="129"/>
      <c r="URS3" s="129"/>
      <c r="URT3" s="129"/>
      <c r="URU3" s="129"/>
      <c r="URV3" s="129"/>
      <c r="URW3" s="129"/>
      <c r="URX3" s="129"/>
      <c r="URY3" s="129"/>
      <c r="URZ3" s="129"/>
      <c r="USA3" s="129"/>
      <c r="USB3" s="129"/>
      <c r="USC3" s="129"/>
      <c r="USD3" s="129"/>
      <c r="USE3" s="129"/>
      <c r="USF3" s="129"/>
      <c r="USG3" s="129"/>
      <c r="USH3" s="129"/>
      <c r="USI3" s="129"/>
      <c r="USJ3" s="129"/>
      <c r="USK3" s="129"/>
      <c r="USL3" s="129"/>
      <c r="USM3" s="129"/>
      <c r="USN3" s="129"/>
      <c r="USO3" s="129"/>
      <c r="USP3" s="129"/>
      <c r="USQ3" s="129"/>
      <c r="USR3" s="129"/>
      <c r="USS3" s="129"/>
      <c r="UST3" s="129"/>
      <c r="USU3" s="129"/>
      <c r="USV3" s="129"/>
      <c r="USW3" s="129"/>
      <c r="USX3" s="129"/>
      <c r="USY3" s="129"/>
      <c r="USZ3" s="129"/>
      <c r="UTA3" s="129"/>
      <c r="UTB3" s="129"/>
      <c r="UTC3" s="129"/>
      <c r="UTD3" s="129"/>
      <c r="UTE3" s="129"/>
      <c r="UTF3" s="129"/>
      <c r="UTG3" s="129"/>
      <c r="UTH3" s="129"/>
      <c r="UTI3" s="129"/>
      <c r="UTJ3" s="129"/>
      <c r="UTK3" s="129"/>
      <c r="UTL3" s="129"/>
      <c r="UTM3" s="129"/>
      <c r="UTN3" s="129"/>
      <c r="UTO3" s="129"/>
      <c r="UTP3" s="129"/>
      <c r="UTQ3" s="129"/>
      <c r="UTR3" s="129"/>
      <c r="UTS3" s="129"/>
      <c r="UTT3" s="129"/>
      <c r="UTU3" s="129"/>
      <c r="UTV3" s="129"/>
      <c r="UTW3" s="129"/>
      <c r="UTX3" s="129"/>
      <c r="UTY3" s="129"/>
      <c r="UTZ3" s="129"/>
      <c r="UUA3" s="129"/>
      <c r="UUB3" s="129"/>
      <c r="UUC3" s="129"/>
      <c r="UUD3" s="129"/>
      <c r="UUE3" s="129"/>
      <c r="UUF3" s="129"/>
      <c r="UUG3" s="129"/>
      <c r="UUH3" s="129"/>
      <c r="UUI3" s="129"/>
      <c r="UUJ3" s="129"/>
      <c r="UUK3" s="129"/>
      <c r="UUL3" s="129"/>
      <c r="UUM3" s="129"/>
      <c r="UUN3" s="129"/>
      <c r="UUO3" s="129"/>
      <c r="UUP3" s="129"/>
      <c r="UUQ3" s="129"/>
      <c r="UUR3" s="129"/>
      <c r="UUS3" s="129"/>
      <c r="UUT3" s="129"/>
      <c r="UUU3" s="129"/>
      <c r="UUV3" s="129"/>
      <c r="UUW3" s="129"/>
      <c r="UUX3" s="129"/>
      <c r="UUY3" s="129"/>
      <c r="UUZ3" s="129"/>
      <c r="UVA3" s="129"/>
      <c r="UVB3" s="129"/>
      <c r="UVC3" s="129"/>
      <c r="UVD3" s="129"/>
      <c r="UVE3" s="129"/>
      <c r="UVF3" s="129"/>
      <c r="UVG3" s="129"/>
      <c r="UVH3" s="129"/>
      <c r="UVI3" s="129"/>
      <c r="UVJ3" s="129"/>
      <c r="UVK3" s="129"/>
      <c r="UVL3" s="129"/>
      <c r="UVM3" s="129"/>
      <c r="UVN3" s="129"/>
      <c r="UVO3" s="129"/>
      <c r="UVP3" s="129"/>
      <c r="UVQ3" s="129"/>
      <c r="UVR3" s="129"/>
      <c r="UVS3" s="129"/>
      <c r="UVT3" s="129"/>
      <c r="UVU3" s="129"/>
      <c r="UVV3" s="129"/>
      <c r="UVW3" s="129"/>
      <c r="UVX3" s="129"/>
      <c r="UVY3" s="129"/>
      <c r="UVZ3" s="129"/>
      <c r="UWA3" s="129"/>
      <c r="UWB3" s="129"/>
      <c r="UWC3" s="129"/>
      <c r="UWD3" s="129"/>
      <c r="UWE3" s="129"/>
      <c r="UWF3" s="129"/>
      <c r="UWG3" s="129"/>
      <c r="UWH3" s="129"/>
      <c r="UWI3" s="129"/>
      <c r="UWJ3" s="129"/>
      <c r="UWK3" s="129"/>
      <c r="UWL3" s="129"/>
      <c r="UWM3" s="129"/>
      <c r="UWN3" s="129"/>
      <c r="UWO3" s="129"/>
      <c r="UWP3" s="129"/>
      <c r="UWQ3" s="129"/>
      <c r="UWR3" s="129"/>
      <c r="UWS3" s="129"/>
      <c r="UWT3" s="129"/>
      <c r="UWU3" s="129"/>
      <c r="UWV3" s="129"/>
      <c r="UWW3" s="129"/>
      <c r="UWX3" s="129"/>
      <c r="UWY3" s="129"/>
      <c r="UWZ3" s="129"/>
      <c r="UXA3" s="129"/>
      <c r="UXB3" s="129"/>
      <c r="UXC3" s="129"/>
      <c r="UXD3" s="129"/>
      <c r="UXE3" s="129"/>
      <c r="UXF3" s="129"/>
      <c r="UXG3" s="129"/>
      <c r="UXH3" s="129"/>
      <c r="UXI3" s="129"/>
      <c r="UXJ3" s="129"/>
      <c r="UXK3" s="129"/>
      <c r="UXL3" s="129"/>
      <c r="UXM3" s="129"/>
      <c r="UXN3" s="129"/>
      <c r="UXO3" s="129"/>
      <c r="UXP3" s="129"/>
      <c r="UXQ3" s="129"/>
      <c r="UXR3" s="129"/>
      <c r="UXS3" s="129"/>
      <c r="UXT3" s="129"/>
      <c r="UXU3" s="129"/>
      <c r="UXV3" s="129"/>
      <c r="UXW3" s="129"/>
      <c r="UXX3" s="129"/>
      <c r="UXY3" s="129"/>
      <c r="UXZ3" s="129"/>
      <c r="UYA3" s="129"/>
      <c r="UYB3" s="129"/>
      <c r="UYC3" s="129"/>
      <c r="UYD3" s="129"/>
      <c r="UYE3" s="129"/>
      <c r="UYF3" s="129"/>
      <c r="UYG3" s="129"/>
      <c r="UYH3" s="129"/>
      <c r="UYI3" s="129"/>
      <c r="UYJ3" s="129"/>
      <c r="UYK3" s="129"/>
      <c r="UYL3" s="129"/>
      <c r="UYM3" s="129"/>
      <c r="UYN3" s="129"/>
      <c r="UYO3" s="129"/>
      <c r="UYP3" s="129"/>
      <c r="UYQ3" s="129"/>
      <c r="UYR3" s="129"/>
      <c r="UYS3" s="129"/>
      <c r="UYT3" s="129"/>
      <c r="UYU3" s="129"/>
      <c r="UYV3" s="129"/>
      <c r="UYW3" s="129"/>
      <c r="UYX3" s="129"/>
      <c r="UYY3" s="129"/>
      <c r="UYZ3" s="129"/>
      <c r="UZA3" s="129"/>
      <c r="UZB3" s="129"/>
      <c r="UZC3" s="129"/>
      <c r="UZD3" s="129"/>
      <c r="UZE3" s="129"/>
      <c r="UZF3" s="129"/>
      <c r="UZG3" s="129"/>
      <c r="UZH3" s="129"/>
      <c r="UZI3" s="129"/>
      <c r="UZJ3" s="129"/>
      <c r="UZK3" s="129"/>
      <c r="UZL3" s="129"/>
      <c r="UZM3" s="129"/>
      <c r="UZN3" s="129"/>
      <c r="UZO3" s="129"/>
      <c r="UZP3" s="129"/>
      <c r="UZQ3" s="129"/>
      <c r="UZR3" s="129"/>
      <c r="UZS3" s="129"/>
      <c r="UZT3" s="129"/>
      <c r="UZU3" s="129"/>
      <c r="UZV3" s="129"/>
      <c r="UZW3" s="129"/>
      <c r="UZX3" s="129"/>
      <c r="UZY3" s="129"/>
      <c r="UZZ3" s="129"/>
      <c r="VAA3" s="129"/>
      <c r="VAB3" s="129"/>
      <c r="VAC3" s="129"/>
      <c r="VAD3" s="129"/>
      <c r="VAE3" s="129"/>
      <c r="VAF3" s="129"/>
      <c r="VAG3" s="129"/>
      <c r="VAH3" s="129"/>
      <c r="VAI3" s="129"/>
      <c r="VAJ3" s="129"/>
      <c r="VAK3" s="129"/>
      <c r="VAL3" s="129"/>
      <c r="VAM3" s="129"/>
      <c r="VAN3" s="129"/>
      <c r="VAO3" s="129"/>
      <c r="VAP3" s="129"/>
      <c r="VAQ3" s="129"/>
      <c r="VAR3" s="129"/>
      <c r="VAS3" s="129"/>
      <c r="VAT3" s="129"/>
      <c r="VAU3" s="129"/>
      <c r="VAV3" s="129"/>
      <c r="VAW3" s="129"/>
      <c r="VAX3" s="129"/>
      <c r="VAY3" s="129"/>
      <c r="VAZ3" s="129"/>
      <c r="VBA3" s="129"/>
      <c r="VBB3" s="129"/>
      <c r="VBC3" s="129"/>
      <c r="VBD3" s="129"/>
      <c r="VBE3" s="129"/>
      <c r="VBF3" s="129"/>
      <c r="VBG3" s="129"/>
      <c r="VBH3" s="129"/>
      <c r="VBI3" s="129"/>
      <c r="VBJ3" s="129"/>
      <c r="VBK3" s="129"/>
      <c r="VBL3" s="129"/>
      <c r="VBM3" s="129"/>
      <c r="VBN3" s="129"/>
      <c r="VBO3" s="129"/>
      <c r="VBP3" s="129"/>
      <c r="VBQ3" s="129"/>
      <c r="VBR3" s="129"/>
      <c r="VBS3" s="129"/>
      <c r="VBT3" s="129"/>
      <c r="VBU3" s="129"/>
      <c r="VBV3" s="129"/>
      <c r="VBW3" s="129"/>
      <c r="VBX3" s="129"/>
      <c r="VBY3" s="129"/>
      <c r="VBZ3" s="129"/>
      <c r="VCA3" s="129"/>
      <c r="VCB3" s="129"/>
      <c r="VCC3" s="129"/>
      <c r="VCD3" s="129"/>
      <c r="VCE3" s="129"/>
      <c r="VCF3" s="129"/>
      <c r="VCG3" s="129"/>
      <c r="VCH3" s="129"/>
      <c r="VCI3" s="129"/>
      <c r="VCJ3" s="129"/>
      <c r="VCK3" s="129"/>
      <c r="VCL3" s="129"/>
      <c r="VCM3" s="129"/>
      <c r="VCN3" s="129"/>
      <c r="VCO3" s="129"/>
      <c r="VCP3" s="129"/>
      <c r="VCQ3" s="129"/>
      <c r="VCR3" s="129"/>
      <c r="VCS3" s="129"/>
      <c r="VCT3" s="129"/>
      <c r="VCU3" s="129"/>
      <c r="VCV3" s="129"/>
      <c r="VCW3" s="129"/>
      <c r="VCX3" s="129"/>
      <c r="VCY3" s="129"/>
      <c r="VCZ3" s="129"/>
      <c r="VDA3" s="129"/>
      <c r="VDB3" s="129"/>
      <c r="VDC3" s="129"/>
      <c r="VDD3" s="129"/>
      <c r="VDE3" s="129"/>
      <c r="VDF3" s="129"/>
      <c r="VDG3" s="129"/>
      <c r="VDH3" s="129"/>
      <c r="VDI3" s="129"/>
      <c r="VDJ3" s="129"/>
      <c r="VDK3" s="129"/>
      <c r="VDL3" s="129"/>
      <c r="VDM3" s="129"/>
      <c r="VDN3" s="129"/>
      <c r="VDO3" s="129"/>
      <c r="VDP3" s="129"/>
      <c r="VDQ3" s="129"/>
      <c r="VDR3" s="129"/>
      <c r="VDS3" s="129"/>
      <c r="VDT3" s="129"/>
      <c r="VDU3" s="129"/>
      <c r="VDV3" s="129"/>
      <c r="VDW3" s="129"/>
      <c r="VDX3" s="129"/>
      <c r="VDY3" s="129"/>
      <c r="VDZ3" s="129"/>
      <c r="VEA3" s="129"/>
      <c r="VEB3" s="129"/>
      <c r="VEC3" s="129"/>
      <c r="VED3" s="129"/>
      <c r="VEE3" s="129"/>
      <c r="VEF3" s="129"/>
      <c r="VEG3" s="129"/>
      <c r="VEH3" s="129"/>
      <c r="VEI3" s="129"/>
      <c r="VEJ3" s="129"/>
      <c r="VEK3" s="129"/>
      <c r="VEL3" s="129"/>
      <c r="VEM3" s="129"/>
      <c r="VEN3" s="129"/>
      <c r="VEO3" s="129"/>
      <c r="VEP3" s="129"/>
      <c r="VEQ3" s="129"/>
      <c r="VER3" s="129"/>
      <c r="VES3" s="129"/>
      <c r="VET3" s="129"/>
      <c r="VEU3" s="129"/>
      <c r="VEV3" s="129"/>
      <c r="VEW3" s="129"/>
      <c r="VEX3" s="129"/>
      <c r="VEY3" s="129"/>
      <c r="VEZ3" s="129"/>
      <c r="VFA3" s="129"/>
      <c r="VFB3" s="129"/>
      <c r="VFC3" s="129"/>
      <c r="VFD3" s="129"/>
      <c r="VFE3" s="129"/>
      <c r="VFF3" s="129"/>
      <c r="VFG3" s="129"/>
      <c r="VFH3" s="129"/>
      <c r="VFI3" s="129"/>
      <c r="VFJ3" s="129"/>
      <c r="VFK3" s="129"/>
      <c r="VFL3" s="129"/>
      <c r="VFM3" s="129"/>
      <c r="VFN3" s="129"/>
      <c r="VFO3" s="129"/>
      <c r="VFP3" s="129"/>
      <c r="VFQ3" s="129"/>
      <c r="VFR3" s="129"/>
      <c r="VFS3" s="129"/>
      <c r="VFT3" s="129"/>
      <c r="VFU3" s="129"/>
      <c r="VFV3" s="129"/>
      <c r="VFW3" s="129"/>
      <c r="VFX3" s="129"/>
      <c r="VFY3" s="129"/>
      <c r="VFZ3" s="129"/>
      <c r="VGA3" s="129"/>
      <c r="VGB3" s="129"/>
      <c r="VGC3" s="129"/>
      <c r="VGD3" s="129"/>
      <c r="VGE3" s="129"/>
      <c r="VGF3" s="129"/>
      <c r="VGG3" s="129"/>
      <c r="VGH3" s="129"/>
      <c r="VGI3" s="129"/>
      <c r="VGJ3" s="129"/>
      <c r="VGK3" s="129"/>
      <c r="VGL3" s="129"/>
      <c r="VGM3" s="129"/>
      <c r="VGN3" s="129"/>
      <c r="VGO3" s="129"/>
      <c r="VGP3" s="129"/>
      <c r="VGQ3" s="129"/>
      <c r="VGR3" s="129"/>
      <c r="VGS3" s="129"/>
      <c r="VGT3" s="129"/>
      <c r="VGU3" s="129"/>
      <c r="VGV3" s="129"/>
      <c r="VGW3" s="129"/>
      <c r="VGX3" s="129"/>
      <c r="VGY3" s="129"/>
      <c r="VGZ3" s="129"/>
      <c r="VHA3" s="129"/>
      <c r="VHB3" s="129"/>
      <c r="VHC3" s="129"/>
      <c r="VHD3" s="129"/>
      <c r="VHE3" s="129"/>
      <c r="VHF3" s="129"/>
      <c r="VHG3" s="129"/>
      <c r="VHH3" s="129"/>
      <c r="VHI3" s="129"/>
      <c r="VHJ3" s="129"/>
      <c r="VHK3" s="129"/>
      <c r="VHL3" s="129"/>
      <c r="VHM3" s="129"/>
      <c r="VHN3" s="129"/>
      <c r="VHO3" s="129"/>
      <c r="VHP3" s="129"/>
      <c r="VHQ3" s="129"/>
      <c r="VHR3" s="129"/>
      <c r="VHS3" s="129"/>
      <c r="VHT3" s="129"/>
      <c r="VHU3" s="129"/>
      <c r="VHV3" s="129"/>
      <c r="VHW3" s="129"/>
      <c r="VHX3" s="129"/>
      <c r="VHY3" s="129"/>
      <c r="VHZ3" s="129"/>
      <c r="VIA3" s="129"/>
      <c r="VIB3" s="129"/>
      <c r="VIC3" s="129"/>
      <c r="VID3" s="129"/>
      <c r="VIE3" s="129"/>
      <c r="VIF3" s="129"/>
      <c r="VIG3" s="129"/>
      <c r="VIH3" s="129"/>
      <c r="VII3" s="129"/>
      <c r="VIJ3" s="129"/>
      <c r="VIK3" s="129"/>
      <c r="VIL3" s="129"/>
      <c r="VIM3" s="129"/>
      <c r="VIN3" s="129"/>
      <c r="VIO3" s="129"/>
      <c r="VIP3" s="129"/>
      <c r="VIQ3" s="129"/>
      <c r="VIR3" s="129"/>
      <c r="VIS3" s="129"/>
      <c r="VIT3" s="129"/>
      <c r="VIU3" s="129"/>
      <c r="VIV3" s="129"/>
      <c r="VIW3" s="129"/>
      <c r="VIX3" s="129"/>
      <c r="VIY3" s="129"/>
      <c r="VIZ3" s="129"/>
      <c r="VJA3" s="129"/>
      <c r="VJB3" s="129"/>
      <c r="VJC3" s="129"/>
      <c r="VJD3" s="129"/>
      <c r="VJE3" s="129"/>
      <c r="VJF3" s="129"/>
      <c r="VJG3" s="129"/>
      <c r="VJH3" s="129"/>
      <c r="VJI3" s="129"/>
      <c r="VJJ3" s="129"/>
      <c r="VJK3" s="129"/>
      <c r="VJL3" s="129"/>
      <c r="VJM3" s="129"/>
      <c r="VJN3" s="129"/>
      <c r="VJO3" s="129"/>
      <c r="VJP3" s="129"/>
      <c r="VJQ3" s="129"/>
      <c r="VJR3" s="129"/>
      <c r="VJS3" s="129"/>
      <c r="VJT3" s="129"/>
      <c r="VJU3" s="129"/>
      <c r="VJV3" s="129"/>
      <c r="VJW3" s="129"/>
      <c r="VJX3" s="129"/>
      <c r="VJY3" s="129"/>
      <c r="VJZ3" s="129"/>
      <c r="VKA3" s="129"/>
      <c r="VKB3" s="129"/>
      <c r="VKC3" s="129"/>
      <c r="VKD3" s="129"/>
      <c r="VKE3" s="129"/>
      <c r="VKF3" s="129"/>
      <c r="VKG3" s="129"/>
      <c r="VKH3" s="129"/>
      <c r="VKI3" s="129"/>
      <c r="VKJ3" s="129"/>
      <c r="VKK3" s="129"/>
      <c r="VKL3" s="129"/>
      <c r="VKM3" s="129"/>
      <c r="VKN3" s="129"/>
      <c r="VKO3" s="129"/>
      <c r="VKP3" s="129"/>
      <c r="VKQ3" s="129"/>
      <c r="VKR3" s="129"/>
      <c r="VKS3" s="129"/>
      <c r="VKT3" s="129"/>
      <c r="VKU3" s="129"/>
      <c r="VKV3" s="129"/>
      <c r="VKW3" s="129"/>
      <c r="VKX3" s="129"/>
      <c r="VKY3" s="129"/>
      <c r="VKZ3" s="129"/>
      <c r="VLA3" s="129"/>
      <c r="VLB3" s="129"/>
      <c r="VLC3" s="129"/>
      <c r="VLD3" s="129"/>
      <c r="VLE3" s="129"/>
      <c r="VLF3" s="129"/>
      <c r="VLG3" s="129"/>
      <c r="VLH3" s="129"/>
      <c r="VLI3" s="129"/>
      <c r="VLJ3" s="129"/>
      <c r="VLK3" s="129"/>
      <c r="VLL3" s="129"/>
      <c r="VLM3" s="129"/>
      <c r="VLN3" s="129"/>
      <c r="VLO3" s="129"/>
      <c r="VLP3" s="129"/>
      <c r="VLQ3" s="129"/>
      <c r="VLR3" s="129"/>
      <c r="VLS3" s="129"/>
      <c r="VLT3" s="129"/>
      <c r="VLU3" s="129"/>
      <c r="VLV3" s="129"/>
      <c r="VLW3" s="129"/>
      <c r="VLX3" s="129"/>
      <c r="VLY3" s="129"/>
      <c r="VLZ3" s="129"/>
      <c r="VMA3" s="129"/>
      <c r="VMB3" s="129"/>
      <c r="VMC3" s="129"/>
      <c r="VMD3" s="129"/>
      <c r="VME3" s="129"/>
      <c r="VMF3" s="129"/>
      <c r="VMG3" s="129"/>
      <c r="VMH3" s="129"/>
      <c r="VMI3" s="129"/>
      <c r="VMJ3" s="129"/>
      <c r="VMK3" s="129"/>
      <c r="VML3" s="129"/>
      <c r="VMM3" s="129"/>
      <c r="VMN3" s="129"/>
      <c r="VMO3" s="129"/>
      <c r="VMP3" s="129"/>
      <c r="VMQ3" s="129"/>
      <c r="VMR3" s="129"/>
      <c r="VMS3" s="129"/>
      <c r="VMT3" s="129"/>
      <c r="VMU3" s="129"/>
      <c r="VMV3" s="129"/>
      <c r="VMW3" s="129"/>
      <c r="VMX3" s="129"/>
      <c r="VMY3" s="129"/>
      <c r="VMZ3" s="129"/>
      <c r="VNA3" s="129"/>
      <c r="VNB3" s="129"/>
      <c r="VNC3" s="129"/>
      <c r="VND3" s="129"/>
      <c r="VNE3" s="129"/>
      <c r="VNF3" s="129"/>
      <c r="VNG3" s="129"/>
      <c r="VNH3" s="129"/>
      <c r="VNI3" s="129"/>
      <c r="VNJ3" s="129"/>
      <c r="VNK3" s="129"/>
      <c r="VNL3" s="129"/>
      <c r="VNM3" s="129"/>
      <c r="VNN3" s="129"/>
      <c r="VNO3" s="129"/>
      <c r="VNP3" s="129"/>
      <c r="VNQ3" s="129"/>
      <c r="VNR3" s="129"/>
      <c r="VNS3" s="129"/>
      <c r="VNT3" s="129"/>
      <c r="VNU3" s="129"/>
      <c r="VNV3" s="129"/>
      <c r="VNW3" s="129"/>
      <c r="VNX3" s="129"/>
      <c r="VNY3" s="129"/>
      <c r="VNZ3" s="129"/>
      <c r="VOA3" s="129"/>
      <c r="VOB3" s="129"/>
      <c r="VOC3" s="129"/>
      <c r="VOD3" s="129"/>
      <c r="VOE3" s="129"/>
      <c r="VOF3" s="129"/>
      <c r="VOG3" s="129"/>
      <c r="VOH3" s="129"/>
      <c r="VOI3" s="129"/>
      <c r="VOJ3" s="129"/>
      <c r="VOK3" s="129"/>
      <c r="VOL3" s="129"/>
      <c r="VOM3" s="129"/>
      <c r="VON3" s="129"/>
      <c r="VOO3" s="129"/>
      <c r="VOP3" s="129"/>
      <c r="VOQ3" s="129"/>
      <c r="VOR3" s="129"/>
      <c r="VOS3" s="129"/>
      <c r="VOT3" s="129"/>
      <c r="VOU3" s="129"/>
      <c r="VOV3" s="129"/>
      <c r="VOW3" s="129"/>
      <c r="VOX3" s="129"/>
      <c r="VOY3" s="129"/>
      <c r="VOZ3" s="129"/>
      <c r="VPA3" s="129"/>
      <c r="VPB3" s="129"/>
      <c r="VPC3" s="129"/>
      <c r="VPD3" s="129"/>
      <c r="VPE3" s="129"/>
      <c r="VPF3" s="129"/>
      <c r="VPG3" s="129"/>
      <c r="VPH3" s="129"/>
      <c r="VPI3" s="129"/>
      <c r="VPJ3" s="129"/>
      <c r="VPK3" s="129"/>
      <c r="VPL3" s="129"/>
      <c r="VPM3" s="129"/>
      <c r="VPN3" s="129"/>
      <c r="VPO3" s="129"/>
      <c r="VPP3" s="129"/>
      <c r="VPQ3" s="129"/>
      <c r="VPR3" s="129"/>
      <c r="VPS3" s="129"/>
      <c r="VPT3" s="129"/>
      <c r="VPU3" s="129"/>
      <c r="VPV3" s="129"/>
      <c r="VPW3" s="129"/>
      <c r="VPX3" s="129"/>
      <c r="VPY3" s="129"/>
      <c r="VPZ3" s="129"/>
      <c r="VQA3" s="129"/>
      <c r="VQB3" s="129"/>
      <c r="VQC3" s="129"/>
      <c r="VQD3" s="129"/>
      <c r="VQE3" s="129"/>
      <c r="VQF3" s="129"/>
      <c r="VQG3" s="129"/>
      <c r="VQH3" s="129"/>
      <c r="VQI3" s="129"/>
      <c r="VQJ3" s="129"/>
      <c r="VQK3" s="129"/>
      <c r="VQL3" s="129"/>
      <c r="VQM3" s="129"/>
      <c r="VQN3" s="129"/>
      <c r="VQO3" s="129"/>
      <c r="VQP3" s="129"/>
      <c r="VQQ3" s="129"/>
      <c r="VQR3" s="129"/>
      <c r="VQS3" s="129"/>
      <c r="VQT3" s="129"/>
      <c r="VQU3" s="129"/>
      <c r="VQV3" s="129"/>
      <c r="VQW3" s="129"/>
      <c r="VQX3" s="129"/>
      <c r="VQY3" s="129"/>
      <c r="VQZ3" s="129"/>
      <c r="VRA3" s="129"/>
      <c r="VRB3" s="129"/>
      <c r="VRC3" s="129"/>
      <c r="VRD3" s="129"/>
      <c r="VRE3" s="129"/>
      <c r="VRF3" s="129"/>
      <c r="VRG3" s="129"/>
      <c r="VRH3" s="129"/>
      <c r="VRI3" s="129"/>
      <c r="VRJ3" s="129"/>
      <c r="VRK3" s="129"/>
      <c r="VRL3" s="129"/>
      <c r="VRM3" s="129"/>
      <c r="VRN3" s="129"/>
      <c r="VRO3" s="129"/>
      <c r="VRP3" s="129"/>
      <c r="VRQ3" s="129"/>
      <c r="VRR3" s="129"/>
      <c r="VRS3" s="129"/>
      <c r="VRT3" s="129"/>
      <c r="VRU3" s="129"/>
      <c r="VRV3" s="129"/>
      <c r="VRW3" s="129"/>
      <c r="VRX3" s="129"/>
      <c r="VRY3" s="129"/>
      <c r="VRZ3" s="129"/>
      <c r="VSA3" s="129"/>
      <c r="VSB3" s="129"/>
      <c r="VSC3" s="129"/>
      <c r="VSD3" s="129"/>
      <c r="VSE3" s="129"/>
      <c r="VSF3" s="129"/>
      <c r="VSG3" s="129"/>
      <c r="VSH3" s="129"/>
      <c r="VSI3" s="129"/>
      <c r="VSJ3" s="129"/>
      <c r="VSK3" s="129"/>
      <c r="VSL3" s="129"/>
      <c r="VSM3" s="129"/>
      <c r="VSN3" s="129"/>
      <c r="VSO3" s="129"/>
      <c r="VSP3" s="129"/>
      <c r="VSQ3" s="129"/>
      <c r="VSR3" s="129"/>
      <c r="VSS3" s="129"/>
      <c r="VST3" s="129"/>
      <c r="VSU3" s="129"/>
      <c r="VSV3" s="129"/>
      <c r="VSW3" s="129"/>
      <c r="VSX3" s="129"/>
      <c r="VSY3" s="129"/>
      <c r="VSZ3" s="129"/>
      <c r="VTA3" s="129"/>
      <c r="VTB3" s="129"/>
      <c r="VTC3" s="129"/>
      <c r="VTD3" s="129"/>
      <c r="VTE3" s="129"/>
      <c r="VTF3" s="129"/>
      <c r="VTG3" s="129"/>
      <c r="VTH3" s="129"/>
      <c r="VTI3" s="129"/>
      <c r="VTJ3" s="129"/>
      <c r="VTK3" s="129"/>
      <c r="VTL3" s="129"/>
      <c r="VTM3" s="129"/>
      <c r="VTN3" s="129"/>
      <c r="VTO3" s="129"/>
      <c r="VTP3" s="129"/>
      <c r="VTQ3" s="129"/>
      <c r="VTR3" s="129"/>
      <c r="VTS3" s="129"/>
      <c r="VTT3" s="129"/>
      <c r="VTU3" s="129"/>
      <c r="VTV3" s="129"/>
      <c r="VTW3" s="129"/>
      <c r="VTX3" s="129"/>
      <c r="VTY3" s="129"/>
      <c r="VTZ3" s="129"/>
      <c r="VUA3" s="129"/>
      <c r="VUB3" s="129"/>
      <c r="VUC3" s="129"/>
      <c r="VUD3" s="129"/>
      <c r="VUE3" s="129"/>
      <c r="VUF3" s="129"/>
      <c r="VUG3" s="129"/>
      <c r="VUH3" s="129"/>
      <c r="VUI3" s="129"/>
      <c r="VUJ3" s="129"/>
      <c r="VUK3" s="129"/>
      <c r="VUL3" s="129"/>
      <c r="VUM3" s="129"/>
      <c r="VUN3" s="129"/>
      <c r="VUO3" s="129"/>
      <c r="VUP3" s="129"/>
      <c r="VUQ3" s="129"/>
      <c r="VUR3" s="129"/>
      <c r="VUS3" s="129"/>
      <c r="VUT3" s="129"/>
      <c r="VUU3" s="129"/>
      <c r="VUV3" s="129"/>
      <c r="VUW3" s="129"/>
      <c r="VUX3" s="129"/>
      <c r="VUY3" s="129"/>
      <c r="VUZ3" s="129"/>
      <c r="VVA3" s="129"/>
      <c r="VVB3" s="129"/>
      <c r="VVC3" s="129"/>
      <c r="VVD3" s="129"/>
      <c r="VVE3" s="129"/>
      <c r="VVF3" s="129"/>
      <c r="VVG3" s="129"/>
      <c r="VVH3" s="129"/>
      <c r="VVI3" s="129"/>
      <c r="VVJ3" s="129"/>
      <c r="VVK3" s="129"/>
      <c r="VVL3" s="129"/>
      <c r="VVM3" s="129"/>
      <c r="VVN3" s="129"/>
      <c r="VVO3" s="129"/>
      <c r="VVP3" s="129"/>
      <c r="VVQ3" s="129"/>
      <c r="VVR3" s="129"/>
      <c r="VVS3" s="129"/>
      <c r="VVT3" s="129"/>
      <c r="VVU3" s="129"/>
      <c r="VVV3" s="129"/>
      <c r="VVW3" s="129"/>
      <c r="VVX3" s="129"/>
      <c r="VVY3" s="129"/>
      <c r="VVZ3" s="129"/>
      <c r="VWA3" s="129"/>
      <c r="VWB3" s="129"/>
      <c r="VWC3" s="129"/>
      <c r="VWD3" s="129"/>
      <c r="VWE3" s="129"/>
      <c r="VWF3" s="129"/>
      <c r="VWG3" s="129"/>
      <c r="VWH3" s="129"/>
      <c r="VWI3" s="129"/>
      <c r="VWJ3" s="129"/>
      <c r="VWK3" s="129"/>
      <c r="VWL3" s="129"/>
      <c r="VWM3" s="129"/>
      <c r="VWN3" s="129"/>
      <c r="VWO3" s="129"/>
      <c r="VWP3" s="129"/>
      <c r="VWQ3" s="129"/>
      <c r="VWR3" s="129"/>
      <c r="VWS3" s="129"/>
      <c r="VWT3" s="129"/>
      <c r="VWU3" s="129"/>
      <c r="VWV3" s="129"/>
      <c r="VWW3" s="129"/>
      <c r="VWX3" s="129"/>
      <c r="VWY3" s="129"/>
      <c r="VWZ3" s="129"/>
      <c r="VXA3" s="129"/>
      <c r="VXB3" s="129"/>
      <c r="VXC3" s="129"/>
      <c r="VXD3" s="129"/>
      <c r="VXE3" s="129"/>
      <c r="VXF3" s="129"/>
      <c r="VXG3" s="129"/>
      <c r="VXH3" s="129"/>
      <c r="VXI3" s="129"/>
      <c r="VXJ3" s="129"/>
      <c r="VXK3" s="129"/>
      <c r="VXL3" s="129"/>
      <c r="VXM3" s="129"/>
      <c r="VXN3" s="129"/>
      <c r="VXO3" s="129"/>
      <c r="VXP3" s="129"/>
      <c r="VXQ3" s="129"/>
      <c r="VXR3" s="129"/>
      <c r="VXS3" s="129"/>
      <c r="VXT3" s="129"/>
      <c r="VXU3" s="129"/>
      <c r="VXV3" s="129"/>
      <c r="VXW3" s="129"/>
      <c r="VXX3" s="129"/>
      <c r="VXY3" s="129"/>
      <c r="VXZ3" s="129"/>
      <c r="VYA3" s="129"/>
      <c r="VYB3" s="129"/>
      <c r="VYC3" s="129"/>
      <c r="VYD3" s="129"/>
      <c r="VYE3" s="129"/>
      <c r="VYF3" s="129"/>
      <c r="VYG3" s="129"/>
      <c r="VYH3" s="129"/>
      <c r="VYI3" s="129"/>
      <c r="VYJ3" s="129"/>
      <c r="VYK3" s="129"/>
      <c r="VYL3" s="129"/>
      <c r="VYM3" s="129"/>
      <c r="VYN3" s="129"/>
      <c r="VYO3" s="129"/>
      <c r="VYP3" s="129"/>
      <c r="VYQ3" s="129"/>
      <c r="VYR3" s="129"/>
      <c r="VYS3" s="129"/>
      <c r="VYT3" s="129"/>
      <c r="VYU3" s="129"/>
      <c r="VYV3" s="129"/>
      <c r="VYW3" s="129"/>
      <c r="VYX3" s="129"/>
      <c r="VYY3" s="129"/>
      <c r="VYZ3" s="129"/>
      <c r="VZA3" s="129"/>
      <c r="VZB3" s="129"/>
      <c r="VZC3" s="129"/>
      <c r="VZD3" s="129"/>
      <c r="VZE3" s="129"/>
      <c r="VZF3" s="129"/>
      <c r="VZG3" s="129"/>
      <c r="VZH3" s="129"/>
      <c r="VZI3" s="129"/>
      <c r="VZJ3" s="129"/>
      <c r="VZK3" s="129"/>
      <c r="VZL3" s="129"/>
      <c r="VZM3" s="129"/>
      <c r="VZN3" s="129"/>
      <c r="VZO3" s="129"/>
      <c r="VZP3" s="129"/>
      <c r="VZQ3" s="129"/>
      <c r="VZR3" s="129"/>
      <c r="VZS3" s="129"/>
      <c r="VZT3" s="129"/>
      <c r="VZU3" s="129"/>
      <c r="VZV3" s="129"/>
      <c r="VZW3" s="129"/>
      <c r="VZX3" s="129"/>
      <c r="VZY3" s="129"/>
      <c r="VZZ3" s="129"/>
      <c r="WAA3" s="129"/>
      <c r="WAB3" s="129"/>
      <c r="WAC3" s="129"/>
      <c r="WAD3" s="129"/>
      <c r="WAE3" s="129"/>
      <c r="WAF3" s="129"/>
      <c r="WAG3" s="129"/>
      <c r="WAH3" s="129"/>
      <c r="WAI3" s="129"/>
      <c r="WAJ3" s="129"/>
      <c r="WAK3" s="129"/>
      <c r="WAL3" s="129"/>
      <c r="WAM3" s="129"/>
      <c r="WAN3" s="129"/>
      <c r="WAO3" s="129"/>
      <c r="WAP3" s="129"/>
      <c r="WAQ3" s="129"/>
      <c r="WAR3" s="129"/>
      <c r="WAS3" s="129"/>
      <c r="WAT3" s="129"/>
      <c r="WAU3" s="129"/>
      <c r="WAV3" s="129"/>
      <c r="WAW3" s="129"/>
      <c r="WAX3" s="129"/>
      <c r="WAY3" s="129"/>
      <c r="WAZ3" s="129"/>
      <c r="WBA3" s="129"/>
      <c r="WBB3" s="129"/>
      <c r="WBC3" s="129"/>
      <c r="WBD3" s="129"/>
      <c r="WBE3" s="129"/>
      <c r="WBF3" s="129"/>
      <c r="WBG3" s="129"/>
      <c r="WBH3" s="129"/>
      <c r="WBI3" s="129"/>
      <c r="WBJ3" s="129"/>
      <c r="WBK3" s="129"/>
      <c r="WBL3" s="129"/>
      <c r="WBM3" s="129"/>
      <c r="WBN3" s="129"/>
      <c r="WBO3" s="129"/>
      <c r="WBP3" s="129"/>
      <c r="WBQ3" s="129"/>
      <c r="WBR3" s="129"/>
      <c r="WBS3" s="129"/>
      <c r="WBT3" s="129"/>
      <c r="WBU3" s="129"/>
      <c r="WBV3" s="129"/>
      <c r="WBW3" s="129"/>
      <c r="WBX3" s="129"/>
      <c r="WBY3" s="129"/>
      <c r="WBZ3" s="129"/>
      <c r="WCA3" s="129"/>
      <c r="WCB3" s="129"/>
      <c r="WCC3" s="129"/>
      <c r="WCD3" s="129"/>
      <c r="WCE3" s="129"/>
      <c r="WCF3" s="129"/>
      <c r="WCG3" s="129"/>
      <c r="WCH3" s="129"/>
      <c r="WCI3" s="129"/>
      <c r="WCJ3" s="129"/>
      <c r="WCK3" s="129"/>
      <c r="WCL3" s="129"/>
      <c r="WCM3" s="129"/>
      <c r="WCN3" s="129"/>
      <c r="WCO3" s="129"/>
      <c r="WCP3" s="129"/>
      <c r="WCQ3" s="129"/>
      <c r="WCR3" s="129"/>
      <c r="WCS3" s="129"/>
      <c r="WCT3" s="129"/>
      <c r="WCU3" s="129"/>
      <c r="WCV3" s="129"/>
      <c r="WCW3" s="129"/>
      <c r="WCX3" s="129"/>
      <c r="WCY3" s="129"/>
      <c r="WCZ3" s="129"/>
      <c r="WDA3" s="129"/>
      <c r="WDB3" s="129"/>
      <c r="WDC3" s="129"/>
      <c r="WDD3" s="129"/>
      <c r="WDE3" s="129"/>
      <c r="WDF3" s="129"/>
      <c r="WDG3" s="129"/>
      <c r="WDH3" s="129"/>
      <c r="WDI3" s="129"/>
      <c r="WDJ3" s="129"/>
      <c r="WDK3" s="129"/>
      <c r="WDL3" s="129"/>
      <c r="WDM3" s="129"/>
      <c r="WDN3" s="129"/>
      <c r="WDO3" s="129"/>
      <c r="WDP3" s="129"/>
      <c r="WDQ3" s="129"/>
      <c r="WDR3" s="129"/>
      <c r="WDS3" s="129"/>
      <c r="WDT3" s="129"/>
      <c r="WDU3" s="129"/>
      <c r="WDV3" s="129"/>
      <c r="WDW3" s="129"/>
      <c r="WDX3" s="129"/>
      <c r="WDY3" s="129"/>
      <c r="WDZ3" s="129"/>
      <c r="WEA3" s="129"/>
      <c r="WEB3" s="129"/>
      <c r="WEC3" s="129"/>
      <c r="WED3" s="129"/>
      <c r="WEE3" s="129"/>
      <c r="WEF3" s="129"/>
      <c r="WEG3" s="129"/>
      <c r="WEH3" s="129"/>
      <c r="WEI3" s="129"/>
      <c r="WEJ3" s="129"/>
      <c r="WEK3" s="129"/>
      <c r="WEL3" s="129"/>
      <c r="WEM3" s="129"/>
      <c r="WEN3" s="129"/>
      <c r="WEO3" s="129"/>
      <c r="WEP3" s="129"/>
      <c r="WEQ3" s="129"/>
      <c r="WER3" s="129"/>
      <c r="WES3" s="129"/>
      <c r="WET3" s="129"/>
      <c r="WEU3" s="129"/>
      <c r="WEV3" s="129"/>
      <c r="WEW3" s="129"/>
      <c r="WEX3" s="129"/>
      <c r="WEY3" s="129"/>
      <c r="WEZ3" s="129"/>
      <c r="WFA3" s="129"/>
      <c r="WFB3" s="129"/>
      <c r="WFC3" s="129"/>
      <c r="WFD3" s="129"/>
      <c r="WFE3" s="129"/>
      <c r="WFF3" s="129"/>
      <c r="WFG3" s="129"/>
      <c r="WFH3" s="129"/>
      <c r="WFI3" s="129"/>
      <c r="WFJ3" s="129"/>
      <c r="WFK3" s="129"/>
      <c r="WFL3" s="129"/>
      <c r="WFM3" s="129"/>
      <c r="WFN3" s="129"/>
      <c r="WFO3" s="129"/>
      <c r="WFP3" s="129"/>
      <c r="WFQ3" s="129"/>
      <c r="WFR3" s="129"/>
      <c r="WFS3" s="129"/>
      <c r="WFT3" s="129"/>
      <c r="WFU3" s="129"/>
      <c r="WFV3" s="129"/>
      <c r="WFW3" s="129"/>
      <c r="WFX3" s="129"/>
      <c r="WFY3" s="129"/>
      <c r="WFZ3" s="129"/>
      <c r="WGA3" s="129"/>
      <c r="WGB3" s="129"/>
      <c r="WGC3" s="129"/>
      <c r="WGD3" s="129"/>
      <c r="WGE3" s="129"/>
      <c r="WGF3" s="129"/>
      <c r="WGG3" s="129"/>
      <c r="WGH3" s="129"/>
      <c r="WGI3" s="129"/>
      <c r="WGJ3" s="129"/>
      <c r="WGK3" s="129"/>
      <c r="WGL3" s="129"/>
      <c r="WGM3" s="129"/>
      <c r="WGN3" s="129"/>
      <c r="WGO3" s="129"/>
      <c r="WGP3" s="129"/>
      <c r="WGQ3" s="129"/>
      <c r="WGR3" s="129"/>
      <c r="WGS3" s="129"/>
      <c r="WGT3" s="129"/>
      <c r="WGU3" s="129"/>
      <c r="WGV3" s="129"/>
      <c r="WGW3" s="129"/>
      <c r="WGX3" s="129"/>
      <c r="WGY3" s="129"/>
      <c r="WGZ3" s="129"/>
      <c r="WHA3" s="129"/>
      <c r="WHB3" s="129"/>
      <c r="WHC3" s="129"/>
      <c r="WHD3" s="129"/>
      <c r="WHE3" s="129"/>
      <c r="WHF3" s="129"/>
      <c r="WHG3" s="129"/>
      <c r="WHH3" s="129"/>
      <c r="WHI3" s="129"/>
      <c r="WHJ3" s="129"/>
      <c r="WHK3" s="129"/>
      <c r="WHL3" s="129"/>
      <c r="WHM3" s="129"/>
      <c r="WHN3" s="129"/>
      <c r="WHO3" s="129"/>
      <c r="WHP3" s="129"/>
      <c r="WHQ3" s="129"/>
      <c r="WHR3" s="129"/>
      <c r="WHS3" s="129"/>
      <c r="WHT3" s="129"/>
      <c r="WHU3" s="129"/>
      <c r="WHV3" s="129"/>
      <c r="WHW3" s="129"/>
      <c r="WHX3" s="129"/>
      <c r="WHY3" s="129"/>
      <c r="WHZ3" s="129"/>
      <c r="WIA3" s="129"/>
      <c r="WIB3" s="129"/>
      <c r="WIC3" s="129"/>
      <c r="WID3" s="129"/>
      <c r="WIE3" s="129"/>
      <c r="WIF3" s="129"/>
      <c r="WIG3" s="129"/>
      <c r="WIH3" s="129"/>
      <c r="WII3" s="129"/>
      <c r="WIJ3" s="129"/>
      <c r="WIK3" s="129"/>
      <c r="WIL3" s="129"/>
      <c r="WIM3" s="129"/>
      <c r="WIN3" s="129"/>
      <c r="WIO3" s="129"/>
      <c r="WIP3" s="129"/>
      <c r="WIQ3" s="129"/>
      <c r="WIR3" s="129"/>
      <c r="WIS3" s="129"/>
      <c r="WIT3" s="129"/>
      <c r="WIU3" s="129"/>
      <c r="WIV3" s="129"/>
      <c r="WIW3" s="129"/>
      <c r="WIX3" s="129"/>
      <c r="WIY3" s="129"/>
      <c r="WIZ3" s="129"/>
      <c r="WJA3" s="129"/>
      <c r="WJB3" s="129"/>
      <c r="WJC3" s="129"/>
      <c r="WJD3" s="129"/>
      <c r="WJE3" s="129"/>
      <c r="WJF3" s="129"/>
      <c r="WJG3" s="129"/>
      <c r="WJH3" s="129"/>
      <c r="WJI3" s="129"/>
      <c r="WJJ3" s="129"/>
      <c r="WJK3" s="129"/>
      <c r="WJL3" s="129"/>
      <c r="WJM3" s="129"/>
      <c r="WJN3" s="129"/>
      <c r="WJO3" s="129"/>
      <c r="WJP3" s="129"/>
      <c r="WJQ3" s="129"/>
      <c r="WJR3" s="129"/>
      <c r="WJS3" s="129"/>
      <c r="WJT3" s="129"/>
      <c r="WJU3" s="129"/>
      <c r="WJV3" s="129"/>
      <c r="WJW3" s="129"/>
      <c r="WJX3" s="129"/>
      <c r="WJY3" s="129"/>
      <c r="WJZ3" s="129"/>
      <c r="WKA3" s="129"/>
      <c r="WKB3" s="129"/>
      <c r="WKC3" s="129"/>
      <c r="WKD3" s="129"/>
      <c r="WKE3" s="129"/>
      <c r="WKF3" s="129"/>
      <c r="WKG3" s="129"/>
      <c r="WKH3" s="129"/>
      <c r="WKI3" s="129"/>
      <c r="WKJ3" s="129"/>
      <c r="WKK3" s="129"/>
      <c r="WKL3" s="129"/>
      <c r="WKM3" s="129"/>
      <c r="WKN3" s="129"/>
      <c r="WKO3" s="129"/>
      <c r="WKP3" s="129"/>
      <c r="WKQ3" s="129"/>
      <c r="WKR3" s="129"/>
      <c r="WKS3" s="129"/>
      <c r="WKT3" s="129"/>
      <c r="WKU3" s="129"/>
      <c r="WKV3" s="129"/>
      <c r="WKW3" s="129"/>
      <c r="WKX3" s="129"/>
      <c r="WKY3" s="129"/>
      <c r="WKZ3" s="129"/>
      <c r="WLA3" s="129"/>
      <c r="WLB3" s="129"/>
      <c r="WLC3" s="129"/>
      <c r="WLD3" s="129"/>
      <c r="WLE3" s="129"/>
      <c r="WLF3" s="129"/>
      <c r="WLG3" s="129"/>
      <c r="WLH3" s="129"/>
      <c r="WLI3" s="129"/>
      <c r="WLJ3" s="129"/>
      <c r="WLK3" s="129"/>
      <c r="WLL3" s="129"/>
      <c r="WLM3" s="129"/>
      <c r="WLN3" s="129"/>
      <c r="WLO3" s="129"/>
      <c r="WLP3" s="129"/>
      <c r="WLQ3" s="129"/>
      <c r="WLR3" s="129"/>
      <c r="WLS3" s="129"/>
      <c r="WLT3" s="129"/>
      <c r="WLU3" s="129"/>
      <c r="WLV3" s="129"/>
      <c r="WLW3" s="129"/>
      <c r="WLX3" s="129"/>
      <c r="WLY3" s="129"/>
      <c r="WLZ3" s="129"/>
      <c r="WMA3" s="129"/>
      <c r="WMB3" s="129"/>
      <c r="WMC3" s="129"/>
      <c r="WMD3" s="129"/>
      <c r="WME3" s="129"/>
      <c r="WMF3" s="129"/>
      <c r="WMG3" s="129"/>
      <c r="WMH3" s="129"/>
      <c r="WMI3" s="129"/>
      <c r="WMJ3" s="129"/>
      <c r="WMK3" s="129"/>
      <c r="WML3" s="129"/>
      <c r="WMM3" s="129"/>
      <c r="WMN3" s="129"/>
      <c r="WMO3" s="129"/>
      <c r="WMP3" s="129"/>
      <c r="WMQ3" s="129"/>
      <c r="WMR3" s="129"/>
      <c r="WMS3" s="129"/>
      <c r="WMT3" s="129"/>
      <c r="WMU3" s="129"/>
      <c r="WMV3" s="129"/>
      <c r="WMW3" s="129"/>
      <c r="WMX3" s="129"/>
      <c r="WMY3" s="129"/>
      <c r="WMZ3" s="129"/>
      <c r="WNA3" s="129"/>
      <c r="WNB3" s="129"/>
      <c r="WNC3" s="129"/>
      <c r="WND3" s="129"/>
      <c r="WNE3" s="129"/>
      <c r="WNF3" s="129"/>
      <c r="WNG3" s="129"/>
      <c r="WNH3" s="129"/>
      <c r="WNI3" s="129"/>
      <c r="WNJ3" s="129"/>
      <c r="WNK3" s="129"/>
      <c r="WNL3" s="129"/>
      <c r="WNM3" s="129"/>
      <c r="WNN3" s="129"/>
      <c r="WNO3" s="129"/>
      <c r="WNP3" s="129"/>
      <c r="WNQ3" s="129"/>
      <c r="WNR3" s="129"/>
      <c r="WNS3" s="129"/>
      <c r="WNT3" s="129"/>
      <c r="WNU3" s="129"/>
      <c r="WNV3" s="129"/>
      <c r="WNW3" s="129"/>
      <c r="WNX3" s="129"/>
      <c r="WNY3" s="129"/>
      <c r="WNZ3" s="129"/>
      <c r="WOA3" s="129"/>
      <c r="WOB3" s="129"/>
      <c r="WOC3" s="129"/>
      <c r="WOD3" s="129"/>
      <c r="WOE3" s="129"/>
      <c r="WOF3" s="129"/>
      <c r="WOG3" s="129"/>
      <c r="WOH3" s="129"/>
      <c r="WOI3" s="129"/>
      <c r="WOJ3" s="129"/>
      <c r="WOK3" s="129"/>
      <c r="WOL3" s="129"/>
      <c r="WOM3" s="129"/>
      <c r="WON3" s="129"/>
      <c r="WOO3" s="129"/>
      <c r="WOP3" s="129"/>
      <c r="WOQ3" s="129"/>
      <c r="WOR3" s="129"/>
      <c r="WOS3" s="129"/>
      <c r="WOT3" s="129"/>
      <c r="WOU3" s="129"/>
      <c r="WOV3" s="129"/>
      <c r="WOW3" s="129"/>
      <c r="WOX3" s="129"/>
      <c r="WOY3" s="129"/>
      <c r="WOZ3" s="129"/>
      <c r="WPA3" s="129"/>
      <c r="WPB3" s="129"/>
      <c r="WPC3" s="129"/>
      <c r="WPD3" s="129"/>
      <c r="WPE3" s="129"/>
      <c r="WPF3" s="129"/>
      <c r="WPG3" s="129"/>
      <c r="WPH3" s="129"/>
      <c r="WPI3" s="129"/>
      <c r="WPJ3" s="129"/>
      <c r="WPK3" s="129"/>
      <c r="WPL3" s="129"/>
      <c r="WPM3" s="129"/>
      <c r="WPN3" s="129"/>
      <c r="WPO3" s="129"/>
      <c r="WPP3" s="129"/>
      <c r="WPQ3" s="129"/>
      <c r="WPR3" s="129"/>
      <c r="WPS3" s="129"/>
      <c r="WPT3" s="129"/>
      <c r="WPU3" s="129"/>
      <c r="WPV3" s="129"/>
      <c r="WPW3" s="129"/>
      <c r="WPX3" s="129"/>
      <c r="WPY3" s="129"/>
      <c r="WPZ3" s="129"/>
      <c r="WQA3" s="129"/>
      <c r="WQB3" s="129"/>
      <c r="WQC3" s="129"/>
      <c r="WQD3" s="129"/>
      <c r="WQE3" s="129"/>
      <c r="WQF3" s="129"/>
      <c r="WQG3" s="129"/>
      <c r="WQH3" s="129"/>
      <c r="WQI3" s="129"/>
      <c r="WQJ3" s="129"/>
      <c r="WQK3" s="129"/>
      <c r="WQL3" s="129"/>
      <c r="WQM3" s="129"/>
      <c r="WQN3" s="129"/>
      <c r="WQO3" s="129"/>
      <c r="WQP3" s="129"/>
      <c r="WQQ3" s="129"/>
      <c r="WQR3" s="129"/>
      <c r="WQS3" s="129"/>
      <c r="WQT3" s="129"/>
      <c r="WQU3" s="129"/>
      <c r="WQV3" s="129"/>
      <c r="WQW3" s="129"/>
      <c r="WQX3" s="129"/>
      <c r="WQY3" s="129"/>
      <c r="WQZ3" s="129"/>
      <c r="WRA3" s="129"/>
      <c r="WRB3" s="129"/>
      <c r="WRC3" s="129"/>
      <c r="WRD3" s="129"/>
      <c r="WRE3" s="129"/>
      <c r="WRF3" s="129"/>
      <c r="WRG3" s="129"/>
      <c r="WRH3" s="129"/>
      <c r="WRI3" s="129"/>
      <c r="WRJ3" s="129"/>
      <c r="WRK3" s="129"/>
      <c r="WRL3" s="129"/>
      <c r="WRM3" s="129"/>
      <c r="WRN3" s="129"/>
      <c r="WRO3" s="129"/>
      <c r="WRP3" s="129"/>
      <c r="WRQ3" s="129"/>
      <c r="WRR3" s="129"/>
      <c r="WRS3" s="129"/>
      <c r="WRT3" s="129"/>
      <c r="WRU3" s="129"/>
      <c r="WRV3" s="129"/>
      <c r="WRW3" s="129"/>
      <c r="WRX3" s="129"/>
      <c r="WRY3" s="129"/>
      <c r="WRZ3" s="129"/>
      <c r="WSA3" s="129"/>
      <c r="WSB3" s="129"/>
      <c r="WSC3" s="129"/>
      <c r="WSD3" s="129"/>
      <c r="WSE3" s="129"/>
      <c r="WSF3" s="129"/>
      <c r="WSG3" s="129"/>
      <c r="WSH3" s="129"/>
      <c r="WSI3" s="129"/>
      <c r="WSJ3" s="129"/>
      <c r="WSK3" s="129"/>
      <c r="WSL3" s="129"/>
      <c r="WSM3" s="129"/>
      <c r="WSN3" s="129"/>
      <c r="WSO3" s="129"/>
      <c r="WSP3" s="129"/>
      <c r="WSQ3" s="129"/>
      <c r="WSR3" s="129"/>
      <c r="WSS3" s="129"/>
      <c r="WST3" s="129"/>
      <c r="WSU3" s="129"/>
      <c r="WSV3" s="129"/>
      <c r="WSW3" s="129"/>
      <c r="WSX3" s="129"/>
      <c r="WSY3" s="129"/>
      <c r="WSZ3" s="129"/>
      <c r="WTA3" s="129"/>
      <c r="WTB3" s="129"/>
      <c r="WTC3" s="129"/>
      <c r="WTD3" s="129"/>
      <c r="WTE3" s="129"/>
      <c r="WTF3" s="129"/>
      <c r="WTG3" s="129"/>
      <c r="WTH3" s="129"/>
      <c r="WTI3" s="129"/>
      <c r="WTJ3" s="129"/>
      <c r="WTK3" s="129"/>
      <c r="WTL3" s="129"/>
      <c r="WTM3" s="129"/>
      <c r="WTN3" s="129"/>
      <c r="WTO3" s="129"/>
      <c r="WTP3" s="129"/>
      <c r="WTQ3" s="129"/>
      <c r="WTR3" s="129"/>
      <c r="WTS3" s="129"/>
      <c r="WTT3" s="129"/>
      <c r="WTU3" s="129"/>
      <c r="WTV3" s="129"/>
      <c r="WTW3" s="129"/>
      <c r="WTX3" s="129"/>
      <c r="WTY3" s="129"/>
      <c r="WTZ3" s="129"/>
      <c r="WUA3" s="129"/>
      <c r="WUB3" s="129"/>
      <c r="WUC3" s="129"/>
      <c r="WUD3" s="129"/>
      <c r="WUE3" s="129"/>
      <c r="WUF3" s="129"/>
      <c r="WUG3" s="129"/>
      <c r="WUH3" s="129"/>
      <c r="WUI3" s="129"/>
      <c r="WUJ3" s="129"/>
      <c r="WUK3" s="129"/>
      <c r="WUL3" s="129"/>
      <c r="WUM3" s="129"/>
      <c r="WUN3" s="129"/>
      <c r="WUO3" s="129"/>
      <c r="WUP3" s="129"/>
      <c r="WUQ3" s="129"/>
      <c r="WUR3" s="129"/>
      <c r="WUS3" s="129"/>
      <c r="WUT3" s="129"/>
      <c r="WUU3" s="129"/>
      <c r="WUV3" s="129"/>
      <c r="WUW3" s="129"/>
      <c r="WUX3" s="129"/>
      <c r="WUY3" s="129"/>
      <c r="WUZ3" s="129"/>
      <c r="WVA3" s="129"/>
      <c r="WVB3" s="129"/>
      <c r="WVC3" s="129"/>
      <c r="WVD3" s="129"/>
      <c r="WVE3" s="129"/>
      <c r="WVF3" s="129"/>
      <c r="WVG3" s="129"/>
      <c r="WVH3" s="129"/>
      <c r="WVI3" s="129"/>
      <c r="WVJ3" s="129"/>
      <c r="WVK3" s="129"/>
      <c r="WVL3" s="129"/>
      <c r="WVM3" s="129"/>
      <c r="WVN3" s="129"/>
      <c r="WVO3" s="129"/>
      <c r="WVP3" s="129"/>
      <c r="WVQ3" s="129"/>
      <c r="WVR3" s="129"/>
      <c r="WVS3" s="129"/>
      <c r="WVT3" s="129"/>
      <c r="WVU3" s="129"/>
      <c r="WVV3" s="129"/>
      <c r="WVW3" s="129"/>
      <c r="WVX3" s="129"/>
      <c r="WVY3" s="129"/>
      <c r="WVZ3" s="129"/>
      <c r="WWA3" s="129"/>
      <c r="WWB3" s="129"/>
      <c r="WWC3" s="129"/>
      <c r="WWD3" s="129"/>
      <c r="WWE3" s="129"/>
      <c r="WWF3" s="129"/>
      <c r="WWG3" s="129"/>
      <c r="WWH3" s="129"/>
      <c r="WWI3" s="129"/>
      <c r="WWJ3" s="129"/>
      <c r="WWK3" s="129"/>
      <c r="WWL3" s="129"/>
      <c r="WWM3" s="129"/>
      <c r="WWN3" s="129"/>
      <c r="WWO3" s="129"/>
      <c r="WWP3" s="129"/>
      <c r="WWQ3" s="129"/>
      <c r="WWR3" s="129"/>
      <c r="WWS3" s="129"/>
      <c r="WWT3" s="129"/>
      <c r="WWU3" s="129"/>
      <c r="WWV3" s="129"/>
      <c r="WWW3" s="129"/>
      <c r="WWX3" s="129"/>
      <c r="WWY3" s="129"/>
    </row>
    <row r="4" spans="1:16171" x14ac:dyDescent="0.2">
      <c r="A4" s="126">
        <v>2</v>
      </c>
      <c r="B4" s="127" t="s">
        <v>214</v>
      </c>
      <c r="C4" s="128">
        <v>20</v>
      </c>
      <c r="D4" s="128" t="s">
        <v>82</v>
      </c>
      <c r="E4" s="143" t="s">
        <v>116</v>
      </c>
      <c r="F4" s="199">
        <v>4700.21</v>
      </c>
      <c r="G4" s="129" t="s">
        <v>123</v>
      </c>
      <c r="H4" s="165">
        <v>0</v>
      </c>
      <c r="I4" s="165"/>
      <c r="J4" s="166"/>
      <c r="K4" s="166"/>
      <c r="L4" s="166"/>
      <c r="M4" s="166"/>
      <c r="N4" s="165">
        <v>-69.34</v>
      </c>
      <c r="O4" s="166">
        <f t="shared" si="0"/>
        <v>69.34</v>
      </c>
      <c r="Q4" s="176">
        <v>0</v>
      </c>
      <c r="R4" s="176"/>
      <c r="S4" s="177"/>
      <c r="T4" s="177"/>
      <c r="U4" s="177"/>
      <c r="V4" s="177"/>
      <c r="W4" s="176">
        <v>-55.19</v>
      </c>
      <c r="X4" s="177">
        <f t="shared" si="1"/>
        <v>55.19</v>
      </c>
      <c r="Z4" s="178">
        <v>0</v>
      </c>
      <c r="AA4" s="178">
        <v>0</v>
      </c>
      <c r="AB4" s="179"/>
      <c r="AC4" s="179"/>
      <c r="AD4" s="179"/>
      <c r="AE4" s="178">
        <v>-65.040000000000006</v>
      </c>
      <c r="AF4" s="178">
        <v>-65.040000000000006</v>
      </c>
      <c r="AG4" s="179">
        <f t="shared" si="2"/>
        <v>-65.040000000000006</v>
      </c>
      <c r="AI4" s="180">
        <v>0</v>
      </c>
      <c r="AJ4" s="180">
        <v>0</v>
      </c>
      <c r="AK4" s="180"/>
      <c r="AL4" s="180"/>
      <c r="AM4" s="180"/>
      <c r="AN4" s="180"/>
      <c r="AO4" s="180"/>
      <c r="AP4" s="180"/>
      <c r="AQ4" s="180"/>
      <c r="AS4" s="177"/>
      <c r="AT4" s="177"/>
      <c r="AU4" s="177"/>
      <c r="AV4" s="177"/>
      <c r="AW4" s="177"/>
      <c r="AX4" s="177"/>
      <c r="AY4" s="177"/>
      <c r="AZ4" s="177"/>
    </row>
    <row r="5" spans="1:16171" x14ac:dyDescent="0.2">
      <c r="A5" s="126">
        <v>2</v>
      </c>
      <c r="B5" s="127" t="s">
        <v>219</v>
      </c>
      <c r="C5" s="128">
        <v>20</v>
      </c>
      <c r="D5" s="128" t="s">
        <v>82</v>
      </c>
      <c r="E5" s="143" t="s">
        <v>116</v>
      </c>
      <c r="F5" s="199">
        <v>4850.29</v>
      </c>
      <c r="G5" s="129" t="s">
        <v>125</v>
      </c>
      <c r="H5" s="165">
        <v>0</v>
      </c>
      <c r="I5" s="165"/>
      <c r="J5" s="166"/>
      <c r="K5" s="166"/>
      <c r="L5" s="166"/>
      <c r="M5" s="166"/>
      <c r="N5" s="165">
        <v>0</v>
      </c>
      <c r="O5" s="166">
        <f t="shared" si="0"/>
        <v>0</v>
      </c>
      <c r="Q5" s="176">
        <v>0</v>
      </c>
      <c r="R5" s="176"/>
      <c r="S5" s="177"/>
      <c r="T5" s="177"/>
      <c r="U5" s="177"/>
      <c r="V5" s="177"/>
      <c r="W5" s="176">
        <v>0</v>
      </c>
      <c r="X5" s="177">
        <f t="shared" si="1"/>
        <v>0</v>
      </c>
      <c r="Z5" s="178">
        <v>0</v>
      </c>
      <c r="AA5" s="178">
        <v>0</v>
      </c>
      <c r="AB5" s="179"/>
      <c r="AC5" s="179"/>
      <c r="AD5" s="179"/>
      <c r="AE5" s="178" t="s">
        <v>657</v>
      </c>
      <c r="AF5" s="178" t="s">
        <v>657</v>
      </c>
      <c r="AG5" s="179">
        <f t="shared" si="2"/>
        <v>0</v>
      </c>
      <c r="AI5" s="180">
        <v>0</v>
      </c>
      <c r="AJ5" s="180">
        <v>0</v>
      </c>
      <c r="AK5" s="180"/>
      <c r="AL5" s="180"/>
      <c r="AM5" s="180"/>
      <c r="AN5" s="180"/>
      <c r="AO5" s="180"/>
      <c r="AP5" s="180"/>
      <c r="AQ5" s="180"/>
      <c r="AS5" s="177"/>
      <c r="AT5" s="177"/>
      <c r="AU5" s="177"/>
      <c r="AV5" s="177"/>
      <c r="AW5" s="177"/>
      <c r="AX5" s="177"/>
      <c r="AY5" s="177"/>
      <c r="AZ5" s="177"/>
    </row>
    <row r="6" spans="1:16171" x14ac:dyDescent="0.2">
      <c r="A6" s="126">
        <v>1</v>
      </c>
      <c r="B6" s="149" t="s">
        <v>140</v>
      </c>
      <c r="C6" s="150">
        <v>20</v>
      </c>
      <c r="D6" s="150" t="s">
        <v>220</v>
      </c>
      <c r="E6" s="148" t="s">
        <v>221</v>
      </c>
      <c r="F6" s="199">
        <v>4560.0200000000004</v>
      </c>
      <c r="G6" s="151" t="s">
        <v>120</v>
      </c>
      <c r="H6" s="165">
        <v>0</v>
      </c>
      <c r="I6" s="165"/>
      <c r="J6" s="165"/>
      <c r="K6" s="165"/>
      <c r="L6" s="165"/>
      <c r="M6" s="165"/>
      <c r="N6" s="165">
        <v>0</v>
      </c>
      <c r="O6" s="166">
        <f t="shared" si="0"/>
        <v>0</v>
      </c>
      <c r="P6" s="146"/>
      <c r="Q6" s="176">
        <v>0</v>
      </c>
      <c r="R6" s="176"/>
      <c r="S6" s="176"/>
      <c r="T6" s="176"/>
      <c r="U6" s="176"/>
      <c r="V6" s="176"/>
      <c r="W6" s="176">
        <v>0</v>
      </c>
      <c r="X6" s="177">
        <f t="shared" si="1"/>
        <v>0</v>
      </c>
      <c r="Y6" s="168"/>
      <c r="Z6" s="178">
        <v>0</v>
      </c>
      <c r="AA6" s="178">
        <v>0</v>
      </c>
      <c r="AB6" s="178"/>
      <c r="AC6" s="178"/>
      <c r="AD6" s="178"/>
      <c r="AE6" s="178">
        <v>0</v>
      </c>
      <c r="AF6" s="178">
        <v>0</v>
      </c>
      <c r="AG6" s="179">
        <f t="shared" si="2"/>
        <v>0</v>
      </c>
      <c r="AH6" s="168"/>
      <c r="AI6" s="170">
        <v>0</v>
      </c>
      <c r="AJ6" s="170">
        <v>0</v>
      </c>
      <c r="AK6" s="170"/>
      <c r="AL6" s="170"/>
      <c r="AM6" s="170"/>
      <c r="AN6" s="170"/>
      <c r="AO6" s="170"/>
      <c r="AP6" s="170"/>
      <c r="AQ6" s="180"/>
      <c r="AR6" s="173"/>
      <c r="AS6" s="176"/>
      <c r="AT6" s="176"/>
      <c r="AU6" s="176"/>
      <c r="AV6" s="176"/>
      <c r="AW6" s="176"/>
      <c r="AX6" s="176"/>
      <c r="AY6" s="176"/>
      <c r="AZ6" s="177">
        <f>AY6-AT6</f>
        <v>0</v>
      </c>
      <c r="BA6" s="168"/>
      <c r="BB6" s="168"/>
      <c r="BC6" s="168"/>
      <c r="BD6" s="168"/>
      <c r="BE6" s="146"/>
      <c r="BF6" s="146"/>
      <c r="BG6" s="146"/>
      <c r="BH6" s="146"/>
      <c r="BI6" s="146"/>
      <c r="BJ6" s="146"/>
      <c r="BK6" s="147"/>
      <c r="BL6" s="147"/>
      <c r="BM6" s="147"/>
      <c r="BN6" s="147"/>
      <c r="BO6" s="147"/>
      <c r="BP6" s="147"/>
      <c r="BQ6" s="147"/>
      <c r="BR6" s="147"/>
      <c r="BS6" s="147"/>
      <c r="BT6" s="147"/>
      <c r="BU6" s="147"/>
      <c r="BV6" s="147"/>
      <c r="BW6" s="147"/>
      <c r="BX6" s="147"/>
      <c r="BY6" s="147"/>
      <c r="BZ6" s="147"/>
      <c r="CA6" s="147"/>
      <c r="CB6" s="147"/>
      <c r="CC6" s="147"/>
      <c r="CD6" s="147"/>
      <c r="CE6" s="147"/>
      <c r="CF6" s="147"/>
      <c r="CG6" s="147"/>
      <c r="CH6" s="147"/>
      <c r="CI6" s="147"/>
      <c r="CJ6" s="147"/>
      <c r="CK6" s="147"/>
      <c r="CL6" s="147"/>
      <c r="CM6" s="147"/>
      <c r="CN6" s="147"/>
      <c r="CO6" s="147"/>
      <c r="CP6" s="147"/>
      <c r="CQ6" s="147"/>
      <c r="CR6" s="147"/>
      <c r="CS6" s="147"/>
      <c r="CT6" s="147"/>
      <c r="CU6" s="147"/>
      <c r="CV6" s="147"/>
      <c r="CW6" s="147"/>
      <c r="CX6" s="147"/>
      <c r="CY6" s="147"/>
      <c r="CZ6" s="147"/>
      <c r="DA6" s="147"/>
      <c r="DB6" s="147"/>
      <c r="DC6" s="147"/>
      <c r="DD6" s="147"/>
      <c r="DE6" s="147"/>
      <c r="DF6" s="147"/>
      <c r="DG6" s="147"/>
      <c r="DH6" s="147"/>
      <c r="DI6" s="147"/>
      <c r="DJ6" s="147"/>
      <c r="DK6" s="147"/>
      <c r="DL6" s="147"/>
      <c r="DM6" s="147"/>
      <c r="DN6" s="147"/>
      <c r="DO6" s="147"/>
      <c r="DP6" s="147"/>
      <c r="DQ6" s="147"/>
      <c r="DR6" s="147"/>
      <c r="DS6" s="147"/>
      <c r="DT6" s="147"/>
      <c r="DU6" s="147"/>
      <c r="DV6" s="147"/>
      <c r="DW6" s="147"/>
      <c r="DX6" s="147"/>
      <c r="DY6" s="147"/>
      <c r="DZ6" s="147"/>
      <c r="EA6" s="147"/>
      <c r="EB6" s="147"/>
      <c r="EC6" s="147"/>
      <c r="ED6" s="147"/>
      <c r="EE6" s="147"/>
      <c r="EF6" s="147"/>
      <c r="EG6" s="147"/>
      <c r="EH6" s="147"/>
      <c r="EI6" s="147"/>
      <c r="EJ6" s="147"/>
      <c r="EK6" s="147"/>
      <c r="EL6" s="147"/>
      <c r="EM6" s="147"/>
      <c r="EN6" s="147"/>
      <c r="EO6" s="147"/>
      <c r="EP6" s="147"/>
      <c r="EQ6" s="147"/>
      <c r="ER6" s="147"/>
      <c r="ES6" s="147"/>
      <c r="ET6" s="147"/>
      <c r="EU6" s="147"/>
      <c r="EV6" s="147"/>
      <c r="EW6" s="147"/>
      <c r="EX6" s="147"/>
      <c r="EY6" s="147"/>
      <c r="EZ6" s="147"/>
      <c r="FA6" s="147"/>
      <c r="FB6" s="147"/>
      <c r="FC6" s="147"/>
      <c r="FD6" s="147"/>
      <c r="FE6" s="147"/>
      <c r="FF6" s="147"/>
      <c r="FG6" s="147"/>
      <c r="FH6" s="147"/>
      <c r="FI6" s="147"/>
      <c r="FJ6" s="147"/>
      <c r="FK6" s="147"/>
      <c r="FL6" s="147"/>
      <c r="FM6" s="147"/>
      <c r="FN6" s="147"/>
      <c r="FO6" s="147"/>
      <c r="FP6" s="147"/>
      <c r="FQ6" s="147"/>
      <c r="FR6" s="147"/>
      <c r="FS6" s="147"/>
      <c r="FT6" s="147"/>
      <c r="FU6" s="147"/>
      <c r="FV6" s="147"/>
      <c r="FW6" s="147"/>
      <c r="FX6" s="147"/>
      <c r="FY6" s="147"/>
      <c r="FZ6" s="147"/>
      <c r="GA6" s="147"/>
      <c r="GB6" s="147"/>
      <c r="GC6" s="147"/>
      <c r="GD6" s="147"/>
      <c r="GE6" s="147"/>
      <c r="GF6" s="147"/>
      <c r="GG6" s="147"/>
      <c r="GH6" s="147"/>
      <c r="GI6" s="147"/>
      <c r="GJ6" s="147"/>
      <c r="GK6" s="147"/>
      <c r="GL6" s="147"/>
      <c r="GM6" s="147"/>
      <c r="GN6" s="147"/>
      <c r="GO6" s="147"/>
      <c r="GP6" s="147"/>
      <c r="GQ6" s="147"/>
      <c r="GR6" s="147"/>
      <c r="GS6" s="147"/>
      <c r="GT6" s="147"/>
      <c r="GU6" s="147"/>
      <c r="GV6" s="147"/>
      <c r="GW6" s="147"/>
      <c r="GX6" s="147"/>
      <c r="GY6" s="147"/>
      <c r="GZ6" s="147"/>
      <c r="HA6" s="147"/>
      <c r="HB6" s="147"/>
      <c r="HC6" s="147"/>
      <c r="HD6" s="147"/>
      <c r="HE6" s="147"/>
      <c r="HF6" s="147"/>
      <c r="HG6" s="147"/>
      <c r="HH6" s="147"/>
      <c r="HI6" s="147"/>
      <c r="HJ6" s="147"/>
      <c r="HK6" s="147"/>
      <c r="HL6" s="147"/>
      <c r="HM6" s="147"/>
      <c r="HN6" s="147"/>
      <c r="HO6" s="147"/>
      <c r="HP6" s="147"/>
      <c r="HQ6" s="147"/>
      <c r="HR6" s="147"/>
      <c r="HS6" s="147"/>
      <c r="HT6" s="147"/>
      <c r="HU6" s="147"/>
      <c r="HV6" s="147"/>
      <c r="HW6" s="147"/>
      <c r="HX6" s="147"/>
      <c r="HY6" s="147"/>
      <c r="HZ6" s="147"/>
      <c r="IA6" s="147"/>
      <c r="IB6" s="147"/>
      <c r="IC6" s="147"/>
      <c r="ID6" s="147"/>
      <c r="IE6" s="147"/>
      <c r="IF6" s="147"/>
      <c r="IG6" s="147"/>
      <c r="IH6" s="147"/>
      <c r="II6" s="147"/>
      <c r="IJ6" s="147"/>
      <c r="IK6" s="147"/>
      <c r="IL6" s="147"/>
      <c r="IM6" s="147"/>
      <c r="IN6" s="147"/>
      <c r="IO6" s="147"/>
      <c r="IP6" s="147"/>
      <c r="IQ6" s="147"/>
      <c r="IR6" s="147"/>
      <c r="IS6" s="147"/>
      <c r="IT6" s="147"/>
      <c r="IU6" s="147"/>
      <c r="IV6" s="147"/>
      <c r="IW6" s="147"/>
      <c r="IX6" s="147"/>
      <c r="IY6" s="147"/>
      <c r="IZ6" s="147"/>
      <c r="JA6" s="147"/>
      <c r="JB6" s="147"/>
      <c r="JC6" s="147"/>
      <c r="JD6" s="147"/>
      <c r="JE6" s="147"/>
      <c r="JF6" s="147"/>
      <c r="JG6" s="147"/>
      <c r="JH6" s="147"/>
      <c r="JI6" s="147"/>
      <c r="JJ6" s="147"/>
      <c r="JK6" s="147"/>
      <c r="JL6" s="147"/>
      <c r="JM6" s="147"/>
      <c r="JN6" s="147"/>
      <c r="JO6" s="147"/>
      <c r="JP6" s="147"/>
      <c r="JQ6" s="147"/>
      <c r="JR6" s="147"/>
      <c r="JS6" s="147"/>
      <c r="JT6" s="147"/>
      <c r="JU6" s="147"/>
      <c r="JV6" s="147"/>
      <c r="JW6" s="147"/>
      <c r="JX6" s="147"/>
      <c r="JY6" s="147"/>
      <c r="JZ6" s="147"/>
      <c r="KA6" s="147"/>
      <c r="KB6" s="147"/>
      <c r="KC6" s="147"/>
      <c r="KD6" s="147"/>
      <c r="KE6" s="147"/>
      <c r="KF6" s="147"/>
      <c r="KG6" s="147"/>
      <c r="KH6" s="147"/>
      <c r="KI6" s="147"/>
      <c r="KJ6" s="147"/>
      <c r="KK6" s="147"/>
      <c r="KL6" s="147"/>
      <c r="KM6" s="147"/>
      <c r="KN6" s="147"/>
      <c r="KO6" s="147"/>
      <c r="KP6" s="147"/>
      <c r="KQ6" s="147"/>
      <c r="KR6" s="147"/>
      <c r="KS6" s="147"/>
      <c r="KT6" s="147"/>
      <c r="KU6" s="147"/>
      <c r="KV6" s="147"/>
      <c r="KW6" s="147"/>
      <c r="KX6" s="147"/>
      <c r="KY6" s="147"/>
      <c r="KZ6" s="147"/>
      <c r="LA6" s="147"/>
      <c r="LB6" s="147"/>
      <c r="LC6" s="147"/>
      <c r="LD6" s="147"/>
      <c r="LE6" s="147"/>
      <c r="LF6" s="147"/>
      <c r="LG6" s="147"/>
      <c r="LH6" s="147"/>
      <c r="LI6" s="147"/>
      <c r="LJ6" s="147"/>
      <c r="LK6" s="147"/>
      <c r="LL6" s="147"/>
      <c r="LM6" s="147"/>
      <c r="LN6" s="147"/>
      <c r="LO6" s="147"/>
      <c r="LP6" s="147"/>
      <c r="LQ6" s="147"/>
      <c r="LR6" s="147"/>
      <c r="LS6" s="147"/>
      <c r="LT6" s="147"/>
      <c r="LU6" s="147"/>
      <c r="LV6" s="147"/>
      <c r="LW6" s="147"/>
      <c r="LX6" s="147"/>
      <c r="LY6" s="147"/>
      <c r="LZ6" s="147"/>
      <c r="MA6" s="147"/>
      <c r="MB6" s="147"/>
      <c r="MC6" s="147"/>
      <c r="MD6" s="147"/>
      <c r="ME6" s="147"/>
      <c r="MF6" s="147"/>
      <c r="MG6" s="147"/>
      <c r="MH6" s="147"/>
      <c r="MI6" s="147"/>
      <c r="MJ6" s="147"/>
      <c r="MK6" s="147"/>
      <c r="ML6" s="147"/>
      <c r="MM6" s="147"/>
      <c r="MN6" s="147"/>
      <c r="MO6" s="147"/>
      <c r="MP6" s="147"/>
      <c r="MQ6" s="147"/>
      <c r="MR6" s="147"/>
      <c r="MS6" s="147"/>
      <c r="MT6" s="147"/>
      <c r="MU6" s="147"/>
      <c r="MV6" s="147"/>
      <c r="MW6" s="147"/>
      <c r="MX6" s="147"/>
      <c r="MY6" s="147"/>
      <c r="MZ6" s="147"/>
      <c r="NA6" s="147"/>
      <c r="NB6" s="147"/>
      <c r="NC6" s="147"/>
      <c r="ND6" s="147"/>
      <c r="NE6" s="147"/>
      <c r="NF6" s="147"/>
      <c r="NG6" s="147"/>
      <c r="NH6" s="147"/>
      <c r="NI6" s="147"/>
      <c r="NJ6" s="147"/>
      <c r="NK6" s="147"/>
      <c r="NL6" s="147"/>
      <c r="NM6" s="147"/>
      <c r="NN6" s="147"/>
      <c r="NO6" s="147"/>
      <c r="NP6" s="147"/>
      <c r="NQ6" s="147"/>
      <c r="NR6" s="147"/>
      <c r="NS6" s="147"/>
      <c r="NT6" s="147"/>
      <c r="NU6" s="147"/>
      <c r="NV6" s="147"/>
      <c r="NW6" s="147"/>
      <c r="NX6" s="147"/>
      <c r="NY6" s="147"/>
      <c r="NZ6" s="147"/>
      <c r="OA6" s="147"/>
      <c r="OB6" s="147"/>
      <c r="OC6" s="147"/>
      <c r="OD6" s="147"/>
      <c r="OE6" s="147"/>
      <c r="OF6" s="147"/>
      <c r="OG6" s="147"/>
      <c r="OH6" s="147"/>
      <c r="OI6" s="147"/>
      <c r="OJ6" s="147"/>
      <c r="OK6" s="147"/>
      <c r="OL6" s="147"/>
      <c r="OM6" s="147"/>
      <c r="ON6" s="147"/>
      <c r="OO6" s="147"/>
      <c r="OP6" s="147"/>
      <c r="OQ6" s="147"/>
      <c r="OR6" s="147"/>
      <c r="OS6" s="147"/>
      <c r="OT6" s="147"/>
      <c r="OU6" s="147"/>
      <c r="OV6" s="147"/>
      <c r="OW6" s="147"/>
      <c r="OX6" s="147"/>
      <c r="OY6" s="147"/>
      <c r="OZ6" s="147"/>
      <c r="PA6" s="147"/>
      <c r="PB6" s="147"/>
      <c r="PC6" s="147"/>
      <c r="PD6" s="147"/>
      <c r="PE6" s="147"/>
      <c r="PF6" s="147"/>
      <c r="PG6" s="147"/>
      <c r="PH6" s="147"/>
      <c r="PI6" s="147"/>
      <c r="PJ6" s="147"/>
      <c r="PK6" s="147"/>
      <c r="PL6" s="147"/>
      <c r="PM6" s="147"/>
      <c r="PN6" s="147"/>
      <c r="PO6" s="147"/>
      <c r="PP6" s="147"/>
      <c r="PQ6" s="147"/>
      <c r="PR6" s="147"/>
      <c r="PS6" s="147"/>
      <c r="PT6" s="147"/>
      <c r="PU6" s="147"/>
      <c r="PV6" s="147"/>
      <c r="PW6" s="147"/>
      <c r="PX6" s="147"/>
      <c r="PY6" s="147"/>
      <c r="PZ6" s="147"/>
      <c r="QA6" s="147"/>
      <c r="QB6" s="147"/>
      <c r="QC6" s="147"/>
      <c r="QD6" s="147"/>
      <c r="QE6" s="147"/>
      <c r="QF6" s="147"/>
      <c r="QG6" s="147"/>
      <c r="QH6" s="147"/>
      <c r="QI6" s="147"/>
      <c r="QJ6" s="147"/>
      <c r="QK6" s="147"/>
      <c r="QL6" s="147"/>
      <c r="QM6" s="147"/>
      <c r="QN6" s="147"/>
      <c r="QO6" s="147"/>
      <c r="QP6" s="147"/>
      <c r="QQ6" s="147"/>
      <c r="QR6" s="147"/>
      <c r="QS6" s="147"/>
      <c r="QT6" s="147"/>
      <c r="QU6" s="147"/>
      <c r="QV6" s="147"/>
      <c r="QW6" s="147"/>
      <c r="QX6" s="147"/>
      <c r="QY6" s="147"/>
      <c r="QZ6" s="147"/>
      <c r="RA6" s="147"/>
      <c r="RB6" s="147"/>
      <c r="RC6" s="147"/>
      <c r="RD6" s="147"/>
      <c r="RE6" s="147"/>
      <c r="RF6" s="147"/>
      <c r="RG6" s="147"/>
      <c r="RH6" s="147"/>
      <c r="RI6" s="147"/>
      <c r="RJ6" s="147"/>
      <c r="RK6" s="147"/>
      <c r="RL6" s="147"/>
      <c r="RM6" s="147"/>
      <c r="RN6" s="147"/>
      <c r="RO6" s="147"/>
      <c r="RP6" s="147"/>
      <c r="RQ6" s="147"/>
      <c r="RR6" s="147"/>
      <c r="RS6" s="147"/>
      <c r="RT6" s="147"/>
      <c r="RU6" s="147"/>
      <c r="RV6" s="147"/>
      <c r="RW6" s="147"/>
      <c r="RX6" s="147"/>
      <c r="RY6" s="147"/>
      <c r="RZ6" s="147"/>
      <c r="SA6" s="147"/>
      <c r="SB6" s="147"/>
      <c r="SC6" s="147"/>
      <c r="SD6" s="147"/>
      <c r="SE6" s="147"/>
      <c r="SF6" s="147"/>
      <c r="SG6" s="147"/>
      <c r="SH6" s="147"/>
      <c r="SI6" s="147"/>
      <c r="SJ6" s="147"/>
      <c r="SK6" s="147"/>
      <c r="SL6" s="147"/>
      <c r="SM6" s="147"/>
      <c r="SN6" s="147"/>
      <c r="SO6" s="147"/>
      <c r="SP6" s="147"/>
      <c r="SQ6" s="147"/>
      <c r="SR6" s="147"/>
      <c r="SS6" s="147"/>
      <c r="ST6" s="147"/>
      <c r="SU6" s="147"/>
      <c r="SV6" s="147"/>
      <c r="SW6" s="147"/>
      <c r="SX6" s="147"/>
      <c r="SY6" s="147"/>
      <c r="SZ6" s="147"/>
      <c r="TA6" s="147"/>
      <c r="TB6" s="147"/>
      <c r="TC6" s="147"/>
      <c r="TD6" s="147"/>
      <c r="TE6" s="147"/>
      <c r="TF6" s="147"/>
      <c r="TG6" s="147"/>
      <c r="TH6" s="147"/>
      <c r="TI6" s="147"/>
      <c r="TJ6" s="147"/>
      <c r="TK6" s="147"/>
      <c r="TL6" s="147"/>
      <c r="TM6" s="147"/>
      <c r="TN6" s="147"/>
      <c r="TO6" s="147"/>
      <c r="TP6" s="147"/>
      <c r="TQ6" s="147"/>
      <c r="TR6" s="147"/>
      <c r="TS6" s="147"/>
      <c r="TT6" s="147"/>
      <c r="TU6" s="147"/>
      <c r="TV6" s="147"/>
      <c r="TW6" s="147"/>
      <c r="TX6" s="147"/>
      <c r="TY6" s="147"/>
      <c r="TZ6" s="147"/>
      <c r="UA6" s="147"/>
      <c r="UB6" s="147"/>
      <c r="UC6" s="147"/>
      <c r="UD6" s="147"/>
      <c r="UE6" s="147"/>
      <c r="UF6" s="147"/>
      <c r="UG6" s="147"/>
      <c r="UH6" s="147"/>
      <c r="UI6" s="147"/>
      <c r="UJ6" s="147"/>
      <c r="UK6" s="147"/>
      <c r="UL6" s="147"/>
      <c r="UM6" s="147"/>
      <c r="UN6" s="147"/>
      <c r="UO6" s="147"/>
      <c r="UP6" s="147"/>
      <c r="UQ6" s="147"/>
      <c r="UR6" s="147"/>
      <c r="US6" s="147"/>
      <c r="UT6" s="147"/>
      <c r="UU6" s="147"/>
      <c r="UV6" s="147"/>
      <c r="UW6" s="147"/>
      <c r="UX6" s="147"/>
      <c r="UY6" s="147"/>
      <c r="UZ6" s="147"/>
      <c r="VA6" s="147"/>
      <c r="VB6" s="147"/>
      <c r="VC6" s="147"/>
      <c r="VD6" s="147"/>
      <c r="VE6" s="147"/>
      <c r="VF6" s="147"/>
      <c r="VG6" s="147"/>
      <c r="VH6" s="147"/>
      <c r="VI6" s="147"/>
      <c r="VJ6" s="147"/>
      <c r="VK6" s="147"/>
      <c r="VL6" s="147"/>
      <c r="VM6" s="147"/>
      <c r="VN6" s="147"/>
      <c r="VO6" s="147"/>
      <c r="VP6" s="147"/>
      <c r="VQ6" s="147"/>
      <c r="VR6" s="147"/>
      <c r="VS6" s="147"/>
      <c r="VT6" s="147"/>
      <c r="VU6" s="147"/>
      <c r="VV6" s="147"/>
      <c r="VW6" s="147"/>
      <c r="VX6" s="147"/>
      <c r="VY6" s="147"/>
      <c r="VZ6" s="147"/>
      <c r="WA6" s="147"/>
      <c r="WB6" s="147"/>
      <c r="WC6" s="147"/>
      <c r="WD6" s="147"/>
      <c r="WE6" s="147"/>
      <c r="WF6" s="147"/>
      <c r="WG6" s="147"/>
      <c r="WH6" s="147"/>
      <c r="WI6" s="147"/>
      <c r="WJ6" s="147"/>
      <c r="WK6" s="147"/>
      <c r="WL6" s="147"/>
      <c r="WM6" s="147"/>
      <c r="WN6" s="147"/>
      <c r="WO6" s="147"/>
      <c r="WP6" s="147"/>
      <c r="WQ6" s="147"/>
      <c r="WR6" s="147"/>
      <c r="WS6" s="147"/>
      <c r="WT6" s="147"/>
      <c r="WU6" s="147"/>
      <c r="WV6" s="147"/>
      <c r="WW6" s="147"/>
      <c r="WX6" s="147"/>
      <c r="WY6" s="147"/>
      <c r="WZ6" s="147"/>
      <c r="XA6" s="147"/>
      <c r="XB6" s="147"/>
      <c r="XC6" s="147"/>
      <c r="XD6" s="147"/>
      <c r="XE6" s="147"/>
      <c r="XF6" s="147"/>
      <c r="XG6" s="147"/>
      <c r="XH6" s="147"/>
      <c r="XI6" s="147"/>
      <c r="XJ6" s="147"/>
      <c r="XK6" s="147"/>
      <c r="XL6" s="147"/>
      <c r="XM6" s="147"/>
      <c r="XN6" s="147"/>
      <c r="XO6" s="147"/>
      <c r="XP6" s="147"/>
      <c r="XQ6" s="147"/>
      <c r="XR6" s="147"/>
      <c r="XS6" s="147"/>
      <c r="XT6" s="147"/>
      <c r="XU6" s="147"/>
      <c r="XV6" s="147"/>
      <c r="XW6" s="147"/>
      <c r="XX6" s="147"/>
      <c r="XY6" s="147"/>
      <c r="XZ6" s="147"/>
      <c r="YA6" s="147"/>
      <c r="YB6" s="147"/>
      <c r="YC6" s="147"/>
      <c r="YD6" s="147"/>
      <c r="YE6" s="147"/>
      <c r="YF6" s="147"/>
      <c r="YG6" s="147"/>
      <c r="YH6" s="147"/>
      <c r="YI6" s="147"/>
      <c r="YJ6" s="147"/>
      <c r="YK6" s="147"/>
      <c r="YL6" s="147"/>
      <c r="YM6" s="147"/>
      <c r="YN6" s="147"/>
      <c r="YO6" s="147"/>
      <c r="YP6" s="147"/>
      <c r="YQ6" s="147"/>
      <c r="YR6" s="147"/>
      <c r="YS6" s="147"/>
      <c r="YT6" s="147"/>
      <c r="YU6" s="147"/>
      <c r="YV6" s="147"/>
      <c r="YW6" s="147"/>
      <c r="YX6" s="147"/>
      <c r="YY6" s="147"/>
      <c r="YZ6" s="147"/>
      <c r="ZA6" s="147"/>
      <c r="ZB6" s="147"/>
      <c r="ZC6" s="147"/>
      <c r="ZD6" s="147"/>
      <c r="ZE6" s="147"/>
      <c r="ZF6" s="147"/>
      <c r="ZG6" s="147"/>
      <c r="ZH6" s="147"/>
      <c r="ZI6" s="147"/>
      <c r="ZJ6" s="147"/>
      <c r="ZK6" s="147"/>
      <c r="ZL6" s="147"/>
      <c r="ZM6" s="147"/>
      <c r="ZN6" s="147"/>
      <c r="ZO6" s="147"/>
      <c r="ZP6" s="147"/>
      <c r="ZQ6" s="147"/>
      <c r="ZR6" s="147"/>
      <c r="ZS6" s="147"/>
      <c r="ZT6" s="147"/>
      <c r="ZU6" s="147"/>
      <c r="ZV6" s="147"/>
      <c r="ZW6" s="147"/>
      <c r="ZX6" s="147"/>
      <c r="ZY6" s="147"/>
      <c r="ZZ6" s="147"/>
      <c r="AAA6" s="147"/>
      <c r="AAB6" s="147"/>
      <c r="AAC6" s="147"/>
      <c r="AAD6" s="147"/>
      <c r="AAE6" s="147"/>
      <c r="AAF6" s="147"/>
      <c r="AAG6" s="147"/>
      <c r="AAH6" s="147"/>
      <c r="AAI6" s="147"/>
      <c r="AAJ6" s="147"/>
      <c r="AAK6" s="147"/>
      <c r="AAL6" s="147"/>
      <c r="AAM6" s="147"/>
      <c r="AAN6" s="147"/>
      <c r="AAO6" s="147"/>
      <c r="AAP6" s="147"/>
      <c r="AAQ6" s="147"/>
      <c r="AAR6" s="147"/>
      <c r="AAS6" s="147"/>
      <c r="AAT6" s="147"/>
      <c r="AAU6" s="147"/>
      <c r="AAV6" s="147"/>
      <c r="AAW6" s="147"/>
      <c r="AAX6" s="147"/>
      <c r="AAY6" s="147"/>
      <c r="AAZ6" s="147"/>
      <c r="ABA6" s="147"/>
      <c r="ABB6" s="147"/>
      <c r="ABC6" s="147"/>
      <c r="ABD6" s="147"/>
      <c r="ABE6" s="147"/>
      <c r="ABF6" s="147"/>
      <c r="ABG6" s="147"/>
      <c r="ABH6" s="147"/>
      <c r="ABI6" s="147"/>
      <c r="ABJ6" s="147"/>
      <c r="ABK6" s="147"/>
      <c r="ABL6" s="147"/>
      <c r="ABM6" s="147"/>
      <c r="ABN6" s="147"/>
      <c r="ABO6" s="147"/>
      <c r="ABP6" s="147"/>
      <c r="ABQ6" s="147"/>
      <c r="ABR6" s="147"/>
      <c r="ABS6" s="147"/>
      <c r="ABT6" s="147"/>
      <c r="ABU6" s="147"/>
      <c r="ABV6" s="147"/>
      <c r="ABW6" s="147"/>
      <c r="ABX6" s="147"/>
      <c r="ABY6" s="147"/>
      <c r="ABZ6" s="147"/>
      <c r="ACA6" s="147"/>
      <c r="ACB6" s="147"/>
      <c r="ACC6" s="147"/>
      <c r="ACD6" s="147"/>
      <c r="ACE6" s="147"/>
      <c r="ACF6" s="147"/>
      <c r="ACG6" s="147"/>
      <c r="ACH6" s="147"/>
      <c r="ACI6" s="147"/>
      <c r="ACJ6" s="147"/>
      <c r="ACK6" s="147"/>
      <c r="ACL6" s="147"/>
      <c r="ACM6" s="147"/>
      <c r="ACN6" s="147"/>
      <c r="ACO6" s="147"/>
      <c r="ACP6" s="147"/>
      <c r="ACQ6" s="147"/>
      <c r="ACR6" s="147"/>
      <c r="ACS6" s="147"/>
      <c r="ACT6" s="147"/>
      <c r="ACU6" s="147"/>
      <c r="ACV6" s="147"/>
      <c r="ACW6" s="147"/>
      <c r="ACX6" s="147"/>
      <c r="ACY6" s="147"/>
      <c r="ACZ6" s="147"/>
      <c r="ADA6" s="147"/>
      <c r="ADB6" s="147"/>
      <c r="ADC6" s="147"/>
      <c r="ADD6" s="147"/>
      <c r="ADE6" s="147"/>
      <c r="ADF6" s="147"/>
      <c r="ADG6" s="147"/>
      <c r="ADH6" s="147"/>
      <c r="ADI6" s="147"/>
      <c r="ADJ6" s="147"/>
      <c r="ADK6" s="147"/>
      <c r="ADL6" s="147"/>
      <c r="ADM6" s="147"/>
      <c r="ADN6" s="147"/>
      <c r="ADO6" s="147"/>
      <c r="ADP6" s="147"/>
      <c r="ADQ6" s="147"/>
      <c r="ADR6" s="147"/>
      <c r="ADS6" s="147"/>
      <c r="ADT6" s="147"/>
      <c r="ADU6" s="147"/>
      <c r="ADV6" s="147"/>
      <c r="ADW6" s="147"/>
      <c r="ADX6" s="147"/>
      <c r="ADY6" s="147"/>
      <c r="ADZ6" s="147"/>
      <c r="AEA6" s="147"/>
      <c r="AEB6" s="147"/>
      <c r="AEC6" s="147"/>
      <c r="AED6" s="147"/>
      <c r="AEE6" s="147"/>
      <c r="AEF6" s="147"/>
      <c r="AEG6" s="147"/>
      <c r="AEH6" s="147"/>
      <c r="AEI6" s="147"/>
      <c r="AEJ6" s="147"/>
      <c r="AEK6" s="147"/>
      <c r="AEL6" s="147"/>
      <c r="AEM6" s="147"/>
      <c r="AEN6" s="147"/>
      <c r="AEO6" s="147"/>
      <c r="AEP6" s="147"/>
      <c r="AEQ6" s="147"/>
      <c r="AER6" s="147"/>
      <c r="AES6" s="147"/>
      <c r="AET6" s="147"/>
      <c r="AEU6" s="147"/>
      <c r="AEV6" s="147"/>
      <c r="AEW6" s="147"/>
      <c r="AEX6" s="147"/>
      <c r="AEY6" s="147"/>
      <c r="AEZ6" s="147"/>
      <c r="AFA6" s="147"/>
      <c r="AFB6" s="147"/>
      <c r="AFC6" s="147"/>
      <c r="AFD6" s="147"/>
      <c r="AFE6" s="147"/>
      <c r="AFF6" s="147"/>
      <c r="AFG6" s="147"/>
      <c r="AFH6" s="147"/>
      <c r="AFI6" s="147"/>
      <c r="AFJ6" s="147"/>
      <c r="AFK6" s="147"/>
      <c r="AFL6" s="147"/>
      <c r="AFM6" s="147"/>
      <c r="AFN6" s="147"/>
      <c r="AFO6" s="147"/>
      <c r="AFP6" s="147"/>
      <c r="AFQ6" s="147"/>
      <c r="AFR6" s="147"/>
      <c r="AFS6" s="147"/>
      <c r="AFT6" s="147"/>
      <c r="AFU6" s="147"/>
      <c r="AFV6" s="147"/>
      <c r="AFW6" s="147"/>
      <c r="AFX6" s="147"/>
      <c r="AFY6" s="147"/>
      <c r="AFZ6" s="147"/>
      <c r="AGA6" s="147"/>
      <c r="AGB6" s="147"/>
      <c r="AGC6" s="147"/>
      <c r="AGD6" s="147"/>
      <c r="AGE6" s="147"/>
      <c r="AGF6" s="147"/>
      <c r="AGG6" s="147"/>
      <c r="AGH6" s="147"/>
      <c r="AGI6" s="147"/>
      <c r="AGJ6" s="147"/>
      <c r="AGK6" s="147"/>
      <c r="AGL6" s="147"/>
      <c r="AGM6" s="147"/>
      <c r="AGN6" s="147"/>
      <c r="AGO6" s="147"/>
      <c r="AGP6" s="147"/>
      <c r="AGQ6" s="147"/>
      <c r="AGR6" s="147"/>
      <c r="AGS6" s="147"/>
      <c r="AGT6" s="147"/>
      <c r="AGU6" s="147"/>
      <c r="AGV6" s="147"/>
      <c r="AGW6" s="147"/>
      <c r="AGX6" s="147"/>
      <c r="AGY6" s="147"/>
      <c r="AGZ6" s="147"/>
      <c r="AHA6" s="147"/>
      <c r="AHB6" s="147"/>
      <c r="AHC6" s="147"/>
      <c r="AHD6" s="147"/>
      <c r="AHE6" s="147"/>
      <c r="AHF6" s="147"/>
      <c r="AHG6" s="147"/>
      <c r="AHH6" s="147"/>
      <c r="AHI6" s="147"/>
      <c r="AHJ6" s="147"/>
      <c r="AHK6" s="147"/>
      <c r="AHL6" s="147"/>
      <c r="AHM6" s="147"/>
      <c r="AHN6" s="147"/>
      <c r="AHO6" s="147"/>
      <c r="AHP6" s="147"/>
      <c r="AHQ6" s="147"/>
      <c r="AHR6" s="147"/>
      <c r="AHS6" s="147"/>
      <c r="AHT6" s="147"/>
      <c r="AHU6" s="147"/>
      <c r="AHV6" s="147"/>
      <c r="AHW6" s="147"/>
      <c r="AHX6" s="147"/>
      <c r="AHY6" s="147"/>
      <c r="AHZ6" s="147"/>
      <c r="AIA6" s="147"/>
      <c r="AIB6" s="147"/>
      <c r="AIC6" s="147"/>
      <c r="AID6" s="147"/>
      <c r="AIE6" s="147"/>
      <c r="AIF6" s="147"/>
      <c r="AIG6" s="147"/>
      <c r="AIH6" s="147"/>
      <c r="AII6" s="147"/>
      <c r="AIJ6" s="147"/>
      <c r="AIK6" s="147"/>
      <c r="AIL6" s="147"/>
      <c r="AIM6" s="147"/>
      <c r="AIN6" s="147"/>
      <c r="AIO6" s="147"/>
      <c r="AIP6" s="147"/>
      <c r="AIQ6" s="147"/>
      <c r="AIR6" s="147"/>
      <c r="AIS6" s="147"/>
      <c r="AIT6" s="147"/>
      <c r="AIU6" s="147"/>
      <c r="AIV6" s="147"/>
      <c r="AIW6" s="147"/>
      <c r="AIX6" s="147"/>
      <c r="AIY6" s="147"/>
      <c r="AIZ6" s="147"/>
      <c r="AJA6" s="147"/>
      <c r="AJB6" s="147"/>
      <c r="AJC6" s="147"/>
      <c r="AJD6" s="147"/>
      <c r="AJE6" s="147"/>
      <c r="AJF6" s="147"/>
      <c r="AJG6" s="147"/>
      <c r="AJH6" s="147"/>
      <c r="AJI6" s="147"/>
      <c r="AJJ6" s="147"/>
      <c r="AJK6" s="147"/>
      <c r="AJL6" s="147"/>
      <c r="AJM6" s="147"/>
      <c r="AJN6" s="147"/>
      <c r="AJO6" s="147"/>
      <c r="AJP6" s="147"/>
      <c r="AJQ6" s="147"/>
      <c r="AJR6" s="147"/>
      <c r="AJS6" s="147"/>
      <c r="AJT6" s="147"/>
      <c r="AJU6" s="147"/>
      <c r="AJV6" s="147"/>
      <c r="AJW6" s="147"/>
      <c r="AJX6" s="147"/>
      <c r="AJY6" s="147"/>
      <c r="AJZ6" s="147"/>
      <c r="AKA6" s="147"/>
      <c r="AKB6" s="147"/>
      <c r="AKC6" s="147"/>
      <c r="AKD6" s="147"/>
      <c r="AKE6" s="147"/>
      <c r="AKF6" s="147"/>
      <c r="AKG6" s="147"/>
      <c r="AKH6" s="147"/>
      <c r="AKI6" s="147"/>
      <c r="AKJ6" s="147"/>
      <c r="AKK6" s="147"/>
      <c r="AKL6" s="147"/>
      <c r="AKM6" s="147"/>
      <c r="AKN6" s="147"/>
      <c r="AKO6" s="147"/>
      <c r="AKP6" s="147"/>
      <c r="AKQ6" s="147"/>
      <c r="AKR6" s="147"/>
      <c r="AKS6" s="147"/>
      <c r="AKT6" s="147"/>
      <c r="AKU6" s="147"/>
      <c r="AKV6" s="147"/>
      <c r="AKW6" s="147"/>
      <c r="AKX6" s="147"/>
      <c r="AKY6" s="147"/>
      <c r="AKZ6" s="147"/>
      <c r="ALA6" s="147"/>
      <c r="ALB6" s="147"/>
      <c r="ALC6" s="147"/>
      <c r="ALD6" s="147"/>
      <c r="ALE6" s="147"/>
      <c r="ALF6" s="147"/>
      <c r="ALG6" s="147"/>
      <c r="ALH6" s="147"/>
      <c r="ALI6" s="147"/>
      <c r="ALJ6" s="147"/>
      <c r="ALK6" s="147"/>
      <c r="ALL6" s="147"/>
      <c r="ALM6" s="147"/>
      <c r="ALN6" s="147"/>
      <c r="ALO6" s="147"/>
      <c r="ALP6" s="147"/>
      <c r="ALQ6" s="147"/>
      <c r="ALR6" s="147"/>
      <c r="ALS6" s="147"/>
      <c r="ALT6" s="147"/>
      <c r="ALU6" s="147"/>
      <c r="ALV6" s="147"/>
      <c r="ALW6" s="147"/>
      <c r="ALX6" s="147"/>
      <c r="ALY6" s="147"/>
      <c r="ALZ6" s="147"/>
      <c r="AMA6" s="147"/>
      <c r="AMB6" s="147"/>
      <c r="AMC6" s="147"/>
      <c r="AMD6" s="147"/>
      <c r="AME6" s="147"/>
      <c r="AMF6" s="147"/>
      <c r="AMG6" s="147"/>
      <c r="AMH6" s="147"/>
      <c r="AMI6" s="147"/>
      <c r="AMJ6" s="147"/>
      <c r="AMK6" s="147"/>
      <c r="AML6" s="147"/>
      <c r="AMM6" s="147"/>
      <c r="AMN6" s="147"/>
      <c r="AMO6" s="147"/>
      <c r="AMP6" s="147"/>
      <c r="AMQ6" s="147"/>
      <c r="AMR6" s="147"/>
      <c r="AMS6" s="147"/>
      <c r="AMT6" s="147"/>
      <c r="AMU6" s="147"/>
      <c r="AMV6" s="147"/>
      <c r="AMW6" s="147"/>
      <c r="AMX6" s="147"/>
      <c r="AMY6" s="147"/>
      <c r="AMZ6" s="147"/>
      <c r="ANA6" s="147"/>
      <c r="ANB6" s="147"/>
      <c r="ANC6" s="147"/>
      <c r="AND6" s="147"/>
      <c r="ANE6" s="147"/>
      <c r="ANF6" s="147"/>
      <c r="ANG6" s="147"/>
      <c r="ANH6" s="147"/>
      <c r="ANI6" s="147"/>
      <c r="ANJ6" s="147"/>
      <c r="ANK6" s="147"/>
      <c r="ANL6" s="147"/>
      <c r="ANM6" s="147"/>
      <c r="ANN6" s="147"/>
      <c r="ANO6" s="147"/>
      <c r="ANP6" s="147"/>
      <c r="ANQ6" s="147"/>
      <c r="ANR6" s="147"/>
      <c r="ANS6" s="147"/>
      <c r="ANT6" s="147"/>
      <c r="ANU6" s="147"/>
      <c r="ANV6" s="147"/>
      <c r="ANW6" s="147"/>
      <c r="ANX6" s="147"/>
      <c r="ANY6" s="147"/>
      <c r="ANZ6" s="147"/>
      <c r="AOA6" s="147"/>
      <c r="AOB6" s="147"/>
      <c r="AOC6" s="147"/>
      <c r="AOD6" s="147"/>
      <c r="AOE6" s="147"/>
      <c r="AOF6" s="147"/>
      <c r="AOG6" s="147"/>
      <c r="AOH6" s="147"/>
      <c r="AOI6" s="147"/>
      <c r="AOJ6" s="147"/>
      <c r="AOK6" s="147"/>
      <c r="AOL6" s="147"/>
      <c r="AOM6" s="147"/>
      <c r="AON6" s="147"/>
      <c r="AOO6" s="147"/>
      <c r="AOP6" s="147"/>
      <c r="AOQ6" s="147"/>
      <c r="AOR6" s="147"/>
      <c r="AOS6" s="147"/>
      <c r="AOT6" s="147"/>
      <c r="AOU6" s="147"/>
      <c r="AOV6" s="147"/>
      <c r="AOW6" s="147"/>
      <c r="AOX6" s="147"/>
      <c r="AOY6" s="147"/>
      <c r="AOZ6" s="147"/>
      <c r="APA6" s="147"/>
      <c r="APB6" s="147"/>
      <c r="APC6" s="147"/>
      <c r="APD6" s="147"/>
      <c r="APE6" s="147"/>
      <c r="APF6" s="147"/>
      <c r="APG6" s="147"/>
      <c r="APH6" s="147"/>
      <c r="API6" s="147"/>
      <c r="APJ6" s="147"/>
      <c r="APK6" s="147"/>
      <c r="APL6" s="147"/>
      <c r="APM6" s="147"/>
      <c r="APN6" s="147"/>
      <c r="APO6" s="147"/>
      <c r="APP6" s="147"/>
      <c r="APQ6" s="147"/>
      <c r="APR6" s="147"/>
      <c r="APS6" s="147"/>
      <c r="APT6" s="147"/>
      <c r="APU6" s="147"/>
      <c r="APV6" s="147"/>
      <c r="APW6" s="147"/>
      <c r="APX6" s="147"/>
      <c r="APY6" s="147"/>
      <c r="APZ6" s="147"/>
      <c r="AQA6" s="147"/>
      <c r="AQB6" s="147"/>
      <c r="AQC6" s="147"/>
      <c r="AQD6" s="147"/>
      <c r="AQE6" s="147"/>
      <c r="AQF6" s="147"/>
      <c r="AQG6" s="147"/>
      <c r="AQH6" s="147"/>
      <c r="AQI6" s="147"/>
      <c r="AQJ6" s="147"/>
      <c r="AQK6" s="147"/>
      <c r="AQL6" s="147"/>
      <c r="AQM6" s="147"/>
      <c r="AQN6" s="147"/>
      <c r="AQO6" s="147"/>
      <c r="AQP6" s="147"/>
      <c r="AQQ6" s="147"/>
      <c r="AQR6" s="147"/>
      <c r="AQS6" s="147"/>
      <c r="AQT6" s="147"/>
      <c r="AQU6" s="147"/>
      <c r="AQV6" s="147"/>
      <c r="AQW6" s="147"/>
      <c r="AQX6" s="147"/>
      <c r="AQY6" s="147"/>
      <c r="AQZ6" s="147"/>
      <c r="ARA6" s="147"/>
      <c r="ARB6" s="147"/>
      <c r="ARC6" s="147"/>
      <c r="ARD6" s="147"/>
      <c r="ARE6" s="147"/>
      <c r="ARF6" s="147"/>
      <c r="ARG6" s="147"/>
      <c r="ARH6" s="147"/>
      <c r="ARI6" s="147"/>
      <c r="ARJ6" s="147"/>
      <c r="ARK6" s="147"/>
      <c r="ARL6" s="147"/>
      <c r="ARM6" s="147"/>
      <c r="ARN6" s="147"/>
      <c r="ARO6" s="147"/>
      <c r="ARP6" s="147"/>
      <c r="ARQ6" s="147"/>
      <c r="ARR6" s="147"/>
      <c r="ARS6" s="147"/>
      <c r="ART6" s="147"/>
      <c r="ARU6" s="147"/>
      <c r="ARV6" s="147"/>
      <c r="ARW6" s="147"/>
      <c r="ARX6" s="147"/>
      <c r="ARY6" s="147"/>
      <c r="ARZ6" s="147"/>
      <c r="ASA6" s="147"/>
      <c r="ASB6" s="147"/>
      <c r="ASC6" s="147"/>
      <c r="ASD6" s="147"/>
      <c r="ASE6" s="147"/>
      <c r="ASF6" s="147"/>
      <c r="ASG6" s="147"/>
      <c r="ASH6" s="147"/>
      <c r="ASI6" s="147"/>
      <c r="ASJ6" s="147"/>
      <c r="ASK6" s="147"/>
      <c r="ASL6" s="147"/>
      <c r="ASM6" s="147"/>
      <c r="ASN6" s="147"/>
      <c r="ASO6" s="147"/>
      <c r="ASP6" s="147"/>
      <c r="ASQ6" s="147"/>
      <c r="ASR6" s="147"/>
      <c r="ASS6" s="147"/>
      <c r="AST6" s="147"/>
      <c r="ASU6" s="147"/>
      <c r="ASV6" s="147"/>
      <c r="ASW6" s="147"/>
      <c r="ASX6" s="147"/>
      <c r="ASY6" s="147"/>
      <c r="ASZ6" s="147"/>
      <c r="ATA6" s="147"/>
      <c r="ATB6" s="147"/>
      <c r="ATC6" s="147"/>
      <c r="ATD6" s="147"/>
      <c r="ATE6" s="147"/>
      <c r="ATF6" s="147"/>
      <c r="ATG6" s="147"/>
      <c r="ATH6" s="147"/>
      <c r="ATI6" s="147"/>
      <c r="ATJ6" s="147"/>
      <c r="ATK6" s="147"/>
      <c r="ATL6" s="147"/>
      <c r="ATM6" s="147"/>
      <c r="ATN6" s="147"/>
      <c r="ATO6" s="147"/>
      <c r="ATP6" s="147"/>
      <c r="ATQ6" s="147"/>
      <c r="ATR6" s="147"/>
      <c r="ATS6" s="147"/>
      <c r="ATT6" s="147"/>
      <c r="ATU6" s="147"/>
      <c r="ATV6" s="147"/>
      <c r="ATW6" s="147"/>
      <c r="ATX6" s="147"/>
      <c r="ATY6" s="147"/>
      <c r="ATZ6" s="147"/>
      <c r="AUA6" s="147"/>
      <c r="AUB6" s="147"/>
      <c r="AUC6" s="147"/>
      <c r="AUD6" s="147"/>
      <c r="AUE6" s="147"/>
      <c r="AUF6" s="147"/>
      <c r="AUG6" s="147"/>
      <c r="AUH6" s="147"/>
      <c r="AUI6" s="147"/>
      <c r="AUJ6" s="147"/>
      <c r="AUK6" s="147"/>
      <c r="AUL6" s="147"/>
      <c r="AUM6" s="147"/>
      <c r="AUN6" s="147"/>
      <c r="AUO6" s="147"/>
      <c r="AUP6" s="147"/>
      <c r="AUQ6" s="147"/>
      <c r="AUR6" s="147"/>
      <c r="AUS6" s="147"/>
      <c r="AUT6" s="147"/>
      <c r="AUU6" s="147"/>
      <c r="AUV6" s="147"/>
      <c r="AUW6" s="147"/>
      <c r="AUX6" s="147"/>
      <c r="AUY6" s="147"/>
      <c r="AUZ6" s="147"/>
      <c r="AVA6" s="147"/>
      <c r="AVB6" s="147"/>
      <c r="AVC6" s="147"/>
      <c r="AVD6" s="147"/>
      <c r="AVE6" s="147"/>
      <c r="AVF6" s="147"/>
      <c r="AVG6" s="147"/>
      <c r="AVH6" s="147"/>
      <c r="AVI6" s="147"/>
      <c r="AVJ6" s="147"/>
      <c r="AVK6" s="147"/>
      <c r="AVL6" s="147"/>
      <c r="AVM6" s="147"/>
      <c r="AVN6" s="147"/>
      <c r="AVO6" s="147"/>
      <c r="AVP6" s="147"/>
      <c r="AVQ6" s="147"/>
      <c r="AVR6" s="147"/>
      <c r="AVS6" s="147"/>
      <c r="AVT6" s="147"/>
      <c r="AVU6" s="147"/>
      <c r="AVV6" s="147"/>
      <c r="AVW6" s="147"/>
      <c r="AVX6" s="147"/>
      <c r="AVY6" s="147"/>
      <c r="AVZ6" s="147"/>
      <c r="AWA6" s="147"/>
      <c r="AWB6" s="147"/>
      <c r="AWC6" s="147"/>
      <c r="AWD6" s="147"/>
      <c r="AWE6" s="147"/>
      <c r="AWF6" s="147"/>
      <c r="AWG6" s="147"/>
      <c r="AWH6" s="147"/>
      <c r="AWI6" s="147"/>
      <c r="AWJ6" s="147"/>
      <c r="AWK6" s="147"/>
      <c r="AWL6" s="147"/>
      <c r="AWM6" s="147"/>
      <c r="AWN6" s="147"/>
      <c r="AWO6" s="147"/>
      <c r="AWP6" s="147"/>
      <c r="AWQ6" s="147"/>
      <c r="AWR6" s="147"/>
      <c r="AWS6" s="147"/>
      <c r="AWT6" s="147"/>
      <c r="AWU6" s="147"/>
      <c r="AWV6" s="147"/>
      <c r="AWW6" s="147"/>
      <c r="AWX6" s="147"/>
      <c r="AWY6" s="147"/>
      <c r="AWZ6" s="147"/>
      <c r="AXA6" s="147"/>
      <c r="AXB6" s="147"/>
      <c r="AXC6" s="147"/>
      <c r="AXD6" s="147"/>
      <c r="AXE6" s="147"/>
      <c r="AXF6" s="147"/>
      <c r="AXG6" s="147"/>
      <c r="AXH6" s="147"/>
      <c r="AXI6" s="147"/>
      <c r="AXJ6" s="147"/>
      <c r="AXK6" s="147"/>
      <c r="AXL6" s="147"/>
      <c r="AXM6" s="147"/>
      <c r="AXN6" s="147"/>
      <c r="AXO6" s="147"/>
      <c r="AXP6" s="147"/>
      <c r="AXQ6" s="147"/>
      <c r="AXR6" s="147"/>
      <c r="AXS6" s="147"/>
      <c r="AXT6" s="147"/>
      <c r="AXU6" s="147"/>
      <c r="AXV6" s="147"/>
      <c r="AXW6" s="147"/>
      <c r="AXX6" s="147"/>
      <c r="AXY6" s="147"/>
      <c r="AXZ6" s="147"/>
      <c r="AYA6" s="147"/>
      <c r="AYB6" s="147"/>
      <c r="AYC6" s="147"/>
      <c r="AYD6" s="147"/>
      <c r="AYE6" s="147"/>
      <c r="AYF6" s="147"/>
      <c r="AYG6" s="147"/>
      <c r="AYH6" s="147"/>
      <c r="AYI6" s="147"/>
      <c r="AYJ6" s="147"/>
      <c r="AYK6" s="147"/>
      <c r="AYL6" s="147"/>
      <c r="AYM6" s="147"/>
      <c r="AYN6" s="147"/>
      <c r="AYO6" s="147"/>
      <c r="AYP6" s="147"/>
      <c r="AYQ6" s="147"/>
      <c r="AYR6" s="147"/>
      <c r="AYS6" s="147"/>
      <c r="AYT6" s="147"/>
      <c r="AYU6" s="147"/>
      <c r="AYV6" s="147"/>
      <c r="AYW6" s="147"/>
      <c r="AYX6" s="147"/>
      <c r="AYY6" s="147"/>
      <c r="AYZ6" s="147"/>
      <c r="AZA6" s="147"/>
      <c r="AZB6" s="147"/>
      <c r="AZC6" s="147"/>
      <c r="AZD6" s="147"/>
      <c r="AZE6" s="147"/>
      <c r="AZF6" s="147"/>
      <c r="AZG6" s="147"/>
      <c r="AZH6" s="147"/>
      <c r="AZI6" s="147"/>
      <c r="AZJ6" s="147"/>
      <c r="AZK6" s="147"/>
      <c r="AZL6" s="147"/>
      <c r="AZM6" s="147"/>
      <c r="AZN6" s="147"/>
      <c r="AZO6" s="147"/>
      <c r="AZP6" s="147"/>
      <c r="AZQ6" s="147"/>
      <c r="AZR6" s="147"/>
      <c r="AZS6" s="147"/>
      <c r="AZT6" s="147"/>
      <c r="AZU6" s="147"/>
      <c r="AZV6" s="147"/>
      <c r="AZW6" s="147"/>
      <c r="AZX6" s="147"/>
      <c r="AZY6" s="147"/>
      <c r="AZZ6" s="147"/>
      <c r="BAA6" s="147"/>
      <c r="BAB6" s="147"/>
      <c r="BAC6" s="147"/>
      <c r="BAD6" s="147"/>
      <c r="BAE6" s="147"/>
      <c r="BAF6" s="147"/>
      <c r="BAG6" s="147"/>
      <c r="BAH6" s="147"/>
      <c r="BAI6" s="147"/>
      <c r="BAJ6" s="147"/>
      <c r="BAK6" s="147"/>
      <c r="BAL6" s="147"/>
      <c r="BAM6" s="147"/>
      <c r="BAN6" s="147"/>
      <c r="BAO6" s="147"/>
      <c r="BAP6" s="147"/>
      <c r="BAQ6" s="147"/>
      <c r="BAR6" s="147"/>
      <c r="BAS6" s="147"/>
      <c r="BAT6" s="147"/>
      <c r="BAU6" s="147"/>
      <c r="BAV6" s="147"/>
      <c r="BAW6" s="147"/>
      <c r="BAX6" s="147"/>
      <c r="BAY6" s="147"/>
      <c r="BAZ6" s="147"/>
      <c r="BBA6" s="147"/>
      <c r="BBB6" s="147"/>
      <c r="BBC6" s="147"/>
      <c r="BBD6" s="147"/>
      <c r="BBE6" s="147"/>
      <c r="BBF6" s="147"/>
      <c r="BBG6" s="147"/>
      <c r="BBH6" s="147"/>
      <c r="BBI6" s="147"/>
      <c r="BBJ6" s="147"/>
      <c r="BBK6" s="147"/>
      <c r="BBL6" s="147"/>
      <c r="BBM6" s="147"/>
      <c r="BBN6" s="147"/>
      <c r="BBO6" s="147"/>
      <c r="BBP6" s="147"/>
      <c r="BBQ6" s="147"/>
      <c r="BBR6" s="147"/>
      <c r="BBS6" s="147"/>
      <c r="BBT6" s="147"/>
      <c r="BBU6" s="147"/>
      <c r="BBV6" s="147"/>
      <c r="BBW6" s="147"/>
      <c r="BBX6" s="147"/>
      <c r="BBY6" s="147"/>
      <c r="BBZ6" s="147"/>
      <c r="BCA6" s="147"/>
      <c r="BCB6" s="147"/>
      <c r="BCC6" s="147"/>
      <c r="BCD6" s="147"/>
      <c r="BCE6" s="147"/>
      <c r="BCF6" s="147"/>
      <c r="BCG6" s="147"/>
      <c r="BCH6" s="147"/>
      <c r="BCI6" s="147"/>
      <c r="BCJ6" s="147"/>
      <c r="BCK6" s="147"/>
      <c r="BCL6" s="147"/>
      <c r="BCM6" s="147"/>
      <c r="BCN6" s="147"/>
      <c r="BCO6" s="147"/>
      <c r="BCP6" s="147"/>
      <c r="BCQ6" s="147"/>
      <c r="BCR6" s="147"/>
      <c r="BCS6" s="147"/>
      <c r="BCT6" s="147"/>
      <c r="BCU6" s="147"/>
      <c r="BCV6" s="147"/>
      <c r="BCW6" s="147"/>
      <c r="BCX6" s="147"/>
      <c r="BCY6" s="147"/>
      <c r="BCZ6" s="147"/>
      <c r="BDA6" s="147"/>
      <c r="BDB6" s="147"/>
      <c r="BDC6" s="147"/>
      <c r="BDD6" s="147"/>
      <c r="BDE6" s="147"/>
      <c r="BDF6" s="147"/>
      <c r="BDG6" s="147"/>
      <c r="BDH6" s="147"/>
      <c r="BDI6" s="147"/>
      <c r="BDJ6" s="147"/>
      <c r="BDK6" s="147"/>
      <c r="BDL6" s="147"/>
      <c r="BDM6" s="147"/>
      <c r="BDN6" s="147"/>
      <c r="BDO6" s="147"/>
      <c r="BDP6" s="147"/>
      <c r="BDQ6" s="147"/>
      <c r="BDR6" s="147"/>
      <c r="BDS6" s="147"/>
      <c r="BDT6" s="147"/>
      <c r="BDU6" s="147"/>
      <c r="BDV6" s="147"/>
      <c r="BDW6" s="147"/>
      <c r="BDX6" s="147"/>
      <c r="BDY6" s="147"/>
      <c r="BDZ6" s="147"/>
      <c r="BEA6" s="147"/>
      <c r="BEB6" s="147"/>
      <c r="BEC6" s="147"/>
      <c r="BED6" s="147"/>
      <c r="BEE6" s="147"/>
      <c r="BEF6" s="147"/>
      <c r="BEG6" s="147"/>
      <c r="BEH6" s="147"/>
      <c r="BEI6" s="147"/>
      <c r="BEJ6" s="147"/>
      <c r="BEK6" s="147"/>
      <c r="BEL6" s="147"/>
      <c r="BEM6" s="147"/>
      <c r="BEN6" s="147"/>
      <c r="BEO6" s="147"/>
      <c r="BEP6" s="147"/>
      <c r="BEQ6" s="147"/>
      <c r="BER6" s="147"/>
      <c r="BES6" s="147"/>
      <c r="BET6" s="147"/>
      <c r="BEU6" s="147"/>
      <c r="BEV6" s="147"/>
      <c r="BEW6" s="147"/>
      <c r="BEX6" s="147"/>
      <c r="BEY6" s="147"/>
      <c r="BEZ6" s="147"/>
      <c r="BFA6" s="147"/>
      <c r="BFB6" s="147"/>
      <c r="BFC6" s="147"/>
      <c r="BFD6" s="147"/>
      <c r="BFE6" s="147"/>
      <c r="BFF6" s="147"/>
      <c r="BFG6" s="147"/>
      <c r="BFH6" s="147"/>
      <c r="BFI6" s="147"/>
      <c r="BFJ6" s="147"/>
      <c r="BFK6" s="147"/>
      <c r="BFL6" s="147"/>
      <c r="BFM6" s="147"/>
      <c r="BFN6" s="147"/>
      <c r="BFO6" s="147"/>
      <c r="BFP6" s="147"/>
      <c r="BFQ6" s="147"/>
      <c r="BFR6" s="147"/>
      <c r="BFS6" s="147"/>
      <c r="BFT6" s="147"/>
      <c r="BFU6" s="147"/>
      <c r="BFV6" s="147"/>
      <c r="BFW6" s="147"/>
      <c r="BFX6" s="147"/>
      <c r="BFY6" s="147"/>
      <c r="BFZ6" s="147"/>
      <c r="BGA6" s="147"/>
      <c r="BGB6" s="147"/>
      <c r="BGC6" s="147"/>
      <c r="BGD6" s="147"/>
      <c r="BGE6" s="147"/>
      <c r="BGF6" s="147"/>
      <c r="BGG6" s="147"/>
      <c r="BGH6" s="147"/>
      <c r="BGI6" s="147"/>
      <c r="BGJ6" s="147"/>
      <c r="BGK6" s="147"/>
      <c r="BGL6" s="147"/>
      <c r="BGM6" s="147"/>
      <c r="BGN6" s="147"/>
      <c r="BGO6" s="147"/>
      <c r="BGP6" s="147"/>
      <c r="BGQ6" s="147"/>
      <c r="BGR6" s="147"/>
      <c r="BGS6" s="147"/>
      <c r="BGT6" s="147"/>
      <c r="BGU6" s="147"/>
      <c r="BGV6" s="147"/>
      <c r="BGW6" s="147"/>
      <c r="BGX6" s="147"/>
      <c r="BGY6" s="147"/>
      <c r="BGZ6" s="147"/>
      <c r="BHA6" s="147"/>
      <c r="BHB6" s="147"/>
      <c r="BHC6" s="147"/>
      <c r="BHD6" s="147"/>
      <c r="BHE6" s="147"/>
      <c r="BHF6" s="147"/>
      <c r="BHG6" s="147"/>
      <c r="BHH6" s="147"/>
      <c r="BHI6" s="147"/>
      <c r="BHJ6" s="147"/>
      <c r="BHK6" s="147"/>
      <c r="BHL6" s="147"/>
      <c r="BHM6" s="147"/>
      <c r="BHN6" s="147"/>
      <c r="BHO6" s="147"/>
      <c r="BHP6" s="147"/>
      <c r="BHQ6" s="147"/>
      <c r="BHR6" s="147"/>
      <c r="BHS6" s="147"/>
      <c r="BHT6" s="147"/>
      <c r="BHU6" s="147"/>
      <c r="BHV6" s="147"/>
      <c r="BHW6" s="147"/>
      <c r="BHX6" s="147"/>
      <c r="BHY6" s="147"/>
      <c r="BHZ6" s="147"/>
      <c r="BIA6" s="147"/>
      <c r="BIB6" s="147"/>
      <c r="BIC6" s="147"/>
      <c r="BID6" s="147"/>
      <c r="BIE6" s="147"/>
      <c r="BIF6" s="147"/>
      <c r="BIG6" s="147"/>
      <c r="BIH6" s="147"/>
      <c r="BII6" s="147"/>
      <c r="BIJ6" s="147"/>
      <c r="BIK6" s="147"/>
      <c r="BIL6" s="147"/>
      <c r="BIM6" s="147"/>
      <c r="BIN6" s="147"/>
      <c r="BIO6" s="147"/>
      <c r="BIP6" s="147"/>
      <c r="BIQ6" s="147"/>
      <c r="BIR6" s="147"/>
      <c r="BIS6" s="147"/>
      <c r="BIT6" s="147"/>
      <c r="BIU6" s="147"/>
      <c r="BIV6" s="147"/>
      <c r="BIW6" s="147"/>
      <c r="BIX6" s="147"/>
      <c r="BIY6" s="147"/>
      <c r="BIZ6" s="147"/>
      <c r="BJA6" s="147"/>
      <c r="BJB6" s="147"/>
      <c r="BJC6" s="147"/>
      <c r="BJD6" s="147"/>
      <c r="BJE6" s="147"/>
      <c r="BJF6" s="147"/>
      <c r="BJG6" s="147"/>
      <c r="BJH6" s="147"/>
      <c r="BJI6" s="147"/>
      <c r="BJJ6" s="147"/>
      <c r="BJK6" s="147"/>
      <c r="BJL6" s="147"/>
      <c r="BJM6" s="147"/>
      <c r="BJN6" s="147"/>
      <c r="BJO6" s="147"/>
      <c r="BJP6" s="147"/>
      <c r="BJQ6" s="147"/>
      <c r="BJR6" s="147"/>
      <c r="BJS6" s="147"/>
      <c r="BJT6" s="147"/>
      <c r="BJU6" s="147"/>
      <c r="BJV6" s="147"/>
      <c r="BJW6" s="147"/>
      <c r="BJX6" s="147"/>
      <c r="BJY6" s="147"/>
      <c r="BJZ6" s="147"/>
      <c r="BKA6" s="147"/>
      <c r="BKB6" s="147"/>
      <c r="BKC6" s="147"/>
      <c r="BKD6" s="147"/>
      <c r="BKE6" s="147"/>
      <c r="BKF6" s="147"/>
      <c r="BKG6" s="147"/>
      <c r="BKH6" s="147"/>
      <c r="BKI6" s="147"/>
      <c r="BKJ6" s="147"/>
      <c r="BKK6" s="147"/>
      <c r="BKL6" s="147"/>
      <c r="BKM6" s="147"/>
      <c r="BKN6" s="147"/>
      <c r="BKO6" s="147"/>
      <c r="BKP6" s="147"/>
      <c r="BKQ6" s="147"/>
      <c r="BKR6" s="147"/>
      <c r="BKS6" s="147"/>
      <c r="BKT6" s="147"/>
      <c r="BKU6" s="147"/>
      <c r="BKV6" s="147"/>
      <c r="BKW6" s="147"/>
      <c r="BKX6" s="147"/>
      <c r="BKY6" s="147"/>
      <c r="BKZ6" s="147"/>
      <c r="BLA6" s="147"/>
      <c r="BLB6" s="147"/>
      <c r="BLC6" s="147"/>
      <c r="BLD6" s="147"/>
      <c r="BLE6" s="147"/>
      <c r="BLF6" s="147"/>
      <c r="BLG6" s="147"/>
      <c r="BLH6" s="147"/>
      <c r="BLI6" s="147"/>
      <c r="BLJ6" s="147"/>
      <c r="BLK6" s="147"/>
      <c r="BLL6" s="147"/>
      <c r="BLM6" s="147"/>
      <c r="BLN6" s="147"/>
      <c r="BLO6" s="147"/>
      <c r="BLP6" s="147"/>
      <c r="BLQ6" s="147"/>
      <c r="BLR6" s="147"/>
      <c r="BLS6" s="147"/>
      <c r="BLT6" s="147"/>
      <c r="BLU6" s="147"/>
      <c r="BLV6" s="147"/>
      <c r="BLW6" s="147"/>
      <c r="BLX6" s="147"/>
      <c r="BLY6" s="147"/>
      <c r="BLZ6" s="147"/>
      <c r="BMA6" s="147"/>
      <c r="BMB6" s="147"/>
      <c r="BMC6" s="147"/>
      <c r="BMD6" s="147"/>
      <c r="BME6" s="147"/>
      <c r="BMF6" s="147"/>
      <c r="BMG6" s="147"/>
      <c r="BMH6" s="147"/>
      <c r="BMI6" s="147"/>
      <c r="BMJ6" s="147"/>
      <c r="BMK6" s="147"/>
      <c r="BML6" s="147"/>
      <c r="BMM6" s="147"/>
      <c r="BMN6" s="147"/>
      <c r="BMO6" s="147"/>
      <c r="BMP6" s="147"/>
      <c r="BMQ6" s="147"/>
      <c r="BMR6" s="147"/>
      <c r="BMS6" s="147"/>
      <c r="BMT6" s="147"/>
      <c r="BMU6" s="147"/>
      <c r="BMV6" s="147"/>
      <c r="BMW6" s="147"/>
      <c r="BMX6" s="147"/>
      <c r="BMY6" s="147"/>
      <c r="BMZ6" s="147"/>
      <c r="BNA6" s="147"/>
      <c r="BNB6" s="147"/>
      <c r="BNC6" s="147"/>
      <c r="BND6" s="147"/>
      <c r="BNE6" s="147"/>
      <c r="BNF6" s="147"/>
      <c r="BNG6" s="147"/>
      <c r="BNH6" s="147"/>
      <c r="BNI6" s="147"/>
      <c r="BNJ6" s="147"/>
      <c r="BNK6" s="147"/>
      <c r="BNL6" s="147"/>
      <c r="BNM6" s="147"/>
      <c r="BNN6" s="147"/>
      <c r="BNO6" s="147"/>
      <c r="BNP6" s="147"/>
      <c r="BNQ6" s="147"/>
      <c r="BNR6" s="147"/>
      <c r="BNS6" s="147"/>
      <c r="BNT6" s="147"/>
      <c r="BNU6" s="147"/>
      <c r="BNV6" s="147"/>
      <c r="BNW6" s="147"/>
      <c r="BNX6" s="147"/>
      <c r="BNY6" s="147"/>
      <c r="BNZ6" s="147"/>
      <c r="BOA6" s="147"/>
      <c r="BOB6" s="147"/>
      <c r="BOC6" s="147"/>
      <c r="BOD6" s="147"/>
      <c r="BOE6" s="147"/>
      <c r="BOF6" s="147"/>
      <c r="BOG6" s="147"/>
      <c r="BOH6" s="147"/>
      <c r="BOI6" s="147"/>
      <c r="BOJ6" s="147"/>
      <c r="BOK6" s="147"/>
      <c r="BOL6" s="147"/>
      <c r="BOM6" s="147"/>
      <c r="BON6" s="147"/>
      <c r="BOO6" s="147"/>
      <c r="BOP6" s="147"/>
      <c r="BOQ6" s="147"/>
      <c r="BOR6" s="147"/>
      <c r="BOS6" s="147"/>
      <c r="BOT6" s="147"/>
      <c r="BOU6" s="147"/>
      <c r="BOV6" s="147"/>
      <c r="BOW6" s="147"/>
      <c r="BOX6" s="147"/>
      <c r="BOY6" s="147"/>
      <c r="BOZ6" s="147"/>
      <c r="BPA6" s="147"/>
      <c r="BPB6" s="147"/>
      <c r="BPC6" s="147"/>
      <c r="BPD6" s="147"/>
      <c r="BPE6" s="147"/>
      <c r="BPF6" s="147"/>
      <c r="BPG6" s="147"/>
      <c r="BPH6" s="147"/>
      <c r="BPI6" s="147"/>
      <c r="BPJ6" s="147"/>
      <c r="BPK6" s="147"/>
      <c r="BPL6" s="147"/>
      <c r="BPM6" s="147"/>
      <c r="BPN6" s="147"/>
      <c r="BPO6" s="147"/>
      <c r="BPP6" s="147"/>
      <c r="BPQ6" s="147"/>
      <c r="BPR6" s="147"/>
      <c r="BPS6" s="147"/>
      <c r="BPT6" s="147"/>
      <c r="BPU6" s="147"/>
      <c r="BPV6" s="147"/>
      <c r="BPW6" s="147"/>
      <c r="BPX6" s="147"/>
      <c r="BPY6" s="147"/>
      <c r="BPZ6" s="147"/>
      <c r="BQA6" s="147"/>
      <c r="BQB6" s="147"/>
      <c r="BQC6" s="147"/>
      <c r="BQD6" s="147"/>
      <c r="BQE6" s="147"/>
      <c r="BQF6" s="147"/>
      <c r="BQG6" s="147"/>
      <c r="BQH6" s="147"/>
      <c r="BQI6" s="147"/>
      <c r="BQJ6" s="147"/>
      <c r="BQK6" s="147"/>
      <c r="BQL6" s="147"/>
      <c r="BQM6" s="147"/>
      <c r="BQN6" s="147"/>
      <c r="BQO6" s="147"/>
      <c r="BQP6" s="147"/>
      <c r="BQQ6" s="147"/>
      <c r="BQR6" s="147"/>
      <c r="BQS6" s="147"/>
      <c r="BQT6" s="147"/>
      <c r="BQU6" s="147"/>
      <c r="BQV6" s="147"/>
      <c r="BQW6" s="147"/>
      <c r="BQX6" s="147"/>
      <c r="BQY6" s="147"/>
      <c r="BQZ6" s="147"/>
      <c r="BRA6" s="147"/>
      <c r="BRB6" s="147"/>
      <c r="BRC6" s="147"/>
      <c r="BRD6" s="147"/>
      <c r="BRE6" s="147"/>
      <c r="BRF6" s="147"/>
      <c r="BRG6" s="147"/>
      <c r="BRH6" s="147"/>
      <c r="BRI6" s="147"/>
      <c r="BRJ6" s="147"/>
      <c r="BRK6" s="147"/>
      <c r="BRL6" s="147"/>
      <c r="BRM6" s="147"/>
      <c r="BRN6" s="147"/>
      <c r="BRO6" s="147"/>
      <c r="BRP6" s="147"/>
      <c r="BRQ6" s="147"/>
      <c r="BRR6" s="147"/>
      <c r="BRS6" s="147"/>
      <c r="BRT6" s="147"/>
      <c r="BRU6" s="147"/>
      <c r="BRV6" s="147"/>
      <c r="BRW6" s="147"/>
      <c r="BRX6" s="147"/>
      <c r="BRY6" s="147"/>
      <c r="BRZ6" s="147"/>
      <c r="BSA6" s="147"/>
      <c r="BSB6" s="147"/>
      <c r="BSC6" s="147"/>
      <c r="BSD6" s="147"/>
      <c r="BSE6" s="147"/>
      <c r="BSF6" s="147"/>
      <c r="BSG6" s="147"/>
      <c r="BSH6" s="147"/>
      <c r="BSI6" s="147"/>
      <c r="BSJ6" s="147"/>
      <c r="BSK6" s="147"/>
      <c r="BSL6" s="147"/>
      <c r="BSM6" s="147"/>
      <c r="BSN6" s="147"/>
      <c r="BSO6" s="147"/>
      <c r="BSP6" s="147"/>
      <c r="BSQ6" s="147"/>
      <c r="BSR6" s="147"/>
      <c r="BSS6" s="147"/>
      <c r="BST6" s="147"/>
      <c r="BSU6" s="147"/>
      <c r="BSV6" s="147"/>
      <c r="BSW6" s="147"/>
      <c r="BSX6" s="147"/>
      <c r="BSY6" s="147"/>
      <c r="BSZ6" s="147"/>
      <c r="BTA6" s="147"/>
      <c r="BTB6" s="147"/>
      <c r="BTC6" s="147"/>
      <c r="BTD6" s="147"/>
      <c r="BTE6" s="147"/>
      <c r="BTF6" s="147"/>
      <c r="BTG6" s="147"/>
      <c r="BTH6" s="147"/>
      <c r="BTI6" s="147"/>
      <c r="BTJ6" s="147"/>
      <c r="BTK6" s="147"/>
      <c r="BTL6" s="147"/>
      <c r="BTM6" s="147"/>
      <c r="BTN6" s="147"/>
      <c r="BTO6" s="147"/>
      <c r="BTP6" s="147"/>
      <c r="BTQ6" s="147"/>
      <c r="BTR6" s="147"/>
      <c r="BTS6" s="147"/>
      <c r="BTT6" s="147"/>
      <c r="BTU6" s="147"/>
      <c r="BTV6" s="147"/>
      <c r="BTW6" s="147"/>
      <c r="BTX6" s="147"/>
      <c r="BTY6" s="147"/>
      <c r="BTZ6" s="147"/>
      <c r="BUA6" s="147"/>
      <c r="BUB6" s="147"/>
      <c r="BUC6" s="147"/>
      <c r="BUD6" s="147"/>
      <c r="BUE6" s="147"/>
      <c r="BUF6" s="147"/>
      <c r="BUG6" s="147"/>
      <c r="BUH6" s="147"/>
      <c r="BUI6" s="147"/>
      <c r="BUJ6" s="147"/>
      <c r="BUK6" s="147"/>
      <c r="BUL6" s="147"/>
      <c r="BUM6" s="147"/>
      <c r="BUN6" s="147"/>
      <c r="BUO6" s="147"/>
      <c r="BUP6" s="147"/>
      <c r="BUQ6" s="147"/>
      <c r="BUR6" s="147"/>
      <c r="BUS6" s="147"/>
      <c r="BUT6" s="147"/>
      <c r="BUU6" s="147"/>
      <c r="BUV6" s="147"/>
      <c r="BUW6" s="147"/>
      <c r="BUX6" s="147"/>
      <c r="BUY6" s="147"/>
      <c r="BUZ6" s="147"/>
      <c r="BVA6" s="147"/>
      <c r="BVB6" s="147"/>
      <c r="BVC6" s="147"/>
      <c r="BVD6" s="147"/>
      <c r="BVE6" s="147"/>
      <c r="BVF6" s="147"/>
      <c r="BVG6" s="147"/>
      <c r="BVH6" s="147"/>
      <c r="BVI6" s="147"/>
      <c r="BVJ6" s="147"/>
      <c r="BVK6" s="147"/>
      <c r="BVL6" s="147"/>
      <c r="BVM6" s="147"/>
      <c r="BVN6" s="147"/>
      <c r="BVO6" s="147"/>
      <c r="BVP6" s="147"/>
      <c r="BVQ6" s="147"/>
      <c r="BVR6" s="147"/>
      <c r="BVS6" s="147"/>
      <c r="BVT6" s="147"/>
      <c r="BVU6" s="147"/>
      <c r="BVV6" s="147"/>
      <c r="BVW6" s="147"/>
      <c r="BVX6" s="147"/>
      <c r="BVY6" s="147"/>
      <c r="BVZ6" s="147"/>
      <c r="BWA6" s="147"/>
      <c r="BWB6" s="147"/>
      <c r="BWC6" s="147"/>
      <c r="BWD6" s="147"/>
      <c r="BWE6" s="147"/>
      <c r="BWF6" s="147"/>
      <c r="BWG6" s="147"/>
      <c r="BWH6" s="147"/>
      <c r="BWI6" s="147"/>
      <c r="BWJ6" s="147"/>
      <c r="BWK6" s="147"/>
      <c r="BWL6" s="147"/>
      <c r="BWM6" s="147"/>
      <c r="BWN6" s="147"/>
      <c r="BWO6" s="147"/>
      <c r="BWP6" s="147"/>
      <c r="BWQ6" s="147"/>
      <c r="BWR6" s="147"/>
      <c r="BWS6" s="147"/>
      <c r="BWT6" s="147"/>
      <c r="BWU6" s="147"/>
      <c r="BWV6" s="147"/>
      <c r="BWW6" s="147"/>
      <c r="BWX6" s="147"/>
      <c r="BWY6" s="147"/>
      <c r="BWZ6" s="147"/>
      <c r="BXA6" s="147"/>
      <c r="BXB6" s="147"/>
      <c r="BXC6" s="147"/>
      <c r="BXD6" s="147"/>
      <c r="BXE6" s="147"/>
      <c r="BXF6" s="147"/>
      <c r="BXG6" s="147"/>
      <c r="BXH6" s="147"/>
      <c r="BXI6" s="147"/>
      <c r="BXJ6" s="147"/>
      <c r="BXK6" s="147"/>
      <c r="BXL6" s="147"/>
      <c r="BXM6" s="147"/>
      <c r="BXN6" s="147"/>
      <c r="BXO6" s="147"/>
      <c r="BXP6" s="147"/>
      <c r="BXQ6" s="147"/>
      <c r="BXR6" s="147"/>
      <c r="BXS6" s="147"/>
      <c r="BXT6" s="147"/>
      <c r="BXU6" s="147"/>
      <c r="BXV6" s="147"/>
      <c r="BXW6" s="147"/>
      <c r="BXX6" s="147"/>
      <c r="BXY6" s="147"/>
      <c r="BXZ6" s="147"/>
      <c r="BYA6" s="147"/>
      <c r="BYB6" s="147"/>
      <c r="BYC6" s="147"/>
      <c r="BYD6" s="147"/>
      <c r="BYE6" s="147"/>
      <c r="BYF6" s="147"/>
      <c r="BYG6" s="147"/>
      <c r="BYH6" s="147"/>
      <c r="BYI6" s="147"/>
      <c r="BYJ6" s="147"/>
      <c r="BYK6" s="147"/>
      <c r="BYL6" s="147"/>
      <c r="BYM6" s="147"/>
      <c r="BYN6" s="147"/>
      <c r="BYO6" s="147"/>
      <c r="BYP6" s="147"/>
      <c r="BYQ6" s="147"/>
      <c r="BYR6" s="147"/>
      <c r="BYS6" s="147"/>
      <c r="BYT6" s="147"/>
      <c r="BYU6" s="147"/>
      <c r="BYV6" s="147"/>
      <c r="BYW6" s="147"/>
      <c r="BYX6" s="147"/>
      <c r="BYY6" s="147"/>
      <c r="BYZ6" s="147"/>
      <c r="BZA6" s="147"/>
      <c r="BZB6" s="147"/>
      <c r="BZC6" s="147"/>
      <c r="BZD6" s="147"/>
      <c r="BZE6" s="147"/>
      <c r="BZF6" s="147"/>
      <c r="BZG6" s="147"/>
      <c r="BZH6" s="147"/>
      <c r="BZI6" s="147"/>
      <c r="BZJ6" s="147"/>
      <c r="BZK6" s="147"/>
      <c r="BZL6" s="147"/>
      <c r="BZM6" s="147"/>
      <c r="BZN6" s="147"/>
      <c r="BZO6" s="147"/>
      <c r="BZP6" s="147"/>
      <c r="BZQ6" s="147"/>
      <c r="BZR6" s="147"/>
      <c r="BZS6" s="147"/>
      <c r="BZT6" s="147"/>
      <c r="BZU6" s="147"/>
      <c r="BZV6" s="147"/>
      <c r="BZW6" s="147"/>
      <c r="BZX6" s="147"/>
      <c r="BZY6" s="147"/>
      <c r="BZZ6" s="147"/>
      <c r="CAA6" s="147"/>
      <c r="CAB6" s="147"/>
      <c r="CAC6" s="147"/>
      <c r="CAD6" s="147"/>
      <c r="CAE6" s="147"/>
      <c r="CAF6" s="147"/>
      <c r="CAG6" s="147"/>
      <c r="CAH6" s="147"/>
      <c r="CAI6" s="147"/>
      <c r="CAJ6" s="147"/>
      <c r="CAK6" s="147"/>
      <c r="CAL6" s="147"/>
      <c r="CAM6" s="147"/>
      <c r="CAN6" s="147"/>
      <c r="CAO6" s="147"/>
      <c r="CAP6" s="147"/>
      <c r="CAQ6" s="147"/>
      <c r="CAR6" s="147"/>
      <c r="CAS6" s="147"/>
      <c r="CAT6" s="147"/>
      <c r="CAU6" s="147"/>
      <c r="CAV6" s="147"/>
      <c r="CAW6" s="147"/>
      <c r="CAX6" s="147"/>
      <c r="CAY6" s="147"/>
      <c r="CAZ6" s="147"/>
      <c r="CBA6" s="147"/>
      <c r="CBB6" s="147"/>
      <c r="CBC6" s="147"/>
      <c r="CBD6" s="147"/>
      <c r="CBE6" s="147"/>
      <c r="CBF6" s="147"/>
      <c r="CBG6" s="147"/>
      <c r="CBH6" s="147"/>
      <c r="CBI6" s="147"/>
      <c r="CBJ6" s="147"/>
      <c r="CBK6" s="147"/>
      <c r="CBL6" s="147"/>
      <c r="CBM6" s="147"/>
      <c r="CBN6" s="147"/>
      <c r="CBO6" s="147"/>
      <c r="CBP6" s="147"/>
      <c r="CBQ6" s="147"/>
      <c r="CBR6" s="147"/>
      <c r="CBS6" s="147"/>
      <c r="CBT6" s="147"/>
      <c r="CBU6" s="147"/>
      <c r="CBV6" s="147"/>
      <c r="CBW6" s="147"/>
      <c r="CBX6" s="147"/>
      <c r="CBY6" s="147"/>
      <c r="CBZ6" s="147"/>
      <c r="CCA6" s="147"/>
      <c r="CCB6" s="147"/>
      <c r="CCC6" s="147"/>
      <c r="CCD6" s="147"/>
      <c r="CCE6" s="147"/>
      <c r="CCF6" s="147"/>
      <c r="CCG6" s="147"/>
      <c r="CCH6" s="147"/>
      <c r="CCI6" s="147"/>
      <c r="CCJ6" s="147"/>
      <c r="CCK6" s="147"/>
      <c r="CCL6" s="147"/>
      <c r="CCM6" s="147"/>
      <c r="CCN6" s="147"/>
      <c r="CCO6" s="147"/>
      <c r="CCP6" s="147"/>
      <c r="CCQ6" s="147"/>
      <c r="CCR6" s="147"/>
      <c r="CCS6" s="147"/>
      <c r="CCT6" s="147"/>
      <c r="CCU6" s="147"/>
      <c r="CCV6" s="147"/>
      <c r="CCW6" s="147"/>
      <c r="CCX6" s="147"/>
      <c r="CCY6" s="147"/>
      <c r="CCZ6" s="147"/>
      <c r="CDA6" s="147"/>
      <c r="CDB6" s="147"/>
      <c r="CDC6" s="147"/>
      <c r="CDD6" s="147"/>
      <c r="CDE6" s="147"/>
      <c r="CDF6" s="147"/>
      <c r="CDG6" s="147"/>
      <c r="CDH6" s="147"/>
      <c r="CDI6" s="147"/>
      <c r="CDJ6" s="147"/>
      <c r="CDK6" s="147"/>
      <c r="CDL6" s="147"/>
      <c r="CDM6" s="147"/>
      <c r="CDN6" s="147"/>
      <c r="CDO6" s="147"/>
      <c r="CDP6" s="147"/>
      <c r="CDQ6" s="147"/>
      <c r="CDR6" s="147"/>
      <c r="CDS6" s="147"/>
      <c r="CDT6" s="147"/>
      <c r="CDU6" s="147"/>
      <c r="CDV6" s="147"/>
      <c r="CDW6" s="147"/>
      <c r="CDX6" s="147"/>
      <c r="CDY6" s="147"/>
      <c r="CDZ6" s="147"/>
      <c r="CEA6" s="147"/>
      <c r="CEB6" s="147"/>
      <c r="CEC6" s="147"/>
      <c r="CED6" s="147"/>
      <c r="CEE6" s="147"/>
      <c r="CEF6" s="147"/>
      <c r="CEG6" s="147"/>
      <c r="CEH6" s="147"/>
      <c r="CEI6" s="147"/>
      <c r="CEJ6" s="147"/>
      <c r="CEK6" s="147"/>
      <c r="CEL6" s="147"/>
      <c r="CEM6" s="147"/>
      <c r="CEN6" s="147"/>
      <c r="CEO6" s="147"/>
      <c r="CEP6" s="147"/>
      <c r="CEQ6" s="147"/>
      <c r="CER6" s="147"/>
      <c r="CES6" s="147"/>
      <c r="CET6" s="147"/>
      <c r="CEU6" s="147"/>
      <c r="CEV6" s="147"/>
      <c r="CEW6" s="147"/>
      <c r="CEX6" s="147"/>
      <c r="CEY6" s="147"/>
      <c r="CEZ6" s="147"/>
      <c r="CFA6" s="147"/>
      <c r="CFB6" s="147"/>
      <c r="CFC6" s="147"/>
      <c r="CFD6" s="147"/>
      <c r="CFE6" s="147"/>
      <c r="CFF6" s="147"/>
      <c r="CFG6" s="147"/>
      <c r="CFH6" s="147"/>
      <c r="CFI6" s="147"/>
      <c r="CFJ6" s="147"/>
      <c r="CFK6" s="147"/>
      <c r="CFL6" s="147"/>
      <c r="CFM6" s="147"/>
      <c r="CFN6" s="147"/>
      <c r="CFO6" s="147"/>
      <c r="CFP6" s="147"/>
      <c r="CFQ6" s="147"/>
      <c r="CFR6" s="147"/>
      <c r="CFS6" s="147"/>
      <c r="CFT6" s="147"/>
      <c r="CFU6" s="147"/>
      <c r="CFV6" s="147"/>
      <c r="CFW6" s="147"/>
      <c r="CFX6" s="147"/>
      <c r="CFY6" s="147"/>
      <c r="CFZ6" s="147"/>
      <c r="CGA6" s="147"/>
      <c r="CGB6" s="147"/>
      <c r="CGC6" s="147"/>
      <c r="CGD6" s="147"/>
      <c r="CGE6" s="147"/>
      <c r="CGF6" s="147"/>
      <c r="CGG6" s="147"/>
      <c r="CGH6" s="147"/>
      <c r="CGI6" s="147"/>
      <c r="CGJ6" s="147"/>
      <c r="CGK6" s="147"/>
      <c r="CGL6" s="147"/>
      <c r="CGM6" s="147"/>
      <c r="CGN6" s="147"/>
      <c r="CGO6" s="147"/>
      <c r="CGP6" s="147"/>
      <c r="CGQ6" s="147"/>
      <c r="CGR6" s="147"/>
      <c r="CGS6" s="147"/>
      <c r="CGT6" s="147"/>
      <c r="CGU6" s="147"/>
      <c r="CGV6" s="147"/>
      <c r="CGW6" s="147"/>
      <c r="CGX6" s="147"/>
      <c r="CGY6" s="147"/>
      <c r="CGZ6" s="147"/>
      <c r="CHA6" s="147"/>
      <c r="CHB6" s="147"/>
      <c r="CHC6" s="147"/>
      <c r="CHD6" s="147"/>
      <c r="CHE6" s="147"/>
      <c r="CHF6" s="147"/>
      <c r="CHG6" s="147"/>
      <c r="CHH6" s="147"/>
      <c r="CHI6" s="147"/>
      <c r="CHJ6" s="147"/>
      <c r="CHK6" s="147"/>
      <c r="CHL6" s="147"/>
      <c r="CHM6" s="147"/>
      <c r="CHN6" s="147"/>
      <c r="CHO6" s="147"/>
      <c r="CHP6" s="147"/>
      <c r="CHQ6" s="147"/>
      <c r="CHR6" s="147"/>
      <c r="CHS6" s="147"/>
      <c r="CHT6" s="147"/>
      <c r="CHU6" s="147"/>
      <c r="CHV6" s="147"/>
      <c r="CHW6" s="147"/>
      <c r="CHX6" s="147"/>
      <c r="CHY6" s="147"/>
      <c r="CHZ6" s="147"/>
      <c r="CIA6" s="147"/>
      <c r="CIB6" s="147"/>
      <c r="CIC6" s="147"/>
      <c r="CID6" s="147"/>
      <c r="CIE6" s="147"/>
      <c r="CIF6" s="147"/>
      <c r="CIG6" s="147"/>
      <c r="CIH6" s="147"/>
      <c r="CII6" s="147"/>
      <c r="CIJ6" s="147"/>
      <c r="CIK6" s="147"/>
      <c r="CIL6" s="147"/>
      <c r="CIM6" s="147"/>
      <c r="CIN6" s="147"/>
      <c r="CIO6" s="147"/>
      <c r="CIP6" s="147"/>
      <c r="CIQ6" s="147"/>
      <c r="CIR6" s="147"/>
      <c r="CIS6" s="147"/>
      <c r="CIT6" s="147"/>
      <c r="CIU6" s="147"/>
      <c r="CIV6" s="147"/>
      <c r="CIW6" s="147"/>
      <c r="CIX6" s="147"/>
      <c r="CIY6" s="147"/>
      <c r="CIZ6" s="147"/>
      <c r="CJA6" s="147"/>
      <c r="CJB6" s="147"/>
      <c r="CJC6" s="147"/>
      <c r="CJD6" s="147"/>
      <c r="CJE6" s="147"/>
      <c r="CJF6" s="147"/>
      <c r="CJG6" s="147"/>
      <c r="CJH6" s="147"/>
      <c r="CJI6" s="147"/>
      <c r="CJJ6" s="147"/>
      <c r="CJK6" s="147"/>
      <c r="CJL6" s="147"/>
      <c r="CJM6" s="147"/>
      <c r="CJN6" s="147"/>
      <c r="CJO6" s="147"/>
      <c r="CJP6" s="147"/>
      <c r="CJQ6" s="147"/>
      <c r="CJR6" s="147"/>
      <c r="CJS6" s="147"/>
      <c r="CJT6" s="147"/>
      <c r="CJU6" s="147"/>
      <c r="CJV6" s="147"/>
      <c r="CJW6" s="147"/>
      <c r="CJX6" s="147"/>
      <c r="CJY6" s="147"/>
      <c r="CJZ6" s="147"/>
      <c r="CKA6" s="147"/>
      <c r="CKB6" s="147"/>
      <c r="CKC6" s="147"/>
      <c r="CKD6" s="147"/>
      <c r="CKE6" s="147"/>
      <c r="CKF6" s="147"/>
      <c r="CKG6" s="147"/>
      <c r="CKH6" s="147"/>
      <c r="CKI6" s="147"/>
      <c r="CKJ6" s="147"/>
      <c r="CKK6" s="147"/>
      <c r="CKL6" s="147"/>
      <c r="CKM6" s="147"/>
      <c r="CKN6" s="147"/>
      <c r="CKO6" s="147"/>
      <c r="CKP6" s="147"/>
      <c r="CKQ6" s="147"/>
      <c r="CKR6" s="147"/>
      <c r="CKS6" s="147"/>
      <c r="CKT6" s="147"/>
      <c r="CKU6" s="147"/>
      <c r="CKV6" s="147"/>
      <c r="CKW6" s="147"/>
      <c r="CKX6" s="147"/>
      <c r="CKY6" s="147"/>
      <c r="CKZ6" s="147"/>
      <c r="CLA6" s="147"/>
      <c r="CLB6" s="147"/>
      <c r="CLC6" s="147"/>
      <c r="CLD6" s="147"/>
      <c r="CLE6" s="147"/>
      <c r="CLF6" s="147"/>
      <c r="CLG6" s="147"/>
      <c r="CLH6" s="147"/>
      <c r="CLI6" s="147"/>
      <c r="CLJ6" s="147"/>
      <c r="CLK6" s="147"/>
      <c r="CLL6" s="147"/>
      <c r="CLM6" s="147"/>
      <c r="CLN6" s="147"/>
      <c r="CLO6" s="147"/>
      <c r="CLP6" s="147"/>
      <c r="CLQ6" s="147"/>
      <c r="CLR6" s="147"/>
      <c r="CLS6" s="147"/>
      <c r="CLT6" s="147"/>
      <c r="CLU6" s="147"/>
      <c r="CLV6" s="147"/>
      <c r="CLW6" s="147"/>
      <c r="CLX6" s="147"/>
      <c r="CLY6" s="147"/>
      <c r="CLZ6" s="147"/>
      <c r="CMA6" s="147"/>
      <c r="CMB6" s="147"/>
      <c r="CMC6" s="147"/>
      <c r="CMD6" s="147"/>
      <c r="CME6" s="147"/>
      <c r="CMF6" s="147"/>
      <c r="CMG6" s="147"/>
      <c r="CMH6" s="147"/>
      <c r="CMI6" s="147"/>
      <c r="CMJ6" s="147"/>
      <c r="CMK6" s="147"/>
      <c r="CML6" s="147"/>
      <c r="CMM6" s="147"/>
      <c r="CMN6" s="147"/>
      <c r="CMO6" s="147"/>
      <c r="CMP6" s="147"/>
      <c r="CMQ6" s="147"/>
      <c r="CMR6" s="147"/>
      <c r="CMS6" s="147"/>
      <c r="CMT6" s="147"/>
      <c r="CMU6" s="147"/>
      <c r="CMV6" s="147"/>
      <c r="CMW6" s="147"/>
      <c r="CMX6" s="147"/>
      <c r="CMY6" s="147"/>
      <c r="CMZ6" s="147"/>
      <c r="CNA6" s="147"/>
      <c r="CNB6" s="147"/>
      <c r="CNC6" s="147"/>
      <c r="CND6" s="147"/>
      <c r="CNE6" s="147"/>
      <c r="CNF6" s="147"/>
      <c r="CNG6" s="147"/>
      <c r="CNH6" s="147"/>
      <c r="CNI6" s="147"/>
      <c r="CNJ6" s="147"/>
      <c r="CNK6" s="147"/>
      <c r="CNL6" s="147"/>
      <c r="CNM6" s="147"/>
      <c r="CNN6" s="147"/>
      <c r="CNO6" s="147"/>
      <c r="CNP6" s="147"/>
      <c r="CNQ6" s="147"/>
      <c r="CNR6" s="147"/>
      <c r="CNS6" s="147"/>
      <c r="CNT6" s="147"/>
      <c r="CNU6" s="147"/>
      <c r="CNV6" s="147"/>
      <c r="CNW6" s="147"/>
      <c r="CNX6" s="147"/>
      <c r="CNY6" s="147"/>
      <c r="CNZ6" s="147"/>
      <c r="COA6" s="147"/>
      <c r="COB6" s="147"/>
      <c r="COC6" s="147"/>
      <c r="COD6" s="147"/>
      <c r="COE6" s="147"/>
      <c r="COF6" s="147"/>
      <c r="COG6" s="147"/>
      <c r="COH6" s="147"/>
      <c r="COI6" s="147"/>
      <c r="COJ6" s="147"/>
      <c r="COK6" s="147"/>
      <c r="COL6" s="147"/>
      <c r="COM6" s="147"/>
      <c r="CON6" s="147"/>
      <c r="COO6" s="147"/>
      <c r="COP6" s="147"/>
      <c r="COQ6" s="147"/>
      <c r="COR6" s="147"/>
      <c r="COS6" s="147"/>
      <c r="COT6" s="147"/>
      <c r="COU6" s="147"/>
      <c r="COV6" s="147"/>
      <c r="COW6" s="147"/>
      <c r="COX6" s="147"/>
      <c r="COY6" s="147"/>
      <c r="COZ6" s="147"/>
      <c r="CPA6" s="147"/>
      <c r="CPB6" s="147"/>
      <c r="CPC6" s="147"/>
      <c r="CPD6" s="147"/>
      <c r="CPE6" s="147"/>
      <c r="CPF6" s="147"/>
      <c r="CPG6" s="147"/>
      <c r="CPH6" s="147"/>
      <c r="CPI6" s="147"/>
      <c r="CPJ6" s="147"/>
      <c r="CPK6" s="147"/>
      <c r="CPL6" s="147"/>
      <c r="CPM6" s="147"/>
      <c r="CPN6" s="147"/>
      <c r="CPO6" s="147"/>
      <c r="CPP6" s="147"/>
      <c r="CPQ6" s="147"/>
      <c r="CPR6" s="147"/>
      <c r="CPS6" s="147"/>
      <c r="CPT6" s="147"/>
      <c r="CPU6" s="147"/>
      <c r="CPV6" s="147"/>
      <c r="CPW6" s="147"/>
      <c r="CPX6" s="147"/>
      <c r="CPY6" s="147"/>
      <c r="CPZ6" s="147"/>
      <c r="CQA6" s="147"/>
      <c r="CQB6" s="147"/>
      <c r="CQC6" s="147"/>
      <c r="CQD6" s="147"/>
      <c r="CQE6" s="147"/>
      <c r="CQF6" s="147"/>
      <c r="CQG6" s="147"/>
      <c r="CQH6" s="147"/>
      <c r="CQI6" s="147"/>
      <c r="CQJ6" s="147"/>
      <c r="CQK6" s="147"/>
      <c r="CQL6" s="147"/>
      <c r="CQM6" s="147"/>
      <c r="CQN6" s="147"/>
      <c r="CQO6" s="147"/>
      <c r="CQP6" s="147"/>
      <c r="CQQ6" s="147"/>
      <c r="CQR6" s="147"/>
      <c r="CQS6" s="147"/>
      <c r="CQT6" s="147"/>
      <c r="CQU6" s="147"/>
      <c r="CQV6" s="147"/>
      <c r="CQW6" s="147"/>
      <c r="CQX6" s="147"/>
      <c r="CQY6" s="147"/>
      <c r="CQZ6" s="147"/>
      <c r="CRA6" s="147"/>
      <c r="CRB6" s="147"/>
      <c r="CRC6" s="147"/>
      <c r="CRD6" s="147"/>
      <c r="CRE6" s="147"/>
      <c r="CRF6" s="147"/>
      <c r="CRG6" s="147"/>
      <c r="CRH6" s="147"/>
      <c r="CRI6" s="147"/>
      <c r="CRJ6" s="147"/>
      <c r="CRK6" s="147"/>
      <c r="CRL6" s="147"/>
      <c r="CRM6" s="147"/>
      <c r="CRN6" s="147"/>
      <c r="CRO6" s="147"/>
      <c r="CRP6" s="147"/>
      <c r="CRQ6" s="147"/>
      <c r="CRR6" s="147"/>
      <c r="CRS6" s="147"/>
      <c r="CRT6" s="147"/>
      <c r="CRU6" s="147"/>
      <c r="CRV6" s="147"/>
      <c r="CRW6" s="147"/>
      <c r="CRX6" s="147"/>
      <c r="CRY6" s="147"/>
      <c r="CRZ6" s="147"/>
      <c r="CSA6" s="147"/>
      <c r="CSB6" s="147"/>
      <c r="CSC6" s="147"/>
      <c r="CSD6" s="147"/>
      <c r="CSE6" s="147"/>
      <c r="CSF6" s="147"/>
      <c r="CSG6" s="147"/>
      <c r="CSH6" s="147"/>
      <c r="CSI6" s="147"/>
      <c r="CSJ6" s="147"/>
      <c r="CSK6" s="147"/>
      <c r="CSL6" s="147"/>
      <c r="CSM6" s="147"/>
      <c r="CSN6" s="147"/>
      <c r="CSO6" s="147"/>
      <c r="CSP6" s="147"/>
      <c r="CSQ6" s="147"/>
      <c r="CSR6" s="147"/>
      <c r="CSS6" s="147"/>
      <c r="CST6" s="147"/>
      <c r="CSU6" s="147"/>
      <c r="CSV6" s="147"/>
      <c r="CSW6" s="147"/>
      <c r="CSX6" s="147"/>
      <c r="CSY6" s="147"/>
      <c r="CSZ6" s="147"/>
      <c r="CTA6" s="147"/>
      <c r="CTB6" s="147"/>
      <c r="CTC6" s="147"/>
      <c r="CTD6" s="147"/>
      <c r="CTE6" s="147"/>
      <c r="CTF6" s="147"/>
      <c r="CTG6" s="147"/>
      <c r="CTH6" s="147"/>
      <c r="CTI6" s="147"/>
      <c r="CTJ6" s="147"/>
      <c r="CTK6" s="147"/>
      <c r="CTL6" s="147"/>
      <c r="CTM6" s="147"/>
      <c r="CTN6" s="147"/>
      <c r="CTO6" s="147"/>
      <c r="CTP6" s="147"/>
      <c r="CTQ6" s="147"/>
      <c r="CTR6" s="147"/>
      <c r="CTS6" s="147"/>
      <c r="CTT6" s="147"/>
      <c r="CTU6" s="147"/>
      <c r="CTV6" s="147"/>
      <c r="CTW6" s="147"/>
      <c r="CTX6" s="147"/>
      <c r="CTY6" s="147"/>
      <c r="CTZ6" s="147"/>
      <c r="CUA6" s="147"/>
      <c r="CUB6" s="147"/>
      <c r="CUC6" s="147"/>
      <c r="CUD6" s="147"/>
      <c r="CUE6" s="147"/>
      <c r="CUF6" s="147"/>
      <c r="CUG6" s="147"/>
      <c r="CUH6" s="147"/>
      <c r="CUI6" s="147"/>
      <c r="CUJ6" s="147"/>
      <c r="CUK6" s="147"/>
      <c r="CUL6" s="147"/>
      <c r="CUM6" s="147"/>
      <c r="CUN6" s="147"/>
      <c r="CUO6" s="147"/>
      <c r="CUP6" s="147"/>
      <c r="CUQ6" s="147"/>
      <c r="CUR6" s="147"/>
      <c r="CUS6" s="147"/>
      <c r="CUT6" s="147"/>
      <c r="CUU6" s="147"/>
      <c r="CUV6" s="147"/>
      <c r="CUW6" s="147"/>
      <c r="CUX6" s="147"/>
      <c r="CUY6" s="147"/>
      <c r="CUZ6" s="147"/>
      <c r="CVA6" s="147"/>
      <c r="CVB6" s="147"/>
      <c r="CVC6" s="147"/>
      <c r="CVD6" s="147"/>
      <c r="CVE6" s="147"/>
      <c r="CVF6" s="147"/>
      <c r="CVG6" s="147"/>
      <c r="CVH6" s="147"/>
      <c r="CVI6" s="147"/>
      <c r="CVJ6" s="147"/>
      <c r="CVK6" s="147"/>
      <c r="CVL6" s="147"/>
      <c r="CVM6" s="147"/>
      <c r="CVN6" s="147"/>
      <c r="CVO6" s="147"/>
      <c r="CVP6" s="147"/>
      <c r="CVQ6" s="147"/>
      <c r="CVR6" s="147"/>
      <c r="CVS6" s="147"/>
      <c r="CVT6" s="147"/>
      <c r="CVU6" s="147"/>
      <c r="CVV6" s="147"/>
      <c r="CVW6" s="147"/>
      <c r="CVX6" s="147"/>
      <c r="CVY6" s="147"/>
      <c r="CVZ6" s="147"/>
      <c r="CWA6" s="147"/>
      <c r="CWB6" s="147"/>
      <c r="CWC6" s="147"/>
      <c r="CWD6" s="147"/>
      <c r="CWE6" s="147"/>
      <c r="CWF6" s="147"/>
      <c r="CWG6" s="147"/>
      <c r="CWH6" s="147"/>
      <c r="CWI6" s="147"/>
      <c r="CWJ6" s="147"/>
      <c r="CWK6" s="147"/>
      <c r="CWL6" s="147"/>
      <c r="CWM6" s="147"/>
      <c r="CWN6" s="147"/>
      <c r="CWO6" s="147"/>
      <c r="CWP6" s="147"/>
      <c r="CWQ6" s="147"/>
      <c r="CWR6" s="147"/>
      <c r="CWS6" s="147"/>
      <c r="CWT6" s="147"/>
      <c r="CWU6" s="147"/>
      <c r="CWV6" s="147"/>
      <c r="CWW6" s="147"/>
      <c r="CWX6" s="147"/>
      <c r="CWY6" s="147"/>
      <c r="CWZ6" s="147"/>
      <c r="CXA6" s="147"/>
      <c r="CXB6" s="147"/>
      <c r="CXC6" s="147"/>
      <c r="CXD6" s="147"/>
      <c r="CXE6" s="147"/>
      <c r="CXF6" s="147"/>
      <c r="CXG6" s="147"/>
      <c r="CXH6" s="147"/>
      <c r="CXI6" s="147"/>
      <c r="CXJ6" s="147"/>
      <c r="CXK6" s="147"/>
      <c r="CXL6" s="147"/>
      <c r="CXM6" s="147"/>
      <c r="CXN6" s="147"/>
      <c r="CXO6" s="147"/>
      <c r="CXP6" s="147"/>
      <c r="CXQ6" s="147"/>
      <c r="CXR6" s="147"/>
      <c r="CXS6" s="147"/>
      <c r="CXT6" s="147"/>
      <c r="CXU6" s="147"/>
      <c r="CXV6" s="147"/>
      <c r="CXW6" s="147"/>
      <c r="CXX6" s="147"/>
      <c r="CXY6" s="147"/>
      <c r="CXZ6" s="147"/>
      <c r="CYA6" s="147"/>
      <c r="CYB6" s="147"/>
      <c r="CYC6" s="147"/>
      <c r="CYD6" s="147"/>
      <c r="CYE6" s="147"/>
      <c r="CYF6" s="147"/>
      <c r="CYG6" s="147"/>
      <c r="CYH6" s="147"/>
      <c r="CYI6" s="147"/>
      <c r="CYJ6" s="147"/>
      <c r="CYK6" s="147"/>
      <c r="CYL6" s="147"/>
      <c r="CYM6" s="147"/>
      <c r="CYN6" s="147"/>
      <c r="CYO6" s="147"/>
      <c r="CYP6" s="147"/>
      <c r="CYQ6" s="147"/>
      <c r="CYR6" s="147"/>
      <c r="CYS6" s="147"/>
      <c r="CYT6" s="147"/>
      <c r="CYU6" s="147"/>
      <c r="CYV6" s="147"/>
      <c r="CYW6" s="147"/>
      <c r="CYX6" s="147"/>
      <c r="CYY6" s="147"/>
      <c r="CYZ6" s="147"/>
      <c r="CZA6" s="147"/>
      <c r="CZB6" s="147"/>
      <c r="CZC6" s="147"/>
      <c r="CZD6" s="147"/>
      <c r="CZE6" s="147"/>
      <c r="CZF6" s="147"/>
      <c r="CZG6" s="147"/>
      <c r="CZH6" s="147"/>
      <c r="CZI6" s="147"/>
      <c r="CZJ6" s="147"/>
      <c r="CZK6" s="147"/>
      <c r="CZL6" s="147"/>
      <c r="CZM6" s="147"/>
      <c r="CZN6" s="147"/>
      <c r="CZO6" s="147"/>
      <c r="CZP6" s="147"/>
      <c r="CZQ6" s="147"/>
      <c r="CZR6" s="147"/>
      <c r="CZS6" s="147"/>
      <c r="CZT6" s="147"/>
      <c r="CZU6" s="147"/>
      <c r="CZV6" s="147"/>
      <c r="CZW6" s="147"/>
      <c r="CZX6" s="147"/>
      <c r="CZY6" s="147"/>
      <c r="CZZ6" s="147"/>
      <c r="DAA6" s="147"/>
      <c r="DAB6" s="147"/>
      <c r="DAC6" s="147"/>
      <c r="DAD6" s="147"/>
      <c r="DAE6" s="147"/>
      <c r="DAF6" s="147"/>
      <c r="DAG6" s="147"/>
      <c r="DAH6" s="147"/>
      <c r="DAI6" s="147"/>
      <c r="DAJ6" s="147"/>
      <c r="DAK6" s="147"/>
      <c r="DAL6" s="147"/>
      <c r="DAM6" s="147"/>
      <c r="DAN6" s="147"/>
      <c r="DAO6" s="147"/>
      <c r="DAP6" s="147"/>
      <c r="DAQ6" s="147"/>
      <c r="DAR6" s="147"/>
      <c r="DAS6" s="147"/>
      <c r="DAT6" s="147"/>
      <c r="DAU6" s="147"/>
      <c r="DAV6" s="147"/>
      <c r="DAW6" s="147"/>
      <c r="DAX6" s="147"/>
      <c r="DAY6" s="147"/>
      <c r="DAZ6" s="147"/>
      <c r="DBA6" s="147"/>
      <c r="DBB6" s="147"/>
      <c r="DBC6" s="147"/>
      <c r="DBD6" s="147"/>
      <c r="DBE6" s="147"/>
      <c r="DBF6" s="147"/>
      <c r="DBG6" s="147"/>
      <c r="DBH6" s="147"/>
      <c r="DBI6" s="147"/>
      <c r="DBJ6" s="147"/>
      <c r="DBK6" s="147"/>
      <c r="DBL6" s="147"/>
      <c r="DBM6" s="147"/>
      <c r="DBN6" s="147"/>
      <c r="DBO6" s="147"/>
      <c r="DBP6" s="147"/>
      <c r="DBQ6" s="147"/>
      <c r="DBR6" s="147"/>
      <c r="DBS6" s="147"/>
      <c r="DBT6" s="147"/>
      <c r="DBU6" s="147"/>
      <c r="DBV6" s="147"/>
      <c r="DBW6" s="147"/>
      <c r="DBX6" s="147"/>
      <c r="DBY6" s="147"/>
      <c r="DBZ6" s="147"/>
      <c r="DCA6" s="147"/>
      <c r="DCB6" s="147"/>
      <c r="DCC6" s="147"/>
      <c r="DCD6" s="147"/>
      <c r="DCE6" s="147"/>
      <c r="DCF6" s="147"/>
      <c r="DCG6" s="147"/>
      <c r="DCH6" s="147"/>
      <c r="DCI6" s="147"/>
      <c r="DCJ6" s="147"/>
      <c r="DCK6" s="147"/>
      <c r="DCL6" s="147"/>
      <c r="DCM6" s="147"/>
      <c r="DCN6" s="147"/>
      <c r="DCO6" s="147"/>
      <c r="DCP6" s="147"/>
      <c r="DCQ6" s="147"/>
      <c r="DCR6" s="147"/>
      <c r="DCS6" s="147"/>
      <c r="DCT6" s="147"/>
      <c r="DCU6" s="147"/>
      <c r="DCV6" s="147"/>
      <c r="DCW6" s="147"/>
      <c r="DCX6" s="147"/>
      <c r="DCY6" s="147"/>
      <c r="DCZ6" s="147"/>
      <c r="DDA6" s="147"/>
      <c r="DDB6" s="147"/>
      <c r="DDC6" s="147"/>
      <c r="DDD6" s="147"/>
      <c r="DDE6" s="147"/>
      <c r="DDF6" s="147"/>
      <c r="DDG6" s="147"/>
      <c r="DDH6" s="147"/>
      <c r="DDI6" s="147"/>
      <c r="DDJ6" s="147"/>
      <c r="DDK6" s="147"/>
      <c r="DDL6" s="147"/>
      <c r="DDM6" s="147"/>
      <c r="DDN6" s="147"/>
      <c r="DDO6" s="147"/>
      <c r="DDP6" s="147"/>
      <c r="DDQ6" s="147"/>
      <c r="DDR6" s="147"/>
      <c r="DDS6" s="147"/>
      <c r="DDT6" s="147"/>
      <c r="DDU6" s="147"/>
      <c r="DDV6" s="147"/>
      <c r="DDW6" s="147"/>
      <c r="DDX6" s="147"/>
      <c r="DDY6" s="147"/>
      <c r="DDZ6" s="147"/>
      <c r="DEA6" s="147"/>
      <c r="DEB6" s="147"/>
      <c r="DEC6" s="147"/>
      <c r="DED6" s="147"/>
      <c r="DEE6" s="147"/>
      <c r="DEF6" s="147"/>
      <c r="DEG6" s="147"/>
      <c r="DEH6" s="147"/>
      <c r="DEI6" s="147"/>
      <c r="DEJ6" s="147"/>
      <c r="DEK6" s="147"/>
      <c r="DEL6" s="147"/>
      <c r="DEM6" s="147"/>
      <c r="DEN6" s="147"/>
      <c r="DEO6" s="147"/>
      <c r="DEP6" s="147"/>
      <c r="DEQ6" s="147"/>
      <c r="DER6" s="147"/>
      <c r="DES6" s="147"/>
      <c r="DET6" s="147"/>
      <c r="DEU6" s="147"/>
      <c r="DEV6" s="147"/>
      <c r="DEW6" s="147"/>
      <c r="DEX6" s="147"/>
      <c r="DEY6" s="147"/>
      <c r="DEZ6" s="147"/>
      <c r="DFA6" s="147"/>
      <c r="DFB6" s="147"/>
      <c r="DFC6" s="147"/>
      <c r="DFD6" s="147"/>
      <c r="DFE6" s="147"/>
      <c r="DFF6" s="147"/>
      <c r="DFG6" s="147"/>
      <c r="DFH6" s="147"/>
      <c r="DFI6" s="147"/>
      <c r="DFJ6" s="147"/>
      <c r="DFK6" s="147"/>
      <c r="DFL6" s="147"/>
      <c r="DFM6" s="147"/>
      <c r="DFN6" s="147"/>
      <c r="DFO6" s="147"/>
      <c r="DFP6" s="147"/>
      <c r="DFQ6" s="147"/>
      <c r="DFR6" s="147"/>
      <c r="DFS6" s="147"/>
      <c r="DFT6" s="147"/>
      <c r="DFU6" s="147"/>
      <c r="DFV6" s="147"/>
      <c r="DFW6" s="147"/>
      <c r="DFX6" s="147"/>
      <c r="DFY6" s="147"/>
      <c r="DFZ6" s="147"/>
      <c r="DGA6" s="147"/>
      <c r="DGB6" s="147"/>
      <c r="DGC6" s="147"/>
      <c r="DGD6" s="147"/>
      <c r="DGE6" s="147"/>
      <c r="DGF6" s="147"/>
      <c r="DGG6" s="147"/>
      <c r="DGH6" s="147"/>
      <c r="DGI6" s="147"/>
      <c r="DGJ6" s="147"/>
      <c r="DGK6" s="147"/>
      <c r="DGL6" s="147"/>
      <c r="DGM6" s="147"/>
      <c r="DGN6" s="147"/>
      <c r="DGO6" s="147"/>
      <c r="DGP6" s="147"/>
      <c r="DGQ6" s="147"/>
      <c r="DGR6" s="147"/>
      <c r="DGS6" s="147"/>
      <c r="DGT6" s="147"/>
      <c r="DGU6" s="147"/>
      <c r="DGV6" s="147"/>
      <c r="DGW6" s="147"/>
      <c r="DGX6" s="147"/>
      <c r="DGY6" s="147"/>
      <c r="DGZ6" s="147"/>
      <c r="DHA6" s="147"/>
      <c r="DHB6" s="147"/>
      <c r="DHC6" s="147"/>
      <c r="DHD6" s="147"/>
      <c r="DHE6" s="147"/>
      <c r="DHF6" s="147"/>
      <c r="DHG6" s="147"/>
      <c r="DHH6" s="147"/>
      <c r="DHI6" s="147"/>
      <c r="DHJ6" s="147"/>
      <c r="DHK6" s="147"/>
      <c r="DHL6" s="147"/>
      <c r="DHM6" s="147"/>
      <c r="DHN6" s="147"/>
      <c r="DHO6" s="147"/>
      <c r="DHP6" s="147"/>
      <c r="DHQ6" s="147"/>
      <c r="DHR6" s="147"/>
      <c r="DHS6" s="147"/>
      <c r="DHT6" s="147"/>
      <c r="DHU6" s="147"/>
      <c r="DHV6" s="147"/>
      <c r="DHW6" s="147"/>
      <c r="DHX6" s="147"/>
      <c r="DHY6" s="147"/>
      <c r="DHZ6" s="147"/>
      <c r="DIA6" s="147"/>
      <c r="DIB6" s="147"/>
      <c r="DIC6" s="147"/>
      <c r="DID6" s="147"/>
      <c r="DIE6" s="147"/>
      <c r="DIF6" s="147"/>
      <c r="DIG6" s="147"/>
      <c r="DIH6" s="147"/>
      <c r="DII6" s="147"/>
      <c r="DIJ6" s="147"/>
      <c r="DIK6" s="147"/>
      <c r="DIL6" s="147"/>
      <c r="DIM6" s="147"/>
      <c r="DIN6" s="147"/>
      <c r="DIO6" s="147"/>
      <c r="DIP6" s="147"/>
      <c r="DIQ6" s="147"/>
      <c r="DIR6" s="147"/>
      <c r="DIS6" s="147"/>
      <c r="DIT6" s="147"/>
      <c r="DIU6" s="147"/>
      <c r="DIV6" s="147"/>
      <c r="DIW6" s="147"/>
      <c r="DIX6" s="147"/>
      <c r="DIY6" s="147"/>
      <c r="DIZ6" s="147"/>
      <c r="DJA6" s="147"/>
      <c r="DJB6" s="147"/>
      <c r="DJC6" s="147"/>
      <c r="DJD6" s="147"/>
      <c r="DJE6" s="147"/>
      <c r="DJF6" s="147"/>
      <c r="DJG6" s="147"/>
      <c r="DJH6" s="147"/>
      <c r="DJI6" s="147"/>
      <c r="DJJ6" s="147"/>
      <c r="DJK6" s="147"/>
      <c r="DJL6" s="147"/>
      <c r="DJM6" s="147"/>
      <c r="DJN6" s="147"/>
      <c r="DJO6" s="147"/>
      <c r="DJP6" s="147"/>
      <c r="DJQ6" s="147"/>
      <c r="DJR6" s="147"/>
      <c r="DJS6" s="147"/>
      <c r="DJT6" s="147"/>
      <c r="DJU6" s="147"/>
      <c r="DJV6" s="147"/>
      <c r="DJW6" s="147"/>
      <c r="DJX6" s="147"/>
      <c r="DJY6" s="147"/>
      <c r="DJZ6" s="147"/>
      <c r="DKA6" s="147"/>
      <c r="DKB6" s="147"/>
      <c r="DKC6" s="147"/>
      <c r="DKD6" s="147"/>
      <c r="DKE6" s="147"/>
      <c r="DKF6" s="147"/>
      <c r="DKG6" s="147"/>
      <c r="DKH6" s="147"/>
      <c r="DKI6" s="147"/>
      <c r="DKJ6" s="147"/>
      <c r="DKK6" s="147"/>
      <c r="DKL6" s="147"/>
      <c r="DKM6" s="147"/>
      <c r="DKN6" s="147"/>
      <c r="DKO6" s="147"/>
      <c r="DKP6" s="147"/>
      <c r="DKQ6" s="147"/>
      <c r="DKR6" s="147"/>
      <c r="DKS6" s="147"/>
      <c r="DKT6" s="147"/>
      <c r="DKU6" s="147"/>
      <c r="DKV6" s="147"/>
      <c r="DKW6" s="147"/>
      <c r="DKX6" s="147"/>
      <c r="DKY6" s="147"/>
      <c r="DKZ6" s="147"/>
      <c r="DLA6" s="147"/>
      <c r="DLB6" s="147"/>
      <c r="DLC6" s="147"/>
      <c r="DLD6" s="147"/>
      <c r="DLE6" s="147"/>
      <c r="DLF6" s="147"/>
      <c r="DLG6" s="147"/>
      <c r="DLH6" s="147"/>
      <c r="DLI6" s="147"/>
      <c r="DLJ6" s="147"/>
      <c r="DLK6" s="147"/>
      <c r="DLL6" s="147"/>
      <c r="DLM6" s="147"/>
      <c r="DLN6" s="147"/>
      <c r="DLO6" s="147"/>
      <c r="DLP6" s="147"/>
      <c r="DLQ6" s="147"/>
      <c r="DLR6" s="147"/>
      <c r="DLS6" s="147"/>
      <c r="DLT6" s="147"/>
      <c r="DLU6" s="147"/>
      <c r="DLV6" s="147"/>
      <c r="DLW6" s="147"/>
      <c r="DLX6" s="147"/>
      <c r="DLY6" s="147"/>
      <c r="DLZ6" s="147"/>
      <c r="DMA6" s="147"/>
      <c r="DMB6" s="147"/>
      <c r="DMC6" s="147"/>
      <c r="DMD6" s="147"/>
      <c r="DME6" s="147"/>
      <c r="DMF6" s="147"/>
      <c r="DMG6" s="147"/>
      <c r="DMH6" s="147"/>
      <c r="DMI6" s="147"/>
      <c r="DMJ6" s="147"/>
      <c r="DMK6" s="147"/>
      <c r="DML6" s="147"/>
      <c r="DMM6" s="147"/>
      <c r="DMN6" s="147"/>
      <c r="DMO6" s="147"/>
      <c r="DMP6" s="147"/>
      <c r="DMQ6" s="147"/>
      <c r="DMR6" s="147"/>
      <c r="DMS6" s="147"/>
      <c r="DMT6" s="147"/>
      <c r="DMU6" s="147"/>
      <c r="DMV6" s="147"/>
      <c r="DMW6" s="147"/>
      <c r="DMX6" s="147"/>
      <c r="DMY6" s="147"/>
      <c r="DMZ6" s="147"/>
      <c r="DNA6" s="147"/>
      <c r="DNB6" s="147"/>
      <c r="DNC6" s="147"/>
      <c r="DND6" s="147"/>
      <c r="DNE6" s="147"/>
      <c r="DNF6" s="147"/>
      <c r="DNG6" s="147"/>
      <c r="DNH6" s="147"/>
      <c r="DNI6" s="147"/>
      <c r="DNJ6" s="147"/>
      <c r="DNK6" s="147"/>
      <c r="DNL6" s="147"/>
      <c r="DNM6" s="147"/>
      <c r="DNN6" s="147"/>
      <c r="DNO6" s="147"/>
      <c r="DNP6" s="147"/>
      <c r="DNQ6" s="147"/>
      <c r="DNR6" s="147"/>
      <c r="DNS6" s="147"/>
      <c r="DNT6" s="147"/>
      <c r="DNU6" s="147"/>
      <c r="DNV6" s="147"/>
      <c r="DNW6" s="147"/>
      <c r="DNX6" s="147"/>
      <c r="DNY6" s="147"/>
      <c r="DNZ6" s="147"/>
      <c r="DOA6" s="147"/>
      <c r="DOB6" s="147"/>
      <c r="DOC6" s="147"/>
      <c r="DOD6" s="147"/>
      <c r="DOE6" s="147"/>
      <c r="DOF6" s="147"/>
      <c r="DOG6" s="147"/>
      <c r="DOH6" s="147"/>
      <c r="DOI6" s="147"/>
      <c r="DOJ6" s="147"/>
      <c r="DOK6" s="147"/>
      <c r="DOL6" s="147"/>
      <c r="DOM6" s="147"/>
      <c r="DON6" s="147"/>
      <c r="DOO6" s="147"/>
      <c r="DOP6" s="147"/>
      <c r="DOQ6" s="147"/>
      <c r="DOR6" s="147"/>
      <c r="DOS6" s="147"/>
      <c r="DOT6" s="147"/>
      <c r="DOU6" s="147"/>
      <c r="DOV6" s="147"/>
      <c r="DOW6" s="147"/>
      <c r="DOX6" s="147"/>
      <c r="DOY6" s="147"/>
      <c r="DOZ6" s="147"/>
      <c r="DPA6" s="147"/>
      <c r="DPB6" s="147"/>
      <c r="DPC6" s="147"/>
      <c r="DPD6" s="147"/>
      <c r="DPE6" s="147"/>
      <c r="DPF6" s="147"/>
      <c r="DPG6" s="147"/>
      <c r="DPH6" s="147"/>
      <c r="DPI6" s="147"/>
      <c r="DPJ6" s="147"/>
      <c r="DPK6" s="147"/>
      <c r="DPL6" s="147"/>
      <c r="DPM6" s="147"/>
      <c r="DPN6" s="147"/>
      <c r="DPO6" s="147"/>
      <c r="DPP6" s="147"/>
      <c r="DPQ6" s="147"/>
      <c r="DPR6" s="147"/>
      <c r="DPS6" s="147"/>
      <c r="DPT6" s="147"/>
      <c r="DPU6" s="147"/>
      <c r="DPV6" s="147"/>
      <c r="DPW6" s="147"/>
      <c r="DPX6" s="147"/>
      <c r="DPY6" s="147"/>
      <c r="DPZ6" s="147"/>
      <c r="DQA6" s="147"/>
      <c r="DQB6" s="147"/>
      <c r="DQC6" s="147"/>
      <c r="DQD6" s="147"/>
      <c r="DQE6" s="147"/>
      <c r="DQF6" s="147"/>
      <c r="DQG6" s="147"/>
      <c r="DQH6" s="147"/>
      <c r="DQI6" s="147"/>
      <c r="DQJ6" s="147"/>
      <c r="DQK6" s="147"/>
      <c r="DQL6" s="147"/>
      <c r="DQM6" s="147"/>
      <c r="DQN6" s="147"/>
      <c r="DQO6" s="147"/>
      <c r="DQP6" s="147"/>
      <c r="DQQ6" s="147"/>
      <c r="DQR6" s="147"/>
      <c r="DQS6" s="147"/>
      <c r="DQT6" s="147"/>
      <c r="DQU6" s="147"/>
      <c r="DQV6" s="147"/>
      <c r="DQW6" s="147"/>
      <c r="DQX6" s="147"/>
      <c r="DQY6" s="147"/>
      <c r="DQZ6" s="147"/>
      <c r="DRA6" s="147"/>
      <c r="DRB6" s="147"/>
      <c r="DRC6" s="147"/>
      <c r="DRD6" s="147"/>
      <c r="DRE6" s="147"/>
      <c r="DRF6" s="147"/>
      <c r="DRG6" s="147"/>
      <c r="DRH6" s="147"/>
      <c r="DRI6" s="147"/>
      <c r="DRJ6" s="147"/>
      <c r="DRK6" s="147"/>
      <c r="DRL6" s="147"/>
      <c r="DRM6" s="147"/>
      <c r="DRN6" s="147"/>
      <c r="DRO6" s="147"/>
      <c r="DRP6" s="147"/>
      <c r="DRQ6" s="147"/>
      <c r="DRR6" s="147"/>
      <c r="DRS6" s="147"/>
      <c r="DRT6" s="147"/>
      <c r="DRU6" s="147"/>
      <c r="DRV6" s="147"/>
      <c r="DRW6" s="147"/>
      <c r="DRX6" s="147"/>
      <c r="DRY6" s="147"/>
      <c r="DRZ6" s="147"/>
      <c r="DSA6" s="147"/>
      <c r="DSB6" s="147"/>
      <c r="DSC6" s="147"/>
      <c r="DSD6" s="147"/>
      <c r="DSE6" s="147"/>
      <c r="DSF6" s="147"/>
      <c r="DSG6" s="147"/>
      <c r="DSH6" s="147"/>
      <c r="DSI6" s="147"/>
      <c r="DSJ6" s="147"/>
      <c r="DSK6" s="147"/>
      <c r="DSL6" s="147"/>
      <c r="DSM6" s="147"/>
      <c r="DSN6" s="147"/>
      <c r="DSO6" s="147"/>
      <c r="DSP6" s="147"/>
      <c r="DSQ6" s="147"/>
      <c r="DSR6" s="147"/>
      <c r="DSS6" s="147"/>
      <c r="DST6" s="147"/>
      <c r="DSU6" s="147"/>
      <c r="DSV6" s="147"/>
      <c r="DSW6" s="147"/>
      <c r="DSX6" s="147"/>
      <c r="DSY6" s="147"/>
      <c r="DSZ6" s="147"/>
      <c r="DTA6" s="147"/>
      <c r="DTB6" s="147"/>
      <c r="DTC6" s="147"/>
      <c r="DTD6" s="147"/>
      <c r="DTE6" s="147"/>
      <c r="DTF6" s="147"/>
      <c r="DTG6" s="147"/>
      <c r="DTH6" s="147"/>
      <c r="DTI6" s="147"/>
      <c r="DTJ6" s="147"/>
      <c r="DTK6" s="147"/>
      <c r="DTL6" s="147"/>
      <c r="DTM6" s="147"/>
      <c r="DTN6" s="147"/>
      <c r="DTO6" s="147"/>
      <c r="DTP6" s="147"/>
      <c r="DTQ6" s="147"/>
      <c r="DTR6" s="147"/>
      <c r="DTS6" s="147"/>
      <c r="DTT6" s="147"/>
      <c r="DTU6" s="147"/>
      <c r="DTV6" s="147"/>
      <c r="DTW6" s="147"/>
      <c r="DTX6" s="147"/>
      <c r="DTY6" s="147"/>
      <c r="DTZ6" s="147"/>
      <c r="DUA6" s="147"/>
      <c r="DUB6" s="147"/>
      <c r="DUC6" s="147"/>
      <c r="DUD6" s="147"/>
      <c r="DUE6" s="147"/>
      <c r="DUF6" s="147"/>
      <c r="DUG6" s="147"/>
      <c r="DUH6" s="147"/>
      <c r="DUI6" s="147"/>
      <c r="DUJ6" s="147"/>
      <c r="DUK6" s="147"/>
      <c r="DUL6" s="147"/>
      <c r="DUM6" s="147"/>
      <c r="DUN6" s="147"/>
      <c r="DUO6" s="147"/>
      <c r="DUP6" s="147"/>
      <c r="DUQ6" s="147"/>
      <c r="DUR6" s="147"/>
      <c r="DUS6" s="147"/>
      <c r="DUT6" s="147"/>
      <c r="DUU6" s="147"/>
      <c r="DUV6" s="147"/>
      <c r="DUW6" s="147"/>
      <c r="DUX6" s="147"/>
      <c r="DUY6" s="147"/>
      <c r="DUZ6" s="147"/>
      <c r="DVA6" s="147"/>
      <c r="DVB6" s="147"/>
      <c r="DVC6" s="147"/>
      <c r="DVD6" s="147"/>
      <c r="DVE6" s="147"/>
      <c r="DVF6" s="147"/>
      <c r="DVG6" s="147"/>
      <c r="DVH6" s="147"/>
      <c r="DVI6" s="147"/>
      <c r="DVJ6" s="147"/>
      <c r="DVK6" s="147"/>
      <c r="DVL6" s="147"/>
      <c r="DVM6" s="147"/>
      <c r="DVN6" s="147"/>
      <c r="DVO6" s="147"/>
      <c r="DVP6" s="147"/>
      <c r="DVQ6" s="147"/>
      <c r="DVR6" s="147"/>
      <c r="DVS6" s="147"/>
      <c r="DVT6" s="147"/>
      <c r="DVU6" s="147"/>
      <c r="DVV6" s="147"/>
      <c r="DVW6" s="147"/>
      <c r="DVX6" s="147"/>
      <c r="DVY6" s="147"/>
      <c r="DVZ6" s="147"/>
      <c r="DWA6" s="147"/>
      <c r="DWB6" s="147"/>
      <c r="DWC6" s="147"/>
      <c r="DWD6" s="147"/>
      <c r="DWE6" s="147"/>
      <c r="DWF6" s="147"/>
      <c r="DWG6" s="147"/>
      <c r="DWH6" s="147"/>
      <c r="DWI6" s="147"/>
      <c r="DWJ6" s="147"/>
      <c r="DWK6" s="147"/>
      <c r="DWL6" s="147"/>
      <c r="DWM6" s="147"/>
      <c r="DWN6" s="147"/>
      <c r="DWO6" s="147"/>
      <c r="DWP6" s="147"/>
      <c r="DWQ6" s="147"/>
      <c r="DWR6" s="147"/>
      <c r="DWS6" s="147"/>
      <c r="DWT6" s="147"/>
      <c r="DWU6" s="147"/>
      <c r="DWV6" s="147"/>
      <c r="DWW6" s="147"/>
      <c r="DWX6" s="147"/>
      <c r="DWY6" s="147"/>
      <c r="DWZ6" s="147"/>
      <c r="DXA6" s="147"/>
      <c r="DXB6" s="147"/>
      <c r="DXC6" s="147"/>
      <c r="DXD6" s="147"/>
      <c r="DXE6" s="147"/>
      <c r="DXF6" s="147"/>
      <c r="DXG6" s="147"/>
      <c r="DXH6" s="147"/>
      <c r="DXI6" s="147"/>
      <c r="DXJ6" s="147"/>
      <c r="DXK6" s="147"/>
      <c r="DXL6" s="147"/>
      <c r="DXM6" s="147"/>
      <c r="DXN6" s="147"/>
      <c r="DXO6" s="147"/>
      <c r="DXP6" s="147"/>
      <c r="DXQ6" s="147"/>
      <c r="DXR6" s="147"/>
      <c r="DXS6" s="147"/>
      <c r="DXT6" s="147"/>
      <c r="DXU6" s="147"/>
      <c r="DXV6" s="147"/>
      <c r="DXW6" s="147"/>
      <c r="DXX6" s="147"/>
      <c r="DXY6" s="147"/>
      <c r="DXZ6" s="147"/>
      <c r="DYA6" s="147"/>
      <c r="DYB6" s="147"/>
      <c r="DYC6" s="147"/>
      <c r="DYD6" s="147"/>
      <c r="DYE6" s="147"/>
      <c r="DYF6" s="147"/>
      <c r="DYG6" s="147"/>
      <c r="DYH6" s="147"/>
      <c r="DYI6" s="147"/>
      <c r="DYJ6" s="147"/>
      <c r="DYK6" s="147"/>
      <c r="DYL6" s="147"/>
      <c r="DYM6" s="147"/>
      <c r="DYN6" s="147"/>
      <c r="DYO6" s="147"/>
      <c r="DYP6" s="147"/>
      <c r="DYQ6" s="147"/>
      <c r="DYR6" s="147"/>
      <c r="DYS6" s="147"/>
      <c r="DYT6" s="147"/>
      <c r="DYU6" s="147"/>
      <c r="DYV6" s="147"/>
      <c r="DYW6" s="147"/>
      <c r="DYX6" s="147"/>
      <c r="DYY6" s="147"/>
      <c r="DYZ6" s="147"/>
      <c r="DZA6" s="147"/>
      <c r="DZB6" s="147"/>
      <c r="DZC6" s="147"/>
      <c r="DZD6" s="147"/>
      <c r="DZE6" s="147"/>
      <c r="DZF6" s="147"/>
      <c r="DZG6" s="147"/>
      <c r="DZH6" s="147"/>
      <c r="DZI6" s="147"/>
      <c r="DZJ6" s="147"/>
      <c r="DZK6" s="147"/>
      <c r="DZL6" s="147"/>
      <c r="DZM6" s="147"/>
      <c r="DZN6" s="147"/>
      <c r="DZO6" s="147"/>
      <c r="DZP6" s="147"/>
      <c r="DZQ6" s="147"/>
      <c r="DZR6" s="147"/>
      <c r="DZS6" s="147"/>
      <c r="DZT6" s="147"/>
      <c r="DZU6" s="147"/>
      <c r="DZV6" s="147"/>
      <c r="DZW6" s="147"/>
      <c r="DZX6" s="147"/>
      <c r="DZY6" s="147"/>
      <c r="DZZ6" s="147"/>
      <c r="EAA6" s="147"/>
      <c r="EAB6" s="147"/>
      <c r="EAC6" s="147"/>
      <c r="EAD6" s="147"/>
      <c r="EAE6" s="147"/>
      <c r="EAF6" s="147"/>
      <c r="EAG6" s="147"/>
      <c r="EAH6" s="147"/>
      <c r="EAI6" s="147"/>
      <c r="EAJ6" s="147"/>
      <c r="EAK6" s="147"/>
      <c r="EAL6" s="147"/>
      <c r="EAM6" s="147"/>
      <c r="EAN6" s="147"/>
      <c r="EAO6" s="147"/>
      <c r="EAP6" s="147"/>
      <c r="EAQ6" s="147"/>
      <c r="EAR6" s="147"/>
      <c r="EAS6" s="147"/>
      <c r="EAT6" s="147"/>
      <c r="EAU6" s="147"/>
      <c r="EAV6" s="147"/>
      <c r="EAW6" s="147"/>
      <c r="EAX6" s="147"/>
      <c r="EAY6" s="147"/>
      <c r="EAZ6" s="147"/>
      <c r="EBA6" s="147"/>
      <c r="EBB6" s="147"/>
      <c r="EBC6" s="147"/>
      <c r="EBD6" s="147"/>
      <c r="EBE6" s="147"/>
      <c r="EBF6" s="147"/>
      <c r="EBG6" s="147"/>
      <c r="EBH6" s="147"/>
      <c r="EBI6" s="147"/>
      <c r="EBJ6" s="147"/>
      <c r="EBK6" s="147"/>
      <c r="EBL6" s="147"/>
      <c r="EBM6" s="147"/>
      <c r="EBN6" s="147"/>
      <c r="EBO6" s="147"/>
      <c r="EBP6" s="147"/>
      <c r="EBQ6" s="147"/>
      <c r="EBR6" s="147"/>
      <c r="EBS6" s="147"/>
      <c r="EBT6" s="147"/>
      <c r="EBU6" s="147"/>
      <c r="EBV6" s="147"/>
      <c r="EBW6" s="147"/>
      <c r="EBX6" s="147"/>
      <c r="EBY6" s="147"/>
      <c r="EBZ6" s="147"/>
      <c r="ECA6" s="147"/>
      <c r="ECB6" s="147"/>
      <c r="ECC6" s="147"/>
      <c r="ECD6" s="147"/>
      <c r="ECE6" s="147"/>
      <c r="ECF6" s="147"/>
      <c r="ECG6" s="147"/>
      <c r="ECH6" s="147"/>
      <c r="ECI6" s="147"/>
      <c r="ECJ6" s="147"/>
      <c r="ECK6" s="147"/>
      <c r="ECL6" s="147"/>
      <c r="ECM6" s="147"/>
      <c r="ECN6" s="147"/>
      <c r="ECO6" s="147"/>
      <c r="ECP6" s="147"/>
      <c r="ECQ6" s="147"/>
      <c r="ECR6" s="147"/>
      <c r="ECS6" s="147"/>
      <c r="ECT6" s="147"/>
      <c r="ECU6" s="147"/>
      <c r="ECV6" s="147"/>
      <c r="ECW6" s="147"/>
      <c r="ECX6" s="147"/>
      <c r="ECY6" s="147"/>
      <c r="ECZ6" s="147"/>
      <c r="EDA6" s="147"/>
      <c r="EDB6" s="147"/>
      <c r="EDC6" s="147"/>
      <c r="EDD6" s="147"/>
      <c r="EDE6" s="147"/>
      <c r="EDF6" s="147"/>
      <c r="EDG6" s="147"/>
      <c r="EDH6" s="147"/>
      <c r="EDI6" s="147"/>
      <c r="EDJ6" s="147"/>
      <c r="EDK6" s="147"/>
      <c r="EDL6" s="147"/>
      <c r="EDM6" s="147"/>
      <c r="EDN6" s="147"/>
      <c r="EDO6" s="147"/>
      <c r="EDP6" s="147"/>
      <c r="EDQ6" s="147"/>
      <c r="EDR6" s="147"/>
      <c r="EDS6" s="147"/>
      <c r="EDT6" s="147"/>
      <c r="EDU6" s="147"/>
      <c r="EDV6" s="147"/>
      <c r="EDW6" s="147"/>
      <c r="EDX6" s="147"/>
      <c r="EDY6" s="147"/>
      <c r="EDZ6" s="147"/>
      <c r="EEA6" s="147"/>
      <c r="EEB6" s="147"/>
      <c r="EEC6" s="147"/>
      <c r="EED6" s="147"/>
      <c r="EEE6" s="147"/>
      <c r="EEF6" s="147"/>
      <c r="EEG6" s="147"/>
      <c r="EEH6" s="147"/>
      <c r="EEI6" s="147"/>
      <c r="EEJ6" s="147"/>
      <c r="EEK6" s="147"/>
      <c r="EEL6" s="147"/>
      <c r="EEM6" s="147"/>
      <c r="EEN6" s="147"/>
      <c r="EEO6" s="147"/>
      <c r="EEP6" s="147"/>
      <c r="EEQ6" s="147"/>
      <c r="EER6" s="147"/>
      <c r="EES6" s="147"/>
      <c r="EET6" s="147"/>
      <c r="EEU6" s="147"/>
      <c r="EEV6" s="147"/>
      <c r="EEW6" s="147"/>
      <c r="EEX6" s="147"/>
      <c r="EEY6" s="147"/>
      <c r="EEZ6" s="147"/>
      <c r="EFA6" s="147"/>
      <c r="EFB6" s="147"/>
      <c r="EFC6" s="147"/>
      <c r="EFD6" s="147"/>
      <c r="EFE6" s="147"/>
      <c r="EFF6" s="147"/>
      <c r="EFG6" s="147"/>
      <c r="EFH6" s="147"/>
      <c r="EFI6" s="147"/>
      <c r="EFJ6" s="147"/>
      <c r="EFK6" s="147"/>
      <c r="EFL6" s="147"/>
      <c r="EFM6" s="147"/>
      <c r="EFN6" s="147"/>
      <c r="EFO6" s="147"/>
      <c r="EFP6" s="147"/>
      <c r="EFQ6" s="147"/>
      <c r="EFR6" s="147"/>
      <c r="EFS6" s="147"/>
      <c r="EFT6" s="147"/>
      <c r="EFU6" s="147"/>
      <c r="EFV6" s="147"/>
      <c r="EFW6" s="147"/>
      <c r="EFX6" s="147"/>
      <c r="EFY6" s="147"/>
      <c r="EFZ6" s="147"/>
      <c r="EGA6" s="147"/>
      <c r="EGB6" s="147"/>
      <c r="EGC6" s="147"/>
      <c r="EGD6" s="147"/>
      <c r="EGE6" s="147"/>
      <c r="EGF6" s="147"/>
      <c r="EGG6" s="147"/>
      <c r="EGH6" s="147"/>
      <c r="EGI6" s="147"/>
      <c r="EGJ6" s="147"/>
      <c r="EGK6" s="147"/>
      <c r="EGL6" s="147"/>
      <c r="EGM6" s="147"/>
      <c r="EGN6" s="147"/>
      <c r="EGO6" s="147"/>
      <c r="EGP6" s="147"/>
      <c r="EGQ6" s="147"/>
      <c r="EGR6" s="147"/>
      <c r="EGS6" s="147"/>
      <c r="EGT6" s="147"/>
      <c r="EGU6" s="147"/>
      <c r="EGV6" s="147"/>
      <c r="EGW6" s="147"/>
      <c r="EGX6" s="147"/>
      <c r="EGY6" s="147"/>
      <c r="EGZ6" s="147"/>
      <c r="EHA6" s="147"/>
      <c r="EHB6" s="147"/>
      <c r="EHC6" s="147"/>
      <c r="EHD6" s="147"/>
      <c r="EHE6" s="147"/>
      <c r="EHF6" s="147"/>
      <c r="EHG6" s="147"/>
      <c r="EHH6" s="147"/>
      <c r="EHI6" s="147"/>
      <c r="EHJ6" s="147"/>
      <c r="EHK6" s="147"/>
      <c r="EHL6" s="147"/>
      <c r="EHM6" s="147"/>
      <c r="EHN6" s="147"/>
      <c r="EHO6" s="147"/>
      <c r="EHP6" s="147"/>
      <c r="EHQ6" s="147"/>
      <c r="EHR6" s="147"/>
      <c r="EHS6" s="147"/>
      <c r="EHT6" s="147"/>
      <c r="EHU6" s="147"/>
      <c r="EHV6" s="147"/>
      <c r="EHW6" s="147"/>
      <c r="EHX6" s="147"/>
      <c r="EHY6" s="147"/>
      <c r="EHZ6" s="147"/>
      <c r="EIA6" s="147"/>
      <c r="EIB6" s="147"/>
      <c r="EIC6" s="147"/>
      <c r="EID6" s="147"/>
      <c r="EIE6" s="147"/>
      <c r="EIF6" s="147"/>
      <c r="EIG6" s="147"/>
      <c r="EIH6" s="147"/>
      <c r="EII6" s="147"/>
      <c r="EIJ6" s="147"/>
      <c r="EIK6" s="147"/>
      <c r="EIL6" s="147"/>
      <c r="EIM6" s="147"/>
      <c r="EIN6" s="147"/>
      <c r="EIO6" s="147"/>
      <c r="EIP6" s="147"/>
      <c r="EIQ6" s="147"/>
      <c r="EIR6" s="147"/>
      <c r="EIS6" s="147"/>
      <c r="EIT6" s="147"/>
      <c r="EIU6" s="147"/>
      <c r="EIV6" s="147"/>
      <c r="EIW6" s="147"/>
      <c r="EIX6" s="147"/>
      <c r="EIY6" s="147"/>
      <c r="EIZ6" s="147"/>
      <c r="EJA6" s="147"/>
      <c r="EJB6" s="147"/>
      <c r="EJC6" s="147"/>
      <c r="EJD6" s="147"/>
      <c r="EJE6" s="147"/>
      <c r="EJF6" s="147"/>
      <c r="EJG6" s="147"/>
      <c r="EJH6" s="147"/>
      <c r="EJI6" s="147"/>
      <c r="EJJ6" s="147"/>
      <c r="EJK6" s="147"/>
      <c r="EJL6" s="147"/>
      <c r="EJM6" s="147"/>
      <c r="EJN6" s="147"/>
      <c r="EJO6" s="147"/>
      <c r="EJP6" s="147"/>
      <c r="EJQ6" s="147"/>
      <c r="EJR6" s="147"/>
      <c r="EJS6" s="147"/>
      <c r="EJT6" s="147"/>
      <c r="EJU6" s="147"/>
      <c r="EJV6" s="147"/>
      <c r="EJW6" s="147"/>
      <c r="EJX6" s="147"/>
      <c r="EJY6" s="147"/>
      <c r="EJZ6" s="147"/>
      <c r="EKA6" s="147"/>
      <c r="EKB6" s="147"/>
      <c r="EKC6" s="147"/>
      <c r="EKD6" s="147"/>
      <c r="EKE6" s="147"/>
      <c r="EKF6" s="147"/>
      <c r="EKG6" s="147"/>
      <c r="EKH6" s="147"/>
      <c r="EKI6" s="147"/>
      <c r="EKJ6" s="147"/>
      <c r="EKK6" s="147"/>
      <c r="EKL6" s="147"/>
      <c r="EKM6" s="147"/>
      <c r="EKN6" s="147"/>
      <c r="EKO6" s="147"/>
      <c r="EKP6" s="147"/>
      <c r="EKQ6" s="147"/>
      <c r="EKR6" s="147"/>
      <c r="EKS6" s="147"/>
      <c r="EKT6" s="147"/>
      <c r="EKU6" s="147"/>
      <c r="EKV6" s="147"/>
      <c r="EKW6" s="147"/>
      <c r="EKX6" s="147"/>
      <c r="EKY6" s="147"/>
      <c r="EKZ6" s="147"/>
      <c r="ELA6" s="147"/>
      <c r="ELB6" s="147"/>
      <c r="ELC6" s="147"/>
      <c r="ELD6" s="147"/>
      <c r="ELE6" s="147"/>
      <c r="ELF6" s="147"/>
      <c r="ELG6" s="147"/>
      <c r="ELH6" s="147"/>
      <c r="ELI6" s="147"/>
      <c r="ELJ6" s="147"/>
      <c r="ELK6" s="147"/>
      <c r="ELL6" s="147"/>
      <c r="ELM6" s="147"/>
      <c r="ELN6" s="147"/>
      <c r="ELO6" s="147"/>
      <c r="ELP6" s="147"/>
      <c r="ELQ6" s="147"/>
      <c r="ELR6" s="147"/>
      <c r="ELS6" s="147"/>
      <c r="ELT6" s="147"/>
      <c r="ELU6" s="147"/>
      <c r="ELV6" s="147"/>
      <c r="ELW6" s="147"/>
      <c r="ELX6" s="147"/>
      <c r="ELY6" s="147"/>
      <c r="ELZ6" s="147"/>
      <c r="EMA6" s="147"/>
      <c r="EMB6" s="147"/>
      <c r="EMC6" s="147"/>
      <c r="EMD6" s="147"/>
      <c r="EME6" s="147"/>
      <c r="EMF6" s="147"/>
      <c r="EMG6" s="147"/>
      <c r="EMH6" s="147"/>
      <c r="EMI6" s="147"/>
      <c r="EMJ6" s="147"/>
      <c r="EMK6" s="147"/>
      <c r="EML6" s="147"/>
      <c r="EMM6" s="147"/>
      <c r="EMN6" s="147"/>
      <c r="EMO6" s="147"/>
      <c r="EMP6" s="147"/>
      <c r="EMQ6" s="147"/>
      <c r="EMR6" s="147"/>
      <c r="EMS6" s="147"/>
      <c r="EMT6" s="147"/>
      <c r="EMU6" s="147"/>
      <c r="EMV6" s="147"/>
      <c r="EMW6" s="147"/>
      <c r="EMX6" s="147"/>
      <c r="EMY6" s="147"/>
      <c r="EMZ6" s="147"/>
      <c r="ENA6" s="147"/>
      <c r="ENB6" s="147"/>
      <c r="ENC6" s="147"/>
      <c r="END6" s="147"/>
      <c r="ENE6" s="147"/>
      <c r="ENF6" s="147"/>
      <c r="ENG6" s="147"/>
      <c r="ENH6" s="147"/>
      <c r="ENI6" s="147"/>
      <c r="ENJ6" s="147"/>
      <c r="ENK6" s="147"/>
      <c r="ENL6" s="147"/>
      <c r="ENM6" s="147"/>
      <c r="ENN6" s="147"/>
      <c r="ENO6" s="147"/>
      <c r="ENP6" s="147"/>
      <c r="ENQ6" s="147"/>
      <c r="ENR6" s="147"/>
      <c r="ENS6" s="147"/>
      <c r="ENT6" s="147"/>
      <c r="ENU6" s="147"/>
      <c r="ENV6" s="147"/>
      <c r="ENW6" s="147"/>
      <c r="ENX6" s="147"/>
      <c r="ENY6" s="147"/>
      <c r="ENZ6" s="147"/>
      <c r="EOA6" s="147"/>
      <c r="EOB6" s="147"/>
      <c r="EOC6" s="147"/>
      <c r="EOD6" s="147"/>
      <c r="EOE6" s="147"/>
      <c r="EOF6" s="147"/>
      <c r="EOG6" s="147"/>
      <c r="EOH6" s="147"/>
      <c r="EOI6" s="147"/>
      <c r="EOJ6" s="147"/>
      <c r="EOK6" s="147"/>
      <c r="EOL6" s="147"/>
      <c r="EOM6" s="147"/>
      <c r="EON6" s="147"/>
      <c r="EOO6" s="147"/>
      <c r="EOP6" s="147"/>
      <c r="EOQ6" s="147"/>
      <c r="EOR6" s="147"/>
      <c r="EOS6" s="147"/>
      <c r="EOT6" s="147"/>
      <c r="EOU6" s="147"/>
      <c r="EOV6" s="147"/>
      <c r="EOW6" s="147"/>
      <c r="EOX6" s="147"/>
      <c r="EOY6" s="147"/>
      <c r="EOZ6" s="147"/>
      <c r="EPA6" s="147"/>
      <c r="EPB6" s="147"/>
      <c r="EPC6" s="147"/>
      <c r="EPD6" s="147"/>
      <c r="EPE6" s="147"/>
      <c r="EPF6" s="147"/>
      <c r="EPG6" s="147"/>
      <c r="EPH6" s="147"/>
      <c r="EPI6" s="147"/>
      <c r="EPJ6" s="147"/>
      <c r="EPK6" s="147"/>
      <c r="EPL6" s="147"/>
      <c r="EPM6" s="147"/>
      <c r="EPN6" s="147"/>
      <c r="EPO6" s="147"/>
      <c r="EPP6" s="147"/>
      <c r="EPQ6" s="147"/>
      <c r="EPR6" s="147"/>
      <c r="EPS6" s="147"/>
      <c r="EPT6" s="147"/>
      <c r="EPU6" s="147"/>
      <c r="EPV6" s="147"/>
      <c r="EPW6" s="147"/>
      <c r="EPX6" s="147"/>
      <c r="EPY6" s="147"/>
      <c r="EPZ6" s="147"/>
      <c r="EQA6" s="147"/>
      <c r="EQB6" s="147"/>
      <c r="EQC6" s="147"/>
      <c r="EQD6" s="147"/>
      <c r="EQE6" s="147"/>
      <c r="EQF6" s="147"/>
      <c r="EQG6" s="147"/>
      <c r="EQH6" s="147"/>
      <c r="EQI6" s="147"/>
      <c r="EQJ6" s="147"/>
      <c r="EQK6" s="147"/>
      <c r="EQL6" s="147"/>
      <c r="EQM6" s="147"/>
      <c r="EQN6" s="147"/>
      <c r="EQO6" s="147"/>
      <c r="EQP6" s="147"/>
      <c r="EQQ6" s="147"/>
      <c r="EQR6" s="147"/>
      <c r="EQS6" s="147"/>
      <c r="EQT6" s="147"/>
      <c r="EQU6" s="147"/>
      <c r="EQV6" s="147"/>
      <c r="EQW6" s="147"/>
      <c r="EQX6" s="147"/>
      <c r="EQY6" s="147"/>
      <c r="EQZ6" s="147"/>
      <c r="ERA6" s="147"/>
      <c r="ERB6" s="147"/>
      <c r="ERC6" s="147"/>
      <c r="ERD6" s="147"/>
      <c r="ERE6" s="147"/>
      <c r="ERF6" s="147"/>
      <c r="ERG6" s="147"/>
      <c r="ERH6" s="147"/>
      <c r="ERI6" s="147"/>
      <c r="ERJ6" s="147"/>
      <c r="ERK6" s="147"/>
      <c r="ERL6" s="147"/>
      <c r="ERM6" s="147"/>
      <c r="ERN6" s="147"/>
      <c r="ERO6" s="147"/>
      <c r="ERP6" s="147"/>
      <c r="ERQ6" s="147"/>
      <c r="ERR6" s="147"/>
      <c r="ERS6" s="147"/>
      <c r="ERT6" s="147"/>
      <c r="ERU6" s="147"/>
      <c r="ERV6" s="147"/>
      <c r="ERW6" s="147"/>
      <c r="ERX6" s="147"/>
      <c r="ERY6" s="147"/>
      <c r="ERZ6" s="147"/>
      <c r="ESA6" s="147"/>
      <c r="ESB6" s="147"/>
      <c r="ESC6" s="147"/>
      <c r="ESD6" s="147"/>
      <c r="ESE6" s="147"/>
      <c r="ESF6" s="147"/>
      <c r="ESG6" s="147"/>
      <c r="ESH6" s="147"/>
      <c r="ESI6" s="147"/>
      <c r="ESJ6" s="147"/>
      <c r="ESK6" s="147"/>
      <c r="ESL6" s="147"/>
      <c r="ESM6" s="147"/>
      <c r="ESN6" s="147"/>
      <c r="ESO6" s="147"/>
      <c r="ESP6" s="147"/>
      <c r="ESQ6" s="147"/>
      <c r="ESR6" s="147"/>
      <c r="ESS6" s="147"/>
      <c r="EST6" s="147"/>
      <c r="ESU6" s="147"/>
      <c r="ESV6" s="147"/>
      <c r="ESW6" s="147"/>
      <c r="ESX6" s="147"/>
      <c r="ESY6" s="147"/>
      <c r="ESZ6" s="147"/>
      <c r="ETA6" s="147"/>
      <c r="ETB6" s="147"/>
      <c r="ETC6" s="147"/>
      <c r="ETD6" s="147"/>
      <c r="ETE6" s="147"/>
      <c r="ETF6" s="147"/>
      <c r="ETG6" s="147"/>
      <c r="ETH6" s="147"/>
      <c r="ETI6" s="147"/>
      <c r="ETJ6" s="147"/>
      <c r="ETK6" s="147"/>
      <c r="ETL6" s="147"/>
      <c r="ETM6" s="147"/>
      <c r="ETN6" s="147"/>
      <c r="ETO6" s="147"/>
      <c r="ETP6" s="147"/>
      <c r="ETQ6" s="147"/>
      <c r="ETR6" s="147"/>
      <c r="ETS6" s="147"/>
      <c r="ETT6" s="147"/>
      <c r="ETU6" s="147"/>
      <c r="ETV6" s="147"/>
      <c r="ETW6" s="147"/>
      <c r="ETX6" s="147"/>
      <c r="ETY6" s="147"/>
      <c r="ETZ6" s="147"/>
      <c r="EUA6" s="147"/>
      <c r="EUB6" s="147"/>
      <c r="EUC6" s="147"/>
      <c r="EUD6" s="147"/>
      <c r="EUE6" s="147"/>
      <c r="EUF6" s="147"/>
      <c r="EUG6" s="147"/>
      <c r="EUH6" s="147"/>
      <c r="EUI6" s="147"/>
      <c r="EUJ6" s="147"/>
      <c r="EUK6" s="147"/>
      <c r="EUL6" s="147"/>
      <c r="EUM6" s="147"/>
      <c r="EUN6" s="147"/>
      <c r="EUO6" s="147"/>
      <c r="EUP6" s="147"/>
      <c r="EUQ6" s="147"/>
      <c r="EUR6" s="147"/>
      <c r="EUS6" s="147"/>
      <c r="EUT6" s="147"/>
      <c r="EUU6" s="147"/>
      <c r="EUV6" s="147"/>
      <c r="EUW6" s="147"/>
      <c r="EUX6" s="147"/>
      <c r="EUY6" s="147"/>
      <c r="EUZ6" s="147"/>
      <c r="EVA6" s="147"/>
      <c r="EVB6" s="147"/>
      <c r="EVC6" s="147"/>
      <c r="EVD6" s="147"/>
      <c r="EVE6" s="147"/>
      <c r="EVF6" s="147"/>
      <c r="EVG6" s="147"/>
      <c r="EVH6" s="147"/>
      <c r="EVI6" s="147"/>
      <c r="EVJ6" s="147"/>
      <c r="EVK6" s="147"/>
      <c r="EVL6" s="147"/>
      <c r="EVM6" s="147"/>
      <c r="EVN6" s="147"/>
      <c r="EVO6" s="147"/>
      <c r="EVP6" s="147"/>
      <c r="EVQ6" s="147"/>
      <c r="EVR6" s="147"/>
      <c r="EVS6" s="147"/>
      <c r="EVT6" s="147"/>
      <c r="EVU6" s="147"/>
      <c r="EVV6" s="147"/>
      <c r="EVW6" s="147"/>
      <c r="EVX6" s="147"/>
      <c r="EVY6" s="147"/>
      <c r="EVZ6" s="147"/>
      <c r="EWA6" s="147"/>
      <c r="EWB6" s="147"/>
      <c r="EWC6" s="147"/>
      <c r="EWD6" s="147"/>
      <c r="EWE6" s="147"/>
      <c r="EWF6" s="147"/>
      <c r="EWG6" s="147"/>
      <c r="EWH6" s="147"/>
      <c r="EWI6" s="147"/>
      <c r="EWJ6" s="147"/>
      <c r="EWK6" s="147"/>
      <c r="EWL6" s="147"/>
      <c r="EWM6" s="147"/>
      <c r="EWN6" s="147"/>
      <c r="EWO6" s="147"/>
      <c r="EWP6" s="147"/>
      <c r="EWQ6" s="147"/>
      <c r="EWR6" s="147"/>
      <c r="EWS6" s="147"/>
      <c r="EWT6" s="147"/>
      <c r="EWU6" s="147"/>
      <c r="EWV6" s="147"/>
      <c r="EWW6" s="147"/>
      <c r="EWX6" s="147"/>
      <c r="EWY6" s="147"/>
      <c r="EWZ6" s="147"/>
      <c r="EXA6" s="147"/>
      <c r="EXB6" s="147"/>
      <c r="EXC6" s="147"/>
      <c r="EXD6" s="147"/>
      <c r="EXE6" s="147"/>
      <c r="EXF6" s="147"/>
      <c r="EXG6" s="147"/>
      <c r="EXH6" s="147"/>
      <c r="EXI6" s="147"/>
      <c r="EXJ6" s="147"/>
      <c r="EXK6" s="147"/>
      <c r="EXL6" s="147"/>
      <c r="EXM6" s="147"/>
      <c r="EXN6" s="147"/>
      <c r="EXO6" s="147"/>
      <c r="EXP6" s="147"/>
      <c r="EXQ6" s="147"/>
      <c r="EXR6" s="147"/>
      <c r="EXS6" s="147"/>
      <c r="EXT6" s="147"/>
      <c r="EXU6" s="147"/>
      <c r="EXV6" s="147"/>
      <c r="EXW6" s="147"/>
      <c r="EXX6" s="147"/>
      <c r="EXY6" s="147"/>
      <c r="EXZ6" s="147"/>
      <c r="EYA6" s="147"/>
      <c r="EYB6" s="147"/>
      <c r="EYC6" s="147"/>
      <c r="EYD6" s="147"/>
      <c r="EYE6" s="147"/>
      <c r="EYF6" s="147"/>
      <c r="EYG6" s="147"/>
      <c r="EYH6" s="147"/>
      <c r="EYI6" s="147"/>
      <c r="EYJ6" s="147"/>
      <c r="EYK6" s="147"/>
      <c r="EYL6" s="147"/>
      <c r="EYM6" s="147"/>
      <c r="EYN6" s="147"/>
      <c r="EYO6" s="147"/>
      <c r="EYP6" s="147"/>
      <c r="EYQ6" s="147"/>
      <c r="EYR6" s="147"/>
      <c r="EYS6" s="147"/>
      <c r="EYT6" s="147"/>
      <c r="EYU6" s="147"/>
      <c r="EYV6" s="147"/>
      <c r="EYW6" s="147"/>
      <c r="EYX6" s="147"/>
      <c r="EYY6" s="147"/>
      <c r="EYZ6" s="147"/>
      <c r="EZA6" s="147"/>
      <c r="EZB6" s="147"/>
      <c r="EZC6" s="147"/>
      <c r="EZD6" s="147"/>
      <c r="EZE6" s="147"/>
      <c r="EZF6" s="147"/>
      <c r="EZG6" s="147"/>
      <c r="EZH6" s="147"/>
      <c r="EZI6" s="147"/>
      <c r="EZJ6" s="147"/>
      <c r="EZK6" s="147"/>
      <c r="EZL6" s="147"/>
      <c r="EZM6" s="147"/>
      <c r="EZN6" s="147"/>
      <c r="EZO6" s="147"/>
      <c r="EZP6" s="147"/>
      <c r="EZQ6" s="147"/>
      <c r="EZR6" s="147"/>
      <c r="EZS6" s="147"/>
      <c r="EZT6" s="147"/>
      <c r="EZU6" s="147"/>
      <c r="EZV6" s="147"/>
      <c r="EZW6" s="147"/>
      <c r="EZX6" s="147"/>
      <c r="EZY6" s="147"/>
      <c r="EZZ6" s="147"/>
      <c r="FAA6" s="147"/>
      <c r="FAB6" s="147"/>
      <c r="FAC6" s="147"/>
      <c r="FAD6" s="147"/>
      <c r="FAE6" s="147"/>
      <c r="FAF6" s="147"/>
      <c r="FAG6" s="147"/>
      <c r="FAH6" s="147"/>
      <c r="FAI6" s="147"/>
      <c r="FAJ6" s="147"/>
      <c r="FAK6" s="147"/>
      <c r="FAL6" s="147"/>
      <c r="FAM6" s="147"/>
      <c r="FAN6" s="147"/>
      <c r="FAO6" s="147"/>
      <c r="FAP6" s="147"/>
      <c r="FAQ6" s="147"/>
      <c r="FAR6" s="147"/>
      <c r="FAS6" s="147"/>
      <c r="FAT6" s="147"/>
      <c r="FAU6" s="147"/>
      <c r="FAV6" s="147"/>
      <c r="FAW6" s="147"/>
      <c r="FAX6" s="147"/>
      <c r="FAY6" s="147"/>
      <c r="FAZ6" s="147"/>
      <c r="FBA6" s="147"/>
      <c r="FBB6" s="147"/>
      <c r="FBC6" s="147"/>
      <c r="FBD6" s="147"/>
      <c r="FBE6" s="147"/>
      <c r="FBF6" s="147"/>
      <c r="FBG6" s="147"/>
      <c r="FBH6" s="147"/>
      <c r="FBI6" s="147"/>
      <c r="FBJ6" s="147"/>
      <c r="FBK6" s="147"/>
      <c r="FBL6" s="147"/>
      <c r="FBM6" s="147"/>
      <c r="FBN6" s="147"/>
      <c r="FBO6" s="147"/>
      <c r="FBP6" s="147"/>
      <c r="FBQ6" s="147"/>
      <c r="FBR6" s="147"/>
      <c r="FBS6" s="147"/>
      <c r="FBT6" s="147"/>
      <c r="FBU6" s="147"/>
      <c r="FBV6" s="147"/>
      <c r="FBW6" s="147"/>
      <c r="FBX6" s="147"/>
      <c r="FBY6" s="147"/>
      <c r="FBZ6" s="147"/>
      <c r="FCA6" s="147"/>
      <c r="FCB6" s="147"/>
      <c r="FCC6" s="147"/>
      <c r="FCD6" s="147"/>
      <c r="FCE6" s="147"/>
      <c r="FCF6" s="147"/>
      <c r="FCG6" s="147"/>
      <c r="FCH6" s="147"/>
      <c r="FCI6" s="147"/>
      <c r="FCJ6" s="147"/>
      <c r="FCK6" s="147"/>
      <c r="FCL6" s="147"/>
      <c r="FCM6" s="147"/>
      <c r="FCN6" s="147"/>
      <c r="FCO6" s="147"/>
      <c r="FCP6" s="147"/>
      <c r="FCQ6" s="147"/>
      <c r="FCR6" s="147"/>
      <c r="FCS6" s="147"/>
      <c r="FCT6" s="147"/>
      <c r="FCU6" s="147"/>
      <c r="FCV6" s="147"/>
      <c r="FCW6" s="147"/>
      <c r="FCX6" s="147"/>
      <c r="FCY6" s="147"/>
      <c r="FCZ6" s="147"/>
      <c r="FDA6" s="147"/>
      <c r="FDB6" s="147"/>
      <c r="FDC6" s="147"/>
      <c r="FDD6" s="147"/>
      <c r="FDE6" s="147"/>
      <c r="FDF6" s="147"/>
      <c r="FDG6" s="147"/>
      <c r="FDH6" s="147"/>
      <c r="FDI6" s="147"/>
      <c r="FDJ6" s="147"/>
      <c r="FDK6" s="147"/>
      <c r="FDL6" s="147"/>
      <c r="FDM6" s="147"/>
      <c r="FDN6" s="147"/>
      <c r="FDO6" s="147"/>
      <c r="FDP6" s="147"/>
      <c r="FDQ6" s="147"/>
      <c r="FDR6" s="147"/>
      <c r="FDS6" s="147"/>
      <c r="FDT6" s="147"/>
      <c r="FDU6" s="147"/>
      <c r="FDV6" s="147"/>
      <c r="FDW6" s="147"/>
      <c r="FDX6" s="147"/>
      <c r="FDY6" s="147"/>
      <c r="FDZ6" s="147"/>
      <c r="FEA6" s="147"/>
      <c r="FEB6" s="147"/>
      <c r="FEC6" s="147"/>
      <c r="FED6" s="147"/>
      <c r="FEE6" s="147"/>
      <c r="FEF6" s="147"/>
      <c r="FEG6" s="147"/>
      <c r="FEH6" s="147"/>
      <c r="FEI6" s="147"/>
      <c r="FEJ6" s="147"/>
      <c r="FEK6" s="147"/>
      <c r="FEL6" s="147"/>
      <c r="FEM6" s="147"/>
      <c r="FEN6" s="147"/>
      <c r="FEO6" s="147"/>
      <c r="FEP6" s="147"/>
      <c r="FEQ6" s="147"/>
      <c r="FER6" s="147"/>
      <c r="FES6" s="147"/>
      <c r="FET6" s="147"/>
      <c r="FEU6" s="147"/>
      <c r="FEV6" s="147"/>
      <c r="FEW6" s="147"/>
      <c r="FEX6" s="147"/>
      <c r="FEY6" s="147"/>
      <c r="FEZ6" s="147"/>
      <c r="FFA6" s="147"/>
      <c r="FFB6" s="147"/>
      <c r="FFC6" s="147"/>
      <c r="FFD6" s="147"/>
      <c r="FFE6" s="147"/>
      <c r="FFF6" s="147"/>
      <c r="FFG6" s="147"/>
      <c r="FFH6" s="147"/>
      <c r="FFI6" s="147"/>
      <c r="FFJ6" s="147"/>
      <c r="FFK6" s="147"/>
      <c r="FFL6" s="147"/>
      <c r="FFM6" s="147"/>
      <c r="FFN6" s="147"/>
      <c r="FFO6" s="147"/>
      <c r="FFP6" s="147"/>
      <c r="FFQ6" s="147"/>
      <c r="FFR6" s="147"/>
      <c r="FFS6" s="147"/>
      <c r="FFT6" s="147"/>
      <c r="FFU6" s="147"/>
      <c r="FFV6" s="147"/>
      <c r="FFW6" s="147"/>
      <c r="FFX6" s="147"/>
      <c r="FFY6" s="147"/>
      <c r="FFZ6" s="147"/>
      <c r="FGA6" s="147"/>
      <c r="FGB6" s="147"/>
      <c r="FGC6" s="147"/>
      <c r="FGD6" s="147"/>
      <c r="FGE6" s="147"/>
      <c r="FGF6" s="147"/>
      <c r="FGG6" s="147"/>
      <c r="FGH6" s="147"/>
      <c r="FGI6" s="147"/>
      <c r="FGJ6" s="147"/>
      <c r="FGK6" s="147"/>
      <c r="FGL6" s="147"/>
      <c r="FGM6" s="147"/>
      <c r="FGN6" s="147"/>
      <c r="FGO6" s="147"/>
      <c r="FGP6" s="147"/>
      <c r="FGQ6" s="147"/>
      <c r="FGR6" s="147"/>
      <c r="FGS6" s="147"/>
      <c r="FGT6" s="147"/>
      <c r="FGU6" s="147"/>
      <c r="FGV6" s="147"/>
      <c r="FGW6" s="147"/>
      <c r="FGX6" s="147"/>
      <c r="FGY6" s="147"/>
      <c r="FGZ6" s="147"/>
      <c r="FHA6" s="147"/>
      <c r="FHB6" s="147"/>
      <c r="FHC6" s="147"/>
      <c r="FHD6" s="147"/>
      <c r="FHE6" s="147"/>
      <c r="FHF6" s="147"/>
      <c r="FHG6" s="147"/>
      <c r="FHH6" s="147"/>
      <c r="FHI6" s="147"/>
      <c r="FHJ6" s="147"/>
      <c r="FHK6" s="147"/>
      <c r="FHL6" s="147"/>
      <c r="FHM6" s="147"/>
      <c r="FHN6" s="147"/>
      <c r="FHO6" s="147"/>
      <c r="FHP6" s="147"/>
      <c r="FHQ6" s="147"/>
      <c r="FHR6" s="147"/>
      <c r="FHS6" s="147"/>
      <c r="FHT6" s="147"/>
      <c r="FHU6" s="147"/>
      <c r="FHV6" s="147"/>
      <c r="FHW6" s="147"/>
      <c r="FHX6" s="147"/>
      <c r="FHY6" s="147"/>
      <c r="FHZ6" s="147"/>
      <c r="FIA6" s="147"/>
      <c r="FIB6" s="147"/>
      <c r="FIC6" s="147"/>
      <c r="FID6" s="147"/>
      <c r="FIE6" s="147"/>
      <c r="FIF6" s="147"/>
      <c r="FIG6" s="147"/>
      <c r="FIH6" s="147"/>
      <c r="FII6" s="147"/>
      <c r="FIJ6" s="147"/>
      <c r="FIK6" s="147"/>
      <c r="FIL6" s="147"/>
      <c r="FIM6" s="147"/>
      <c r="FIN6" s="147"/>
      <c r="FIO6" s="147"/>
      <c r="FIP6" s="147"/>
      <c r="FIQ6" s="147"/>
      <c r="FIR6" s="147"/>
      <c r="FIS6" s="147"/>
      <c r="FIT6" s="147"/>
      <c r="FIU6" s="147"/>
      <c r="FIV6" s="147"/>
      <c r="FIW6" s="147"/>
      <c r="FIX6" s="147"/>
      <c r="FIY6" s="147"/>
      <c r="FIZ6" s="147"/>
      <c r="FJA6" s="147"/>
      <c r="FJB6" s="147"/>
      <c r="FJC6" s="147"/>
      <c r="FJD6" s="147"/>
      <c r="FJE6" s="147"/>
      <c r="FJF6" s="147"/>
      <c r="FJG6" s="147"/>
      <c r="FJH6" s="147"/>
      <c r="FJI6" s="147"/>
      <c r="FJJ6" s="147"/>
      <c r="FJK6" s="147"/>
      <c r="FJL6" s="147"/>
      <c r="FJM6" s="147"/>
      <c r="FJN6" s="147"/>
      <c r="FJO6" s="147"/>
      <c r="FJP6" s="147"/>
      <c r="FJQ6" s="147"/>
      <c r="FJR6" s="147"/>
      <c r="FJS6" s="147"/>
      <c r="FJT6" s="147"/>
      <c r="FJU6" s="147"/>
      <c r="FJV6" s="147"/>
      <c r="FJW6" s="147"/>
      <c r="FJX6" s="147"/>
      <c r="FJY6" s="147"/>
      <c r="FJZ6" s="147"/>
      <c r="FKA6" s="147"/>
      <c r="FKB6" s="147"/>
      <c r="FKC6" s="147"/>
      <c r="FKD6" s="147"/>
      <c r="FKE6" s="147"/>
      <c r="FKF6" s="147"/>
      <c r="FKG6" s="147"/>
      <c r="FKH6" s="147"/>
      <c r="FKI6" s="147"/>
      <c r="FKJ6" s="147"/>
      <c r="FKK6" s="147"/>
      <c r="FKL6" s="147"/>
      <c r="FKM6" s="147"/>
      <c r="FKN6" s="147"/>
      <c r="FKO6" s="147"/>
      <c r="FKP6" s="147"/>
      <c r="FKQ6" s="147"/>
      <c r="FKR6" s="147"/>
      <c r="FKS6" s="147"/>
      <c r="FKT6" s="147"/>
      <c r="FKU6" s="147"/>
      <c r="FKV6" s="147"/>
      <c r="FKW6" s="147"/>
      <c r="FKX6" s="147"/>
      <c r="FKY6" s="147"/>
      <c r="FKZ6" s="147"/>
      <c r="FLA6" s="147"/>
      <c r="FLB6" s="147"/>
      <c r="FLC6" s="147"/>
      <c r="FLD6" s="147"/>
      <c r="FLE6" s="147"/>
      <c r="FLF6" s="147"/>
      <c r="FLG6" s="147"/>
      <c r="FLH6" s="147"/>
      <c r="FLI6" s="147"/>
      <c r="FLJ6" s="147"/>
      <c r="FLK6" s="147"/>
      <c r="FLL6" s="147"/>
      <c r="FLM6" s="147"/>
      <c r="FLN6" s="147"/>
      <c r="FLO6" s="147"/>
      <c r="FLP6" s="147"/>
      <c r="FLQ6" s="147"/>
      <c r="FLR6" s="147"/>
      <c r="FLS6" s="147"/>
      <c r="FLT6" s="147"/>
      <c r="FLU6" s="147"/>
      <c r="FLV6" s="147"/>
      <c r="FLW6" s="147"/>
      <c r="FLX6" s="147"/>
      <c r="FLY6" s="147"/>
      <c r="FLZ6" s="147"/>
      <c r="FMA6" s="147"/>
      <c r="FMB6" s="147"/>
      <c r="FMC6" s="147"/>
      <c r="FMD6" s="147"/>
      <c r="FME6" s="147"/>
      <c r="FMF6" s="147"/>
      <c r="FMG6" s="147"/>
      <c r="FMH6" s="147"/>
      <c r="FMI6" s="147"/>
      <c r="FMJ6" s="147"/>
      <c r="FMK6" s="147"/>
      <c r="FML6" s="147"/>
      <c r="FMM6" s="147"/>
      <c r="FMN6" s="147"/>
      <c r="FMO6" s="147"/>
      <c r="FMP6" s="147"/>
      <c r="FMQ6" s="147"/>
      <c r="FMR6" s="147"/>
      <c r="FMS6" s="147"/>
      <c r="FMT6" s="147"/>
      <c r="FMU6" s="147"/>
      <c r="FMV6" s="147"/>
      <c r="FMW6" s="147"/>
      <c r="FMX6" s="147"/>
      <c r="FMY6" s="147"/>
      <c r="FMZ6" s="147"/>
      <c r="FNA6" s="147"/>
      <c r="FNB6" s="147"/>
      <c r="FNC6" s="147"/>
      <c r="FND6" s="147"/>
      <c r="FNE6" s="147"/>
      <c r="FNF6" s="147"/>
      <c r="FNG6" s="147"/>
      <c r="FNH6" s="147"/>
      <c r="FNI6" s="147"/>
      <c r="FNJ6" s="147"/>
      <c r="FNK6" s="147"/>
      <c r="FNL6" s="147"/>
      <c r="FNM6" s="147"/>
      <c r="FNN6" s="147"/>
      <c r="FNO6" s="147"/>
      <c r="FNP6" s="147"/>
      <c r="FNQ6" s="147"/>
      <c r="FNR6" s="147"/>
      <c r="FNS6" s="147"/>
      <c r="FNT6" s="147"/>
      <c r="FNU6" s="147"/>
      <c r="FNV6" s="147"/>
      <c r="FNW6" s="147"/>
      <c r="FNX6" s="147"/>
      <c r="FNY6" s="147"/>
      <c r="FNZ6" s="147"/>
      <c r="FOA6" s="147"/>
      <c r="FOB6" s="147"/>
      <c r="FOC6" s="147"/>
      <c r="FOD6" s="147"/>
      <c r="FOE6" s="147"/>
      <c r="FOF6" s="147"/>
      <c r="FOG6" s="147"/>
      <c r="FOH6" s="147"/>
      <c r="FOI6" s="147"/>
      <c r="FOJ6" s="147"/>
      <c r="FOK6" s="147"/>
      <c r="FOL6" s="147"/>
      <c r="FOM6" s="147"/>
      <c r="FON6" s="147"/>
      <c r="FOO6" s="147"/>
      <c r="FOP6" s="147"/>
      <c r="FOQ6" s="147"/>
      <c r="FOR6" s="147"/>
      <c r="FOS6" s="147"/>
      <c r="FOT6" s="147"/>
      <c r="FOU6" s="147"/>
      <c r="FOV6" s="147"/>
      <c r="FOW6" s="147"/>
      <c r="FOX6" s="147"/>
      <c r="FOY6" s="147"/>
      <c r="FOZ6" s="147"/>
      <c r="FPA6" s="147"/>
      <c r="FPB6" s="147"/>
      <c r="FPC6" s="147"/>
      <c r="FPD6" s="147"/>
      <c r="FPE6" s="147"/>
      <c r="FPF6" s="147"/>
      <c r="FPG6" s="147"/>
      <c r="FPH6" s="147"/>
      <c r="FPI6" s="147"/>
      <c r="FPJ6" s="147"/>
      <c r="FPK6" s="147"/>
      <c r="FPL6" s="147"/>
      <c r="FPM6" s="147"/>
      <c r="FPN6" s="147"/>
      <c r="FPO6" s="147"/>
      <c r="FPP6" s="147"/>
      <c r="FPQ6" s="147"/>
      <c r="FPR6" s="147"/>
      <c r="FPS6" s="147"/>
      <c r="FPT6" s="147"/>
      <c r="FPU6" s="147"/>
      <c r="FPV6" s="147"/>
      <c r="FPW6" s="147"/>
      <c r="FPX6" s="147"/>
      <c r="FPY6" s="147"/>
      <c r="FPZ6" s="147"/>
      <c r="FQA6" s="147"/>
      <c r="FQB6" s="147"/>
      <c r="FQC6" s="147"/>
      <c r="FQD6" s="147"/>
      <c r="FQE6" s="147"/>
      <c r="FQF6" s="147"/>
      <c r="FQG6" s="147"/>
      <c r="FQH6" s="147"/>
      <c r="FQI6" s="147"/>
      <c r="FQJ6" s="147"/>
      <c r="FQK6" s="147"/>
      <c r="FQL6" s="147"/>
      <c r="FQM6" s="147"/>
      <c r="FQN6" s="147"/>
      <c r="FQO6" s="147"/>
      <c r="FQP6" s="147"/>
      <c r="FQQ6" s="147"/>
      <c r="FQR6" s="147"/>
      <c r="FQS6" s="147"/>
      <c r="FQT6" s="147"/>
      <c r="FQU6" s="147"/>
      <c r="FQV6" s="147"/>
      <c r="FQW6" s="147"/>
      <c r="FQX6" s="147"/>
      <c r="FQY6" s="147"/>
      <c r="FQZ6" s="147"/>
      <c r="FRA6" s="147"/>
      <c r="FRB6" s="147"/>
      <c r="FRC6" s="147"/>
      <c r="FRD6" s="147"/>
      <c r="FRE6" s="147"/>
      <c r="FRF6" s="147"/>
      <c r="FRG6" s="147"/>
      <c r="FRH6" s="147"/>
      <c r="FRI6" s="147"/>
      <c r="FRJ6" s="147"/>
      <c r="FRK6" s="147"/>
      <c r="FRL6" s="147"/>
      <c r="FRM6" s="147"/>
      <c r="FRN6" s="147"/>
      <c r="FRO6" s="147"/>
      <c r="FRP6" s="147"/>
      <c r="FRQ6" s="147"/>
      <c r="FRR6" s="147"/>
      <c r="FRS6" s="147"/>
      <c r="FRT6" s="147"/>
      <c r="FRU6" s="147"/>
      <c r="FRV6" s="147"/>
      <c r="FRW6" s="147"/>
      <c r="FRX6" s="147"/>
      <c r="FRY6" s="147"/>
      <c r="FRZ6" s="147"/>
      <c r="FSA6" s="147"/>
      <c r="FSB6" s="147"/>
      <c r="FSC6" s="147"/>
      <c r="FSD6" s="147"/>
      <c r="FSE6" s="147"/>
      <c r="FSF6" s="147"/>
      <c r="FSG6" s="147"/>
      <c r="FSH6" s="147"/>
      <c r="FSI6" s="147"/>
      <c r="FSJ6" s="147"/>
      <c r="FSK6" s="147"/>
      <c r="FSL6" s="147"/>
      <c r="FSM6" s="147"/>
      <c r="FSN6" s="147"/>
      <c r="FSO6" s="147"/>
      <c r="FSP6" s="147"/>
      <c r="FSQ6" s="147"/>
      <c r="FSR6" s="147"/>
      <c r="FSS6" s="147"/>
      <c r="FST6" s="147"/>
      <c r="FSU6" s="147"/>
      <c r="FSV6" s="147"/>
      <c r="FSW6" s="147"/>
      <c r="FSX6" s="147"/>
      <c r="FSY6" s="147"/>
      <c r="FSZ6" s="147"/>
      <c r="FTA6" s="147"/>
      <c r="FTB6" s="147"/>
      <c r="FTC6" s="147"/>
      <c r="FTD6" s="147"/>
      <c r="FTE6" s="147"/>
      <c r="FTF6" s="147"/>
      <c r="FTG6" s="147"/>
      <c r="FTH6" s="147"/>
      <c r="FTI6" s="147"/>
      <c r="FTJ6" s="147"/>
      <c r="FTK6" s="147"/>
      <c r="FTL6" s="147"/>
      <c r="FTM6" s="147"/>
      <c r="FTN6" s="147"/>
      <c r="FTO6" s="147"/>
      <c r="FTP6" s="147"/>
      <c r="FTQ6" s="147"/>
      <c r="FTR6" s="147"/>
      <c r="FTS6" s="147"/>
      <c r="FTT6" s="147"/>
      <c r="FTU6" s="147"/>
      <c r="FTV6" s="147"/>
      <c r="FTW6" s="147"/>
      <c r="FTX6" s="147"/>
      <c r="FTY6" s="147"/>
      <c r="FTZ6" s="147"/>
      <c r="FUA6" s="147"/>
      <c r="FUB6" s="147"/>
      <c r="FUC6" s="147"/>
      <c r="FUD6" s="147"/>
      <c r="FUE6" s="147"/>
      <c r="FUF6" s="147"/>
      <c r="FUG6" s="147"/>
      <c r="FUH6" s="147"/>
      <c r="FUI6" s="147"/>
      <c r="FUJ6" s="147"/>
      <c r="FUK6" s="147"/>
      <c r="FUL6" s="147"/>
      <c r="FUM6" s="147"/>
      <c r="FUN6" s="147"/>
      <c r="FUO6" s="147"/>
      <c r="FUP6" s="147"/>
      <c r="FUQ6" s="147"/>
      <c r="FUR6" s="147"/>
      <c r="FUS6" s="147"/>
      <c r="FUT6" s="147"/>
      <c r="FUU6" s="147"/>
      <c r="FUV6" s="147"/>
      <c r="FUW6" s="147"/>
      <c r="FUX6" s="147"/>
      <c r="FUY6" s="147"/>
      <c r="FUZ6" s="147"/>
      <c r="FVA6" s="147"/>
      <c r="FVB6" s="147"/>
      <c r="FVC6" s="147"/>
      <c r="FVD6" s="147"/>
      <c r="FVE6" s="147"/>
      <c r="FVF6" s="147"/>
      <c r="FVG6" s="147"/>
      <c r="FVH6" s="147"/>
      <c r="FVI6" s="147"/>
      <c r="FVJ6" s="147"/>
      <c r="FVK6" s="147"/>
      <c r="FVL6" s="147"/>
      <c r="FVM6" s="147"/>
      <c r="FVN6" s="147"/>
      <c r="FVO6" s="147"/>
      <c r="FVP6" s="147"/>
      <c r="FVQ6" s="147"/>
      <c r="FVR6" s="147"/>
      <c r="FVS6" s="147"/>
      <c r="FVT6" s="147"/>
      <c r="FVU6" s="147"/>
      <c r="FVV6" s="147"/>
      <c r="FVW6" s="147"/>
      <c r="FVX6" s="147"/>
      <c r="FVY6" s="147"/>
      <c r="FVZ6" s="147"/>
      <c r="FWA6" s="147"/>
      <c r="FWB6" s="147"/>
      <c r="FWC6" s="147"/>
      <c r="FWD6" s="147"/>
      <c r="FWE6" s="147"/>
      <c r="FWF6" s="147"/>
      <c r="FWG6" s="147"/>
      <c r="FWH6" s="147"/>
      <c r="FWI6" s="147"/>
      <c r="FWJ6" s="147"/>
      <c r="FWK6" s="147"/>
      <c r="FWL6" s="147"/>
      <c r="FWM6" s="147"/>
      <c r="FWN6" s="147"/>
      <c r="FWO6" s="147"/>
      <c r="FWP6" s="147"/>
      <c r="FWQ6" s="147"/>
      <c r="FWR6" s="147"/>
      <c r="FWS6" s="147"/>
      <c r="FWT6" s="147"/>
      <c r="FWU6" s="147"/>
      <c r="FWV6" s="147"/>
      <c r="FWW6" s="147"/>
      <c r="FWX6" s="147"/>
      <c r="FWY6" s="147"/>
      <c r="FWZ6" s="147"/>
      <c r="FXA6" s="147"/>
      <c r="FXB6" s="147"/>
      <c r="FXC6" s="147"/>
      <c r="FXD6" s="147"/>
      <c r="FXE6" s="147"/>
      <c r="FXF6" s="147"/>
      <c r="FXG6" s="147"/>
      <c r="FXH6" s="147"/>
      <c r="FXI6" s="147"/>
      <c r="FXJ6" s="147"/>
      <c r="FXK6" s="147"/>
      <c r="FXL6" s="147"/>
      <c r="FXM6" s="147"/>
      <c r="FXN6" s="147"/>
      <c r="FXO6" s="147"/>
      <c r="FXP6" s="147"/>
      <c r="FXQ6" s="147"/>
      <c r="FXR6" s="147"/>
      <c r="FXS6" s="147"/>
      <c r="FXT6" s="147"/>
      <c r="FXU6" s="147"/>
      <c r="FXV6" s="147"/>
      <c r="FXW6" s="147"/>
      <c r="FXX6" s="147"/>
      <c r="FXY6" s="147"/>
      <c r="FXZ6" s="147"/>
      <c r="FYA6" s="147"/>
      <c r="FYB6" s="147"/>
      <c r="FYC6" s="147"/>
      <c r="FYD6" s="147"/>
      <c r="FYE6" s="147"/>
      <c r="FYF6" s="147"/>
      <c r="FYG6" s="147"/>
      <c r="FYH6" s="147"/>
      <c r="FYI6" s="147"/>
      <c r="FYJ6" s="147"/>
      <c r="FYK6" s="147"/>
      <c r="FYL6" s="147"/>
      <c r="FYM6" s="147"/>
      <c r="FYN6" s="147"/>
      <c r="FYO6" s="147"/>
      <c r="FYP6" s="147"/>
      <c r="FYQ6" s="147"/>
      <c r="FYR6" s="147"/>
      <c r="FYS6" s="147"/>
      <c r="FYT6" s="147"/>
      <c r="FYU6" s="147"/>
      <c r="FYV6" s="147"/>
      <c r="FYW6" s="147"/>
      <c r="FYX6" s="147"/>
      <c r="FYY6" s="147"/>
      <c r="FYZ6" s="147"/>
      <c r="FZA6" s="147"/>
      <c r="FZB6" s="147"/>
      <c r="FZC6" s="147"/>
      <c r="FZD6" s="147"/>
      <c r="FZE6" s="147"/>
      <c r="FZF6" s="147"/>
      <c r="FZG6" s="147"/>
      <c r="FZH6" s="147"/>
      <c r="FZI6" s="147"/>
      <c r="FZJ6" s="147"/>
      <c r="FZK6" s="147"/>
      <c r="FZL6" s="147"/>
      <c r="FZM6" s="147"/>
      <c r="FZN6" s="147"/>
      <c r="FZO6" s="147"/>
      <c r="FZP6" s="147"/>
      <c r="FZQ6" s="147"/>
      <c r="FZR6" s="147"/>
      <c r="FZS6" s="147"/>
      <c r="FZT6" s="147"/>
      <c r="FZU6" s="147"/>
      <c r="FZV6" s="147"/>
      <c r="FZW6" s="147"/>
      <c r="FZX6" s="147"/>
      <c r="FZY6" s="147"/>
      <c r="FZZ6" s="147"/>
      <c r="GAA6" s="147"/>
      <c r="GAB6" s="147"/>
      <c r="GAC6" s="147"/>
      <c r="GAD6" s="147"/>
      <c r="GAE6" s="147"/>
      <c r="GAF6" s="147"/>
      <c r="GAG6" s="147"/>
      <c r="GAH6" s="147"/>
      <c r="GAI6" s="147"/>
      <c r="GAJ6" s="147"/>
      <c r="GAK6" s="147"/>
      <c r="GAL6" s="147"/>
      <c r="GAM6" s="147"/>
      <c r="GAN6" s="147"/>
      <c r="GAO6" s="147"/>
      <c r="GAP6" s="147"/>
      <c r="GAQ6" s="147"/>
      <c r="GAR6" s="147"/>
      <c r="GAS6" s="147"/>
      <c r="GAT6" s="147"/>
      <c r="GAU6" s="147"/>
      <c r="GAV6" s="147"/>
      <c r="GAW6" s="147"/>
      <c r="GAX6" s="147"/>
      <c r="GAY6" s="147"/>
      <c r="GAZ6" s="147"/>
      <c r="GBA6" s="147"/>
      <c r="GBB6" s="147"/>
      <c r="GBC6" s="147"/>
      <c r="GBD6" s="147"/>
      <c r="GBE6" s="147"/>
      <c r="GBF6" s="147"/>
      <c r="GBG6" s="147"/>
      <c r="GBH6" s="147"/>
      <c r="GBI6" s="147"/>
      <c r="GBJ6" s="147"/>
      <c r="GBK6" s="147"/>
      <c r="GBL6" s="147"/>
      <c r="GBM6" s="147"/>
      <c r="GBN6" s="147"/>
      <c r="GBO6" s="147"/>
      <c r="GBP6" s="147"/>
      <c r="GBQ6" s="147"/>
      <c r="GBR6" s="147"/>
      <c r="GBS6" s="147"/>
      <c r="GBT6" s="147"/>
      <c r="GBU6" s="147"/>
      <c r="GBV6" s="147"/>
      <c r="GBW6" s="147"/>
      <c r="GBX6" s="147"/>
      <c r="GBY6" s="147"/>
      <c r="GBZ6" s="147"/>
      <c r="GCA6" s="147"/>
      <c r="GCB6" s="147"/>
      <c r="GCC6" s="147"/>
      <c r="GCD6" s="147"/>
      <c r="GCE6" s="147"/>
      <c r="GCF6" s="147"/>
      <c r="GCG6" s="147"/>
      <c r="GCH6" s="147"/>
      <c r="GCI6" s="147"/>
      <c r="GCJ6" s="147"/>
      <c r="GCK6" s="147"/>
      <c r="GCL6" s="147"/>
      <c r="GCM6" s="147"/>
      <c r="GCN6" s="147"/>
      <c r="GCO6" s="147"/>
      <c r="GCP6" s="147"/>
      <c r="GCQ6" s="147"/>
      <c r="GCR6" s="147"/>
      <c r="GCS6" s="147"/>
      <c r="GCT6" s="147"/>
      <c r="GCU6" s="147"/>
      <c r="GCV6" s="147"/>
      <c r="GCW6" s="147"/>
      <c r="GCX6" s="147"/>
      <c r="GCY6" s="147"/>
      <c r="GCZ6" s="147"/>
      <c r="GDA6" s="147"/>
      <c r="GDB6" s="147"/>
      <c r="GDC6" s="147"/>
      <c r="GDD6" s="147"/>
      <c r="GDE6" s="147"/>
      <c r="GDF6" s="147"/>
      <c r="GDG6" s="147"/>
      <c r="GDH6" s="147"/>
      <c r="GDI6" s="147"/>
      <c r="GDJ6" s="147"/>
      <c r="GDK6" s="147"/>
      <c r="GDL6" s="147"/>
      <c r="GDM6" s="147"/>
      <c r="GDN6" s="147"/>
      <c r="GDO6" s="147"/>
      <c r="GDP6" s="147"/>
      <c r="GDQ6" s="147"/>
      <c r="GDR6" s="147"/>
      <c r="GDS6" s="147"/>
      <c r="GDT6" s="147"/>
      <c r="GDU6" s="147"/>
      <c r="GDV6" s="147"/>
      <c r="GDW6" s="147"/>
      <c r="GDX6" s="147"/>
      <c r="GDY6" s="147"/>
      <c r="GDZ6" s="147"/>
      <c r="GEA6" s="147"/>
      <c r="GEB6" s="147"/>
      <c r="GEC6" s="147"/>
      <c r="GED6" s="147"/>
      <c r="GEE6" s="147"/>
      <c r="GEF6" s="147"/>
      <c r="GEG6" s="147"/>
      <c r="GEH6" s="147"/>
      <c r="GEI6" s="147"/>
      <c r="GEJ6" s="147"/>
      <c r="GEK6" s="147"/>
      <c r="GEL6" s="147"/>
      <c r="GEM6" s="147"/>
      <c r="GEN6" s="147"/>
      <c r="GEO6" s="147"/>
      <c r="GEP6" s="147"/>
      <c r="GEQ6" s="147"/>
      <c r="GER6" s="147"/>
      <c r="GES6" s="147"/>
      <c r="GET6" s="147"/>
      <c r="GEU6" s="147"/>
      <c r="GEV6" s="147"/>
      <c r="GEW6" s="147"/>
      <c r="GEX6" s="147"/>
      <c r="GEY6" s="147"/>
      <c r="GEZ6" s="147"/>
      <c r="GFA6" s="147"/>
      <c r="GFB6" s="147"/>
      <c r="GFC6" s="147"/>
      <c r="GFD6" s="147"/>
      <c r="GFE6" s="147"/>
      <c r="GFF6" s="147"/>
      <c r="GFG6" s="147"/>
      <c r="GFH6" s="147"/>
      <c r="GFI6" s="147"/>
      <c r="GFJ6" s="147"/>
      <c r="GFK6" s="147"/>
      <c r="GFL6" s="147"/>
      <c r="GFM6" s="147"/>
      <c r="GFN6" s="147"/>
      <c r="GFO6" s="147"/>
      <c r="GFP6" s="147"/>
      <c r="GFQ6" s="147"/>
      <c r="GFR6" s="147"/>
      <c r="GFS6" s="147"/>
      <c r="GFT6" s="147"/>
      <c r="GFU6" s="147"/>
      <c r="GFV6" s="147"/>
      <c r="GFW6" s="147"/>
      <c r="GFX6" s="147"/>
      <c r="GFY6" s="147"/>
      <c r="GFZ6" s="147"/>
      <c r="GGA6" s="147"/>
      <c r="GGB6" s="147"/>
      <c r="GGC6" s="147"/>
      <c r="GGD6" s="147"/>
      <c r="GGE6" s="147"/>
      <c r="GGF6" s="147"/>
      <c r="GGG6" s="147"/>
      <c r="GGH6" s="147"/>
      <c r="GGI6" s="147"/>
      <c r="GGJ6" s="147"/>
      <c r="GGK6" s="147"/>
      <c r="GGL6" s="147"/>
      <c r="GGM6" s="147"/>
      <c r="GGN6" s="147"/>
      <c r="GGO6" s="147"/>
      <c r="GGP6" s="147"/>
      <c r="GGQ6" s="147"/>
      <c r="GGR6" s="147"/>
      <c r="GGS6" s="147"/>
      <c r="GGT6" s="147"/>
      <c r="GGU6" s="147"/>
      <c r="GGV6" s="147"/>
      <c r="GGW6" s="147"/>
      <c r="GGX6" s="147"/>
      <c r="GGY6" s="147"/>
      <c r="GGZ6" s="147"/>
      <c r="GHA6" s="147"/>
      <c r="GHB6" s="147"/>
      <c r="GHC6" s="147"/>
      <c r="GHD6" s="147"/>
      <c r="GHE6" s="147"/>
      <c r="GHF6" s="147"/>
      <c r="GHG6" s="147"/>
      <c r="GHH6" s="147"/>
      <c r="GHI6" s="147"/>
      <c r="GHJ6" s="147"/>
      <c r="GHK6" s="147"/>
      <c r="GHL6" s="147"/>
      <c r="GHM6" s="147"/>
      <c r="GHN6" s="147"/>
      <c r="GHO6" s="147"/>
      <c r="GHP6" s="147"/>
      <c r="GHQ6" s="147"/>
      <c r="GHR6" s="147"/>
      <c r="GHS6" s="147"/>
      <c r="GHT6" s="147"/>
      <c r="GHU6" s="147"/>
      <c r="GHV6" s="147"/>
      <c r="GHW6" s="147"/>
      <c r="GHX6" s="147"/>
      <c r="GHY6" s="147"/>
      <c r="GHZ6" s="147"/>
      <c r="GIA6" s="147"/>
      <c r="GIB6" s="147"/>
      <c r="GIC6" s="147"/>
      <c r="GID6" s="147"/>
      <c r="GIE6" s="147"/>
      <c r="GIF6" s="147"/>
      <c r="GIG6" s="147"/>
      <c r="GIH6" s="147"/>
      <c r="GII6" s="147"/>
      <c r="GIJ6" s="147"/>
      <c r="GIK6" s="147"/>
      <c r="GIL6" s="147"/>
      <c r="GIM6" s="147"/>
      <c r="GIN6" s="147"/>
      <c r="GIO6" s="147"/>
      <c r="GIP6" s="147"/>
      <c r="GIQ6" s="147"/>
      <c r="GIR6" s="147"/>
      <c r="GIS6" s="147"/>
      <c r="GIT6" s="147"/>
      <c r="GIU6" s="147"/>
      <c r="GIV6" s="147"/>
      <c r="GIW6" s="147"/>
      <c r="GIX6" s="147"/>
      <c r="GIY6" s="147"/>
      <c r="GIZ6" s="147"/>
      <c r="GJA6" s="147"/>
      <c r="GJB6" s="147"/>
      <c r="GJC6" s="147"/>
      <c r="GJD6" s="147"/>
      <c r="GJE6" s="147"/>
      <c r="GJF6" s="147"/>
      <c r="GJG6" s="147"/>
      <c r="GJH6" s="147"/>
      <c r="GJI6" s="147"/>
      <c r="GJJ6" s="147"/>
      <c r="GJK6" s="147"/>
      <c r="GJL6" s="147"/>
      <c r="GJM6" s="147"/>
      <c r="GJN6" s="147"/>
      <c r="GJO6" s="147"/>
      <c r="GJP6" s="147"/>
      <c r="GJQ6" s="147"/>
      <c r="GJR6" s="147"/>
      <c r="GJS6" s="147"/>
      <c r="GJT6" s="147"/>
      <c r="GJU6" s="147"/>
      <c r="GJV6" s="147"/>
      <c r="GJW6" s="147"/>
      <c r="GJX6" s="147"/>
      <c r="GJY6" s="147"/>
      <c r="GJZ6" s="147"/>
      <c r="GKA6" s="147"/>
      <c r="GKB6" s="147"/>
      <c r="GKC6" s="147"/>
      <c r="GKD6" s="147"/>
      <c r="GKE6" s="147"/>
      <c r="GKF6" s="147"/>
      <c r="GKG6" s="147"/>
      <c r="GKH6" s="147"/>
      <c r="GKI6" s="147"/>
      <c r="GKJ6" s="147"/>
      <c r="GKK6" s="147"/>
      <c r="GKL6" s="147"/>
      <c r="GKM6" s="147"/>
      <c r="GKN6" s="147"/>
      <c r="GKO6" s="147"/>
      <c r="GKP6" s="147"/>
      <c r="GKQ6" s="147"/>
      <c r="GKR6" s="147"/>
      <c r="GKS6" s="147"/>
      <c r="GKT6" s="147"/>
      <c r="GKU6" s="147"/>
      <c r="GKV6" s="147"/>
      <c r="GKW6" s="147"/>
      <c r="GKX6" s="147"/>
      <c r="GKY6" s="147"/>
      <c r="GKZ6" s="147"/>
      <c r="GLA6" s="147"/>
      <c r="GLB6" s="147"/>
      <c r="GLC6" s="147"/>
      <c r="GLD6" s="147"/>
      <c r="GLE6" s="147"/>
      <c r="GLF6" s="147"/>
      <c r="GLG6" s="147"/>
      <c r="GLH6" s="147"/>
      <c r="GLI6" s="147"/>
      <c r="GLJ6" s="147"/>
      <c r="GLK6" s="147"/>
      <c r="GLL6" s="147"/>
      <c r="GLM6" s="147"/>
      <c r="GLN6" s="147"/>
      <c r="GLO6" s="147"/>
      <c r="GLP6" s="147"/>
      <c r="GLQ6" s="147"/>
      <c r="GLR6" s="147"/>
      <c r="GLS6" s="147"/>
      <c r="GLT6" s="147"/>
      <c r="GLU6" s="147"/>
      <c r="GLV6" s="147"/>
      <c r="GLW6" s="147"/>
      <c r="GLX6" s="147"/>
      <c r="GLY6" s="147"/>
      <c r="GLZ6" s="147"/>
      <c r="GMA6" s="147"/>
      <c r="GMB6" s="147"/>
      <c r="GMC6" s="147"/>
      <c r="GMD6" s="147"/>
      <c r="GME6" s="147"/>
      <c r="GMF6" s="147"/>
      <c r="GMG6" s="147"/>
      <c r="GMH6" s="147"/>
      <c r="GMI6" s="147"/>
      <c r="GMJ6" s="147"/>
      <c r="GMK6" s="147"/>
      <c r="GML6" s="147"/>
      <c r="GMM6" s="147"/>
      <c r="GMN6" s="147"/>
      <c r="GMO6" s="147"/>
      <c r="GMP6" s="147"/>
      <c r="GMQ6" s="147"/>
      <c r="GMR6" s="147"/>
      <c r="GMS6" s="147"/>
      <c r="GMT6" s="147"/>
      <c r="GMU6" s="147"/>
      <c r="GMV6" s="147"/>
      <c r="GMW6" s="147"/>
      <c r="GMX6" s="147"/>
      <c r="GMY6" s="147"/>
      <c r="GMZ6" s="147"/>
      <c r="GNA6" s="147"/>
      <c r="GNB6" s="147"/>
      <c r="GNC6" s="147"/>
      <c r="GND6" s="147"/>
      <c r="GNE6" s="147"/>
      <c r="GNF6" s="147"/>
      <c r="GNG6" s="147"/>
      <c r="GNH6" s="147"/>
      <c r="GNI6" s="147"/>
      <c r="GNJ6" s="147"/>
      <c r="GNK6" s="147"/>
      <c r="GNL6" s="147"/>
      <c r="GNM6" s="147"/>
      <c r="GNN6" s="147"/>
      <c r="GNO6" s="147"/>
      <c r="GNP6" s="147"/>
      <c r="GNQ6" s="147"/>
      <c r="GNR6" s="147"/>
      <c r="GNS6" s="147"/>
      <c r="GNT6" s="147"/>
      <c r="GNU6" s="147"/>
      <c r="GNV6" s="147"/>
      <c r="GNW6" s="147"/>
      <c r="GNX6" s="147"/>
      <c r="GNY6" s="147"/>
      <c r="GNZ6" s="147"/>
      <c r="GOA6" s="147"/>
      <c r="GOB6" s="147"/>
      <c r="GOC6" s="147"/>
      <c r="GOD6" s="147"/>
      <c r="GOE6" s="147"/>
      <c r="GOF6" s="147"/>
      <c r="GOG6" s="147"/>
      <c r="GOH6" s="147"/>
      <c r="GOI6" s="147"/>
      <c r="GOJ6" s="147"/>
      <c r="GOK6" s="147"/>
      <c r="GOL6" s="147"/>
      <c r="GOM6" s="147"/>
      <c r="GON6" s="147"/>
      <c r="GOO6" s="147"/>
      <c r="GOP6" s="147"/>
      <c r="GOQ6" s="147"/>
      <c r="GOR6" s="147"/>
      <c r="GOS6" s="147"/>
      <c r="GOT6" s="147"/>
      <c r="GOU6" s="147"/>
      <c r="GOV6" s="147"/>
      <c r="GOW6" s="147"/>
      <c r="GOX6" s="147"/>
      <c r="GOY6" s="147"/>
      <c r="GOZ6" s="147"/>
      <c r="GPA6" s="147"/>
      <c r="GPB6" s="147"/>
      <c r="GPC6" s="147"/>
      <c r="GPD6" s="147"/>
      <c r="GPE6" s="147"/>
      <c r="GPF6" s="147"/>
      <c r="GPG6" s="147"/>
      <c r="GPH6" s="147"/>
      <c r="GPI6" s="147"/>
      <c r="GPJ6" s="147"/>
      <c r="GPK6" s="147"/>
      <c r="GPL6" s="147"/>
      <c r="GPM6" s="147"/>
      <c r="GPN6" s="147"/>
      <c r="GPO6" s="147"/>
      <c r="GPP6" s="147"/>
      <c r="GPQ6" s="147"/>
      <c r="GPR6" s="147"/>
      <c r="GPS6" s="147"/>
      <c r="GPT6" s="147"/>
      <c r="GPU6" s="147"/>
      <c r="GPV6" s="147"/>
      <c r="GPW6" s="147"/>
      <c r="GPX6" s="147"/>
      <c r="GPY6" s="147"/>
      <c r="GPZ6" s="147"/>
      <c r="GQA6" s="147"/>
      <c r="GQB6" s="147"/>
      <c r="GQC6" s="147"/>
      <c r="GQD6" s="147"/>
      <c r="GQE6" s="147"/>
      <c r="GQF6" s="147"/>
      <c r="GQG6" s="147"/>
      <c r="GQH6" s="147"/>
      <c r="GQI6" s="147"/>
      <c r="GQJ6" s="147"/>
      <c r="GQK6" s="147"/>
      <c r="GQL6" s="147"/>
      <c r="GQM6" s="147"/>
      <c r="GQN6" s="147"/>
      <c r="GQO6" s="147"/>
      <c r="GQP6" s="147"/>
      <c r="GQQ6" s="147"/>
      <c r="GQR6" s="147"/>
      <c r="GQS6" s="147"/>
      <c r="GQT6" s="147"/>
      <c r="GQU6" s="147"/>
      <c r="GQV6" s="147"/>
      <c r="GQW6" s="147"/>
      <c r="GQX6" s="147"/>
      <c r="GQY6" s="147"/>
      <c r="GQZ6" s="147"/>
      <c r="GRA6" s="147"/>
      <c r="GRB6" s="147"/>
      <c r="GRC6" s="147"/>
      <c r="GRD6" s="147"/>
      <c r="GRE6" s="147"/>
      <c r="GRF6" s="147"/>
      <c r="GRG6" s="147"/>
      <c r="GRH6" s="147"/>
      <c r="GRI6" s="147"/>
      <c r="GRJ6" s="147"/>
      <c r="GRK6" s="147"/>
      <c r="GRL6" s="147"/>
      <c r="GRM6" s="147"/>
      <c r="GRN6" s="147"/>
      <c r="GRO6" s="147"/>
      <c r="GRP6" s="147"/>
      <c r="GRQ6" s="147"/>
      <c r="GRR6" s="147"/>
      <c r="GRS6" s="147"/>
      <c r="GRT6" s="147"/>
      <c r="GRU6" s="147"/>
      <c r="GRV6" s="147"/>
      <c r="GRW6" s="147"/>
      <c r="GRX6" s="147"/>
      <c r="GRY6" s="147"/>
      <c r="GRZ6" s="147"/>
      <c r="GSA6" s="147"/>
      <c r="GSB6" s="147"/>
      <c r="GSC6" s="147"/>
      <c r="GSD6" s="147"/>
      <c r="GSE6" s="147"/>
      <c r="GSF6" s="147"/>
      <c r="GSG6" s="147"/>
      <c r="GSH6" s="147"/>
      <c r="GSI6" s="147"/>
      <c r="GSJ6" s="147"/>
      <c r="GSK6" s="147"/>
      <c r="GSL6" s="147"/>
      <c r="GSM6" s="147"/>
      <c r="GSN6" s="147"/>
      <c r="GSO6" s="147"/>
      <c r="GSP6" s="147"/>
      <c r="GSQ6" s="147"/>
      <c r="GSR6" s="147"/>
      <c r="GSS6" s="147"/>
      <c r="GST6" s="147"/>
      <c r="GSU6" s="147"/>
      <c r="GSV6" s="147"/>
      <c r="GSW6" s="147"/>
      <c r="GSX6" s="147"/>
      <c r="GSY6" s="147"/>
      <c r="GSZ6" s="147"/>
      <c r="GTA6" s="147"/>
      <c r="GTB6" s="147"/>
      <c r="GTC6" s="147"/>
      <c r="GTD6" s="147"/>
      <c r="GTE6" s="147"/>
      <c r="GTF6" s="147"/>
      <c r="GTG6" s="147"/>
      <c r="GTH6" s="147"/>
      <c r="GTI6" s="147"/>
      <c r="GTJ6" s="147"/>
      <c r="GTK6" s="147"/>
      <c r="GTL6" s="147"/>
      <c r="GTM6" s="147"/>
      <c r="GTN6" s="147"/>
      <c r="GTO6" s="147"/>
      <c r="GTP6" s="147"/>
      <c r="GTQ6" s="147"/>
      <c r="GTR6" s="147"/>
      <c r="GTS6" s="147"/>
      <c r="GTT6" s="147"/>
      <c r="GTU6" s="147"/>
      <c r="GTV6" s="147"/>
      <c r="GTW6" s="147"/>
      <c r="GTX6" s="147"/>
      <c r="GTY6" s="147"/>
      <c r="GTZ6" s="147"/>
      <c r="GUA6" s="147"/>
      <c r="GUB6" s="147"/>
      <c r="GUC6" s="147"/>
      <c r="GUD6" s="147"/>
      <c r="GUE6" s="147"/>
      <c r="GUF6" s="147"/>
      <c r="GUG6" s="147"/>
      <c r="GUH6" s="147"/>
      <c r="GUI6" s="147"/>
      <c r="GUJ6" s="147"/>
      <c r="GUK6" s="147"/>
      <c r="GUL6" s="147"/>
      <c r="GUM6" s="147"/>
      <c r="GUN6" s="147"/>
      <c r="GUO6" s="147"/>
      <c r="GUP6" s="147"/>
      <c r="GUQ6" s="147"/>
      <c r="GUR6" s="147"/>
      <c r="GUS6" s="147"/>
      <c r="GUT6" s="147"/>
      <c r="GUU6" s="147"/>
      <c r="GUV6" s="147"/>
      <c r="GUW6" s="147"/>
      <c r="GUX6" s="147"/>
      <c r="GUY6" s="147"/>
      <c r="GUZ6" s="147"/>
      <c r="GVA6" s="147"/>
      <c r="GVB6" s="147"/>
      <c r="GVC6" s="147"/>
      <c r="GVD6" s="147"/>
      <c r="GVE6" s="147"/>
      <c r="GVF6" s="147"/>
      <c r="GVG6" s="147"/>
      <c r="GVH6" s="147"/>
      <c r="GVI6" s="147"/>
      <c r="GVJ6" s="147"/>
      <c r="GVK6" s="147"/>
      <c r="GVL6" s="147"/>
      <c r="GVM6" s="147"/>
      <c r="GVN6" s="147"/>
      <c r="GVO6" s="147"/>
      <c r="GVP6" s="147"/>
      <c r="GVQ6" s="147"/>
      <c r="GVR6" s="147"/>
      <c r="GVS6" s="147"/>
      <c r="GVT6" s="147"/>
      <c r="GVU6" s="147"/>
      <c r="GVV6" s="147"/>
      <c r="GVW6" s="147"/>
      <c r="GVX6" s="147"/>
      <c r="GVY6" s="147"/>
      <c r="GVZ6" s="147"/>
      <c r="GWA6" s="147"/>
      <c r="GWB6" s="147"/>
      <c r="GWC6" s="147"/>
      <c r="GWD6" s="147"/>
      <c r="GWE6" s="147"/>
      <c r="GWF6" s="147"/>
      <c r="GWG6" s="147"/>
      <c r="GWH6" s="147"/>
      <c r="GWI6" s="147"/>
      <c r="GWJ6" s="147"/>
      <c r="GWK6" s="147"/>
      <c r="GWL6" s="147"/>
      <c r="GWM6" s="147"/>
      <c r="GWN6" s="147"/>
      <c r="GWO6" s="147"/>
      <c r="GWP6" s="147"/>
      <c r="GWQ6" s="147"/>
      <c r="GWR6" s="147"/>
      <c r="GWS6" s="147"/>
      <c r="GWT6" s="147"/>
      <c r="GWU6" s="147"/>
      <c r="GWV6" s="147"/>
      <c r="GWW6" s="147"/>
      <c r="GWX6" s="147"/>
      <c r="GWY6" s="147"/>
      <c r="GWZ6" s="147"/>
      <c r="GXA6" s="147"/>
      <c r="GXB6" s="147"/>
      <c r="GXC6" s="147"/>
      <c r="GXD6" s="147"/>
      <c r="GXE6" s="147"/>
      <c r="GXF6" s="147"/>
      <c r="GXG6" s="147"/>
      <c r="GXH6" s="147"/>
      <c r="GXI6" s="147"/>
      <c r="GXJ6" s="147"/>
      <c r="GXK6" s="147"/>
      <c r="GXL6" s="147"/>
      <c r="GXM6" s="147"/>
      <c r="GXN6" s="147"/>
      <c r="GXO6" s="147"/>
      <c r="GXP6" s="147"/>
      <c r="GXQ6" s="147"/>
      <c r="GXR6" s="147"/>
      <c r="GXS6" s="147"/>
      <c r="GXT6" s="147"/>
      <c r="GXU6" s="147"/>
      <c r="GXV6" s="147"/>
      <c r="GXW6" s="147"/>
      <c r="GXX6" s="147"/>
      <c r="GXY6" s="147"/>
      <c r="GXZ6" s="147"/>
      <c r="GYA6" s="147"/>
      <c r="GYB6" s="147"/>
      <c r="GYC6" s="147"/>
      <c r="GYD6" s="147"/>
      <c r="GYE6" s="147"/>
      <c r="GYF6" s="147"/>
      <c r="GYG6" s="147"/>
      <c r="GYH6" s="147"/>
      <c r="GYI6" s="147"/>
      <c r="GYJ6" s="147"/>
      <c r="GYK6" s="147"/>
      <c r="GYL6" s="147"/>
      <c r="GYM6" s="147"/>
      <c r="GYN6" s="147"/>
      <c r="GYO6" s="147"/>
      <c r="GYP6" s="147"/>
      <c r="GYQ6" s="147"/>
      <c r="GYR6" s="147"/>
      <c r="GYS6" s="147"/>
      <c r="GYT6" s="147"/>
      <c r="GYU6" s="147"/>
      <c r="GYV6" s="147"/>
      <c r="GYW6" s="147"/>
      <c r="GYX6" s="147"/>
      <c r="GYY6" s="147"/>
      <c r="GYZ6" s="147"/>
      <c r="GZA6" s="147"/>
      <c r="GZB6" s="147"/>
      <c r="GZC6" s="147"/>
      <c r="GZD6" s="147"/>
      <c r="GZE6" s="147"/>
      <c r="GZF6" s="147"/>
      <c r="GZG6" s="147"/>
      <c r="GZH6" s="147"/>
      <c r="GZI6" s="147"/>
      <c r="GZJ6" s="147"/>
      <c r="GZK6" s="147"/>
      <c r="GZL6" s="147"/>
      <c r="GZM6" s="147"/>
      <c r="GZN6" s="147"/>
      <c r="GZO6" s="147"/>
      <c r="GZP6" s="147"/>
      <c r="GZQ6" s="147"/>
      <c r="GZR6" s="147"/>
      <c r="GZS6" s="147"/>
      <c r="GZT6" s="147"/>
      <c r="GZU6" s="147"/>
      <c r="GZV6" s="147"/>
      <c r="GZW6" s="147"/>
      <c r="GZX6" s="147"/>
      <c r="GZY6" s="147"/>
      <c r="GZZ6" s="147"/>
      <c r="HAA6" s="147"/>
      <c r="HAB6" s="147"/>
      <c r="HAC6" s="147"/>
      <c r="HAD6" s="147"/>
      <c r="HAE6" s="147"/>
      <c r="HAF6" s="147"/>
      <c r="HAG6" s="147"/>
      <c r="HAH6" s="147"/>
      <c r="HAI6" s="147"/>
      <c r="HAJ6" s="147"/>
      <c r="HAK6" s="147"/>
      <c r="HAL6" s="147"/>
      <c r="HAM6" s="147"/>
      <c r="HAN6" s="147"/>
      <c r="HAO6" s="147"/>
      <c r="HAP6" s="147"/>
      <c r="HAQ6" s="147"/>
      <c r="HAR6" s="147"/>
      <c r="HAS6" s="147"/>
      <c r="HAT6" s="147"/>
      <c r="HAU6" s="147"/>
      <c r="HAV6" s="147"/>
      <c r="HAW6" s="147"/>
      <c r="HAX6" s="147"/>
      <c r="HAY6" s="147"/>
      <c r="HAZ6" s="147"/>
      <c r="HBA6" s="147"/>
      <c r="HBB6" s="147"/>
      <c r="HBC6" s="147"/>
      <c r="HBD6" s="147"/>
      <c r="HBE6" s="147"/>
      <c r="HBF6" s="147"/>
      <c r="HBG6" s="147"/>
      <c r="HBH6" s="147"/>
      <c r="HBI6" s="147"/>
      <c r="HBJ6" s="147"/>
      <c r="HBK6" s="147"/>
      <c r="HBL6" s="147"/>
      <c r="HBM6" s="147"/>
      <c r="HBN6" s="147"/>
      <c r="HBO6" s="147"/>
      <c r="HBP6" s="147"/>
      <c r="HBQ6" s="147"/>
      <c r="HBR6" s="147"/>
      <c r="HBS6" s="147"/>
      <c r="HBT6" s="147"/>
      <c r="HBU6" s="147"/>
      <c r="HBV6" s="147"/>
      <c r="HBW6" s="147"/>
      <c r="HBX6" s="147"/>
      <c r="HBY6" s="147"/>
      <c r="HBZ6" s="147"/>
      <c r="HCA6" s="147"/>
      <c r="HCB6" s="147"/>
      <c r="HCC6" s="147"/>
      <c r="HCD6" s="147"/>
      <c r="HCE6" s="147"/>
      <c r="HCF6" s="147"/>
      <c r="HCG6" s="147"/>
      <c r="HCH6" s="147"/>
      <c r="HCI6" s="147"/>
      <c r="HCJ6" s="147"/>
      <c r="HCK6" s="147"/>
      <c r="HCL6" s="147"/>
      <c r="HCM6" s="147"/>
      <c r="HCN6" s="147"/>
      <c r="HCO6" s="147"/>
      <c r="HCP6" s="147"/>
      <c r="HCQ6" s="147"/>
      <c r="HCR6" s="147"/>
      <c r="HCS6" s="147"/>
      <c r="HCT6" s="147"/>
      <c r="HCU6" s="147"/>
      <c r="HCV6" s="147"/>
      <c r="HCW6" s="147"/>
      <c r="HCX6" s="147"/>
      <c r="HCY6" s="147"/>
      <c r="HCZ6" s="147"/>
      <c r="HDA6" s="147"/>
      <c r="HDB6" s="147"/>
      <c r="HDC6" s="147"/>
      <c r="HDD6" s="147"/>
      <c r="HDE6" s="147"/>
      <c r="HDF6" s="147"/>
      <c r="HDG6" s="147"/>
      <c r="HDH6" s="147"/>
      <c r="HDI6" s="147"/>
      <c r="HDJ6" s="147"/>
      <c r="HDK6" s="147"/>
      <c r="HDL6" s="147"/>
      <c r="HDM6" s="147"/>
      <c r="HDN6" s="147"/>
      <c r="HDO6" s="147"/>
      <c r="HDP6" s="147"/>
      <c r="HDQ6" s="147"/>
      <c r="HDR6" s="147"/>
      <c r="HDS6" s="147"/>
      <c r="HDT6" s="147"/>
      <c r="HDU6" s="147"/>
      <c r="HDV6" s="147"/>
      <c r="HDW6" s="147"/>
      <c r="HDX6" s="147"/>
      <c r="HDY6" s="147"/>
      <c r="HDZ6" s="147"/>
      <c r="HEA6" s="147"/>
      <c r="HEB6" s="147"/>
      <c r="HEC6" s="147"/>
      <c r="HED6" s="147"/>
      <c r="HEE6" s="147"/>
      <c r="HEF6" s="147"/>
      <c r="HEG6" s="147"/>
      <c r="HEH6" s="147"/>
      <c r="HEI6" s="147"/>
      <c r="HEJ6" s="147"/>
      <c r="HEK6" s="147"/>
      <c r="HEL6" s="147"/>
      <c r="HEM6" s="147"/>
      <c r="HEN6" s="147"/>
      <c r="HEO6" s="147"/>
      <c r="HEP6" s="147"/>
      <c r="HEQ6" s="147"/>
      <c r="HER6" s="147"/>
      <c r="HES6" s="147"/>
      <c r="HET6" s="147"/>
      <c r="HEU6" s="147"/>
      <c r="HEV6" s="147"/>
      <c r="HEW6" s="147"/>
      <c r="HEX6" s="147"/>
      <c r="HEY6" s="147"/>
      <c r="HEZ6" s="147"/>
      <c r="HFA6" s="147"/>
      <c r="HFB6" s="147"/>
      <c r="HFC6" s="147"/>
      <c r="HFD6" s="147"/>
      <c r="HFE6" s="147"/>
      <c r="HFF6" s="147"/>
      <c r="HFG6" s="147"/>
      <c r="HFH6" s="147"/>
      <c r="HFI6" s="147"/>
      <c r="HFJ6" s="147"/>
      <c r="HFK6" s="147"/>
      <c r="HFL6" s="147"/>
      <c r="HFM6" s="147"/>
      <c r="HFN6" s="147"/>
      <c r="HFO6" s="147"/>
      <c r="HFP6" s="147"/>
      <c r="HFQ6" s="147"/>
      <c r="HFR6" s="147"/>
      <c r="HFS6" s="147"/>
      <c r="HFT6" s="147"/>
      <c r="HFU6" s="147"/>
      <c r="HFV6" s="147"/>
      <c r="HFW6" s="147"/>
      <c r="HFX6" s="147"/>
      <c r="HFY6" s="147"/>
      <c r="HFZ6" s="147"/>
      <c r="HGA6" s="147"/>
      <c r="HGB6" s="147"/>
      <c r="HGC6" s="147"/>
      <c r="HGD6" s="147"/>
      <c r="HGE6" s="147"/>
      <c r="HGF6" s="147"/>
      <c r="HGG6" s="147"/>
      <c r="HGH6" s="147"/>
      <c r="HGI6" s="147"/>
      <c r="HGJ6" s="147"/>
      <c r="HGK6" s="147"/>
      <c r="HGL6" s="147"/>
      <c r="HGM6" s="147"/>
      <c r="HGN6" s="147"/>
      <c r="HGO6" s="147"/>
      <c r="HGP6" s="147"/>
      <c r="HGQ6" s="147"/>
      <c r="HGR6" s="147"/>
      <c r="HGS6" s="147"/>
      <c r="HGT6" s="147"/>
      <c r="HGU6" s="147"/>
      <c r="HGV6" s="147"/>
      <c r="HGW6" s="147"/>
      <c r="HGX6" s="147"/>
      <c r="HGY6" s="147"/>
      <c r="HGZ6" s="147"/>
      <c r="HHA6" s="147"/>
      <c r="HHB6" s="147"/>
      <c r="HHC6" s="147"/>
      <c r="HHD6" s="147"/>
      <c r="HHE6" s="147"/>
      <c r="HHF6" s="147"/>
      <c r="HHG6" s="147"/>
      <c r="HHH6" s="147"/>
      <c r="HHI6" s="147"/>
      <c r="HHJ6" s="147"/>
      <c r="HHK6" s="147"/>
      <c r="HHL6" s="147"/>
      <c r="HHM6" s="147"/>
      <c r="HHN6" s="147"/>
      <c r="HHO6" s="147"/>
      <c r="HHP6" s="147"/>
      <c r="HHQ6" s="147"/>
      <c r="HHR6" s="147"/>
      <c r="HHS6" s="147"/>
      <c r="HHT6" s="147"/>
      <c r="HHU6" s="147"/>
      <c r="HHV6" s="147"/>
      <c r="HHW6" s="147"/>
      <c r="HHX6" s="147"/>
      <c r="HHY6" s="147"/>
      <c r="HHZ6" s="147"/>
      <c r="HIA6" s="147"/>
      <c r="HIB6" s="147"/>
      <c r="HIC6" s="147"/>
      <c r="HID6" s="147"/>
      <c r="HIE6" s="147"/>
      <c r="HIF6" s="147"/>
      <c r="HIG6" s="147"/>
      <c r="HIH6" s="147"/>
      <c r="HII6" s="147"/>
      <c r="HIJ6" s="147"/>
      <c r="HIK6" s="147"/>
      <c r="HIL6" s="147"/>
      <c r="HIM6" s="147"/>
      <c r="HIN6" s="147"/>
      <c r="HIO6" s="147"/>
      <c r="HIP6" s="147"/>
      <c r="HIQ6" s="147"/>
      <c r="HIR6" s="147"/>
      <c r="HIS6" s="147"/>
      <c r="HIT6" s="147"/>
      <c r="HIU6" s="147"/>
      <c r="HIV6" s="147"/>
      <c r="HIW6" s="147"/>
      <c r="HIX6" s="147"/>
      <c r="HIY6" s="147"/>
      <c r="HIZ6" s="147"/>
      <c r="HJA6" s="147"/>
      <c r="HJB6" s="147"/>
      <c r="HJC6" s="147"/>
      <c r="HJD6" s="147"/>
      <c r="HJE6" s="147"/>
      <c r="HJF6" s="147"/>
      <c r="HJG6" s="147"/>
      <c r="HJH6" s="147"/>
      <c r="HJI6" s="147"/>
      <c r="HJJ6" s="147"/>
      <c r="HJK6" s="147"/>
      <c r="HJL6" s="147"/>
      <c r="HJM6" s="147"/>
      <c r="HJN6" s="147"/>
      <c r="HJO6" s="147"/>
      <c r="HJP6" s="147"/>
      <c r="HJQ6" s="147"/>
      <c r="HJR6" s="147"/>
      <c r="HJS6" s="147"/>
      <c r="HJT6" s="147"/>
      <c r="HJU6" s="147"/>
      <c r="HJV6" s="147"/>
      <c r="HJW6" s="147"/>
      <c r="HJX6" s="147"/>
      <c r="HJY6" s="147"/>
      <c r="HJZ6" s="147"/>
      <c r="HKA6" s="147"/>
      <c r="HKB6" s="147"/>
      <c r="HKC6" s="147"/>
      <c r="HKD6" s="147"/>
      <c r="HKE6" s="147"/>
      <c r="HKF6" s="147"/>
      <c r="HKG6" s="147"/>
      <c r="HKH6" s="147"/>
      <c r="HKI6" s="147"/>
      <c r="HKJ6" s="147"/>
      <c r="HKK6" s="147"/>
      <c r="HKL6" s="147"/>
      <c r="HKM6" s="147"/>
      <c r="HKN6" s="147"/>
      <c r="HKO6" s="147"/>
      <c r="HKP6" s="147"/>
      <c r="HKQ6" s="147"/>
      <c r="HKR6" s="147"/>
      <c r="HKS6" s="147"/>
      <c r="HKT6" s="147"/>
      <c r="HKU6" s="147"/>
      <c r="HKV6" s="147"/>
      <c r="HKW6" s="147"/>
      <c r="HKX6" s="147"/>
      <c r="HKY6" s="147"/>
      <c r="HKZ6" s="147"/>
      <c r="HLA6" s="147"/>
      <c r="HLB6" s="147"/>
      <c r="HLC6" s="147"/>
      <c r="HLD6" s="147"/>
      <c r="HLE6" s="147"/>
      <c r="HLF6" s="147"/>
      <c r="HLG6" s="147"/>
      <c r="HLH6" s="147"/>
      <c r="HLI6" s="147"/>
      <c r="HLJ6" s="147"/>
      <c r="HLK6" s="147"/>
      <c r="HLL6" s="147"/>
      <c r="HLM6" s="147"/>
      <c r="HLN6" s="147"/>
      <c r="HLO6" s="147"/>
      <c r="HLP6" s="147"/>
      <c r="HLQ6" s="147"/>
      <c r="HLR6" s="147"/>
      <c r="HLS6" s="147"/>
      <c r="HLT6" s="147"/>
      <c r="HLU6" s="147"/>
      <c r="HLV6" s="147"/>
      <c r="HLW6" s="147"/>
      <c r="HLX6" s="147"/>
      <c r="HLY6" s="147"/>
      <c r="HLZ6" s="147"/>
      <c r="HMA6" s="147"/>
      <c r="HMB6" s="147"/>
      <c r="HMC6" s="147"/>
      <c r="HMD6" s="147"/>
      <c r="HME6" s="147"/>
      <c r="HMF6" s="147"/>
      <c r="HMG6" s="147"/>
      <c r="HMH6" s="147"/>
      <c r="HMI6" s="147"/>
      <c r="HMJ6" s="147"/>
      <c r="HMK6" s="147"/>
      <c r="HML6" s="147"/>
      <c r="HMM6" s="147"/>
      <c r="HMN6" s="147"/>
      <c r="HMO6" s="147"/>
      <c r="HMP6" s="147"/>
      <c r="HMQ6" s="147"/>
      <c r="HMR6" s="147"/>
      <c r="HMS6" s="147"/>
      <c r="HMT6" s="147"/>
      <c r="HMU6" s="147"/>
      <c r="HMV6" s="147"/>
      <c r="HMW6" s="147"/>
      <c r="HMX6" s="147"/>
      <c r="HMY6" s="147"/>
      <c r="HMZ6" s="147"/>
      <c r="HNA6" s="147"/>
      <c r="HNB6" s="147"/>
      <c r="HNC6" s="147"/>
      <c r="HND6" s="147"/>
      <c r="HNE6" s="147"/>
      <c r="HNF6" s="147"/>
      <c r="HNG6" s="147"/>
      <c r="HNH6" s="147"/>
      <c r="HNI6" s="147"/>
      <c r="HNJ6" s="147"/>
      <c r="HNK6" s="147"/>
      <c r="HNL6" s="147"/>
      <c r="HNM6" s="147"/>
      <c r="HNN6" s="147"/>
      <c r="HNO6" s="147"/>
      <c r="HNP6" s="147"/>
      <c r="HNQ6" s="147"/>
      <c r="HNR6" s="147"/>
      <c r="HNS6" s="147"/>
      <c r="HNT6" s="147"/>
      <c r="HNU6" s="147"/>
      <c r="HNV6" s="147"/>
      <c r="HNW6" s="147"/>
      <c r="HNX6" s="147"/>
      <c r="HNY6" s="147"/>
      <c r="HNZ6" s="147"/>
      <c r="HOA6" s="147"/>
      <c r="HOB6" s="147"/>
      <c r="HOC6" s="147"/>
      <c r="HOD6" s="147"/>
      <c r="HOE6" s="147"/>
      <c r="HOF6" s="147"/>
      <c r="HOG6" s="147"/>
      <c r="HOH6" s="147"/>
      <c r="HOI6" s="147"/>
      <c r="HOJ6" s="147"/>
      <c r="HOK6" s="147"/>
      <c r="HOL6" s="147"/>
      <c r="HOM6" s="147"/>
      <c r="HON6" s="147"/>
      <c r="HOO6" s="147"/>
      <c r="HOP6" s="147"/>
      <c r="HOQ6" s="147"/>
      <c r="HOR6" s="147"/>
      <c r="HOS6" s="147"/>
      <c r="HOT6" s="147"/>
      <c r="HOU6" s="147"/>
      <c r="HOV6" s="147"/>
      <c r="HOW6" s="147"/>
      <c r="HOX6" s="147"/>
      <c r="HOY6" s="147"/>
      <c r="HOZ6" s="147"/>
      <c r="HPA6" s="147"/>
      <c r="HPB6" s="147"/>
      <c r="HPC6" s="147"/>
      <c r="HPD6" s="147"/>
      <c r="HPE6" s="147"/>
      <c r="HPF6" s="147"/>
      <c r="HPG6" s="147"/>
      <c r="HPH6" s="147"/>
      <c r="HPI6" s="147"/>
      <c r="HPJ6" s="147"/>
      <c r="HPK6" s="147"/>
      <c r="HPL6" s="147"/>
      <c r="HPM6" s="147"/>
      <c r="HPN6" s="147"/>
      <c r="HPO6" s="147"/>
      <c r="HPP6" s="147"/>
      <c r="HPQ6" s="147"/>
      <c r="HPR6" s="147"/>
      <c r="HPS6" s="147"/>
      <c r="HPT6" s="147"/>
      <c r="HPU6" s="147"/>
      <c r="HPV6" s="147"/>
      <c r="HPW6" s="147"/>
      <c r="HPX6" s="147"/>
      <c r="HPY6" s="147"/>
      <c r="HPZ6" s="147"/>
      <c r="HQA6" s="147"/>
      <c r="HQB6" s="147"/>
      <c r="HQC6" s="147"/>
      <c r="HQD6" s="147"/>
      <c r="HQE6" s="147"/>
      <c r="HQF6" s="147"/>
      <c r="HQG6" s="147"/>
      <c r="HQH6" s="147"/>
      <c r="HQI6" s="147"/>
      <c r="HQJ6" s="147"/>
      <c r="HQK6" s="147"/>
      <c r="HQL6" s="147"/>
      <c r="HQM6" s="147"/>
      <c r="HQN6" s="147"/>
      <c r="HQO6" s="147"/>
      <c r="HQP6" s="147"/>
      <c r="HQQ6" s="147"/>
      <c r="HQR6" s="147"/>
      <c r="HQS6" s="147"/>
      <c r="HQT6" s="147"/>
      <c r="HQU6" s="147"/>
      <c r="HQV6" s="147"/>
      <c r="HQW6" s="147"/>
      <c r="HQX6" s="147"/>
      <c r="HQY6" s="147"/>
      <c r="HQZ6" s="147"/>
      <c r="HRA6" s="147"/>
      <c r="HRB6" s="147"/>
      <c r="HRC6" s="147"/>
      <c r="HRD6" s="147"/>
      <c r="HRE6" s="147"/>
      <c r="HRF6" s="147"/>
      <c r="HRG6" s="147"/>
      <c r="HRH6" s="147"/>
      <c r="HRI6" s="147"/>
      <c r="HRJ6" s="147"/>
      <c r="HRK6" s="147"/>
      <c r="HRL6" s="147"/>
      <c r="HRM6" s="147"/>
      <c r="HRN6" s="147"/>
      <c r="HRO6" s="147"/>
      <c r="HRP6" s="147"/>
      <c r="HRQ6" s="147"/>
      <c r="HRR6" s="147"/>
      <c r="HRS6" s="147"/>
      <c r="HRT6" s="147"/>
      <c r="HRU6" s="147"/>
      <c r="HRV6" s="147"/>
      <c r="HRW6" s="147"/>
      <c r="HRX6" s="147"/>
      <c r="HRY6" s="147"/>
      <c r="HRZ6" s="147"/>
      <c r="HSA6" s="147"/>
      <c r="HSB6" s="147"/>
      <c r="HSC6" s="147"/>
      <c r="HSD6" s="147"/>
      <c r="HSE6" s="147"/>
      <c r="HSF6" s="147"/>
      <c r="HSG6" s="147"/>
      <c r="HSH6" s="147"/>
      <c r="HSI6" s="147"/>
      <c r="HSJ6" s="147"/>
      <c r="HSK6" s="147"/>
      <c r="HSL6" s="147"/>
      <c r="HSM6" s="147"/>
      <c r="HSN6" s="147"/>
      <c r="HSO6" s="147"/>
      <c r="HSP6" s="147"/>
      <c r="HSQ6" s="147"/>
      <c r="HSR6" s="147"/>
      <c r="HSS6" s="147"/>
      <c r="HST6" s="147"/>
      <c r="HSU6" s="147"/>
      <c r="HSV6" s="147"/>
      <c r="HSW6" s="147"/>
      <c r="HSX6" s="147"/>
      <c r="HSY6" s="147"/>
      <c r="HSZ6" s="147"/>
      <c r="HTA6" s="147"/>
      <c r="HTB6" s="147"/>
      <c r="HTC6" s="147"/>
      <c r="HTD6" s="147"/>
      <c r="HTE6" s="147"/>
      <c r="HTF6" s="147"/>
      <c r="HTG6" s="147"/>
      <c r="HTH6" s="147"/>
      <c r="HTI6" s="147"/>
      <c r="HTJ6" s="147"/>
      <c r="HTK6" s="147"/>
      <c r="HTL6" s="147"/>
      <c r="HTM6" s="147"/>
      <c r="HTN6" s="147"/>
      <c r="HTO6" s="147"/>
      <c r="HTP6" s="147"/>
      <c r="HTQ6" s="147"/>
      <c r="HTR6" s="147"/>
      <c r="HTS6" s="147"/>
      <c r="HTT6" s="147"/>
      <c r="HTU6" s="147"/>
      <c r="HTV6" s="147"/>
      <c r="HTW6" s="147"/>
      <c r="HTX6" s="147"/>
      <c r="HTY6" s="147"/>
      <c r="HTZ6" s="147"/>
      <c r="HUA6" s="147"/>
      <c r="HUB6" s="147"/>
      <c r="HUC6" s="147"/>
      <c r="HUD6" s="147"/>
      <c r="HUE6" s="147"/>
      <c r="HUF6" s="147"/>
      <c r="HUG6" s="147"/>
      <c r="HUH6" s="147"/>
      <c r="HUI6" s="147"/>
      <c r="HUJ6" s="147"/>
      <c r="HUK6" s="147"/>
      <c r="HUL6" s="147"/>
      <c r="HUM6" s="147"/>
      <c r="HUN6" s="147"/>
      <c r="HUO6" s="147"/>
      <c r="HUP6" s="147"/>
      <c r="HUQ6" s="147"/>
      <c r="HUR6" s="147"/>
      <c r="HUS6" s="147"/>
      <c r="HUT6" s="147"/>
      <c r="HUU6" s="147"/>
      <c r="HUV6" s="147"/>
      <c r="HUW6" s="147"/>
      <c r="HUX6" s="147"/>
      <c r="HUY6" s="147"/>
      <c r="HUZ6" s="147"/>
      <c r="HVA6" s="147"/>
      <c r="HVB6" s="147"/>
      <c r="HVC6" s="147"/>
      <c r="HVD6" s="147"/>
      <c r="HVE6" s="147"/>
      <c r="HVF6" s="147"/>
      <c r="HVG6" s="147"/>
      <c r="HVH6" s="147"/>
      <c r="HVI6" s="147"/>
      <c r="HVJ6" s="147"/>
      <c r="HVK6" s="147"/>
      <c r="HVL6" s="147"/>
      <c r="HVM6" s="147"/>
      <c r="HVN6" s="147"/>
      <c r="HVO6" s="147"/>
      <c r="HVP6" s="147"/>
      <c r="HVQ6" s="147"/>
      <c r="HVR6" s="147"/>
      <c r="HVS6" s="147"/>
      <c r="HVT6" s="147"/>
      <c r="HVU6" s="147"/>
      <c r="HVV6" s="147"/>
      <c r="HVW6" s="147"/>
      <c r="HVX6" s="147"/>
      <c r="HVY6" s="147"/>
      <c r="HVZ6" s="147"/>
      <c r="HWA6" s="147"/>
      <c r="HWB6" s="147"/>
      <c r="HWC6" s="147"/>
      <c r="HWD6" s="147"/>
      <c r="HWE6" s="147"/>
      <c r="HWF6" s="147"/>
      <c r="HWG6" s="147"/>
      <c r="HWH6" s="147"/>
      <c r="HWI6" s="147"/>
      <c r="HWJ6" s="147"/>
      <c r="HWK6" s="147"/>
      <c r="HWL6" s="147"/>
      <c r="HWM6" s="147"/>
      <c r="HWN6" s="147"/>
      <c r="HWO6" s="147"/>
      <c r="HWP6" s="147"/>
      <c r="HWQ6" s="147"/>
      <c r="HWR6" s="147"/>
      <c r="HWS6" s="147"/>
      <c r="HWT6" s="147"/>
      <c r="HWU6" s="147"/>
      <c r="HWV6" s="147"/>
      <c r="HWW6" s="147"/>
      <c r="HWX6" s="147"/>
      <c r="HWY6" s="147"/>
      <c r="HWZ6" s="147"/>
      <c r="HXA6" s="147"/>
      <c r="HXB6" s="147"/>
      <c r="HXC6" s="147"/>
      <c r="HXD6" s="147"/>
      <c r="HXE6" s="147"/>
      <c r="HXF6" s="147"/>
      <c r="HXG6" s="147"/>
      <c r="HXH6" s="147"/>
      <c r="HXI6" s="147"/>
      <c r="HXJ6" s="147"/>
      <c r="HXK6" s="147"/>
      <c r="HXL6" s="147"/>
      <c r="HXM6" s="147"/>
      <c r="HXN6" s="147"/>
      <c r="HXO6" s="147"/>
      <c r="HXP6" s="147"/>
      <c r="HXQ6" s="147"/>
      <c r="HXR6" s="147"/>
      <c r="HXS6" s="147"/>
      <c r="HXT6" s="147"/>
      <c r="HXU6" s="147"/>
      <c r="HXV6" s="147"/>
      <c r="HXW6" s="147"/>
      <c r="HXX6" s="147"/>
      <c r="HXY6" s="147"/>
      <c r="HXZ6" s="147"/>
      <c r="HYA6" s="147"/>
      <c r="HYB6" s="147"/>
      <c r="HYC6" s="147"/>
      <c r="HYD6" s="147"/>
      <c r="HYE6" s="147"/>
      <c r="HYF6" s="147"/>
      <c r="HYG6" s="147"/>
      <c r="HYH6" s="147"/>
      <c r="HYI6" s="147"/>
      <c r="HYJ6" s="147"/>
      <c r="HYK6" s="147"/>
      <c r="HYL6" s="147"/>
      <c r="HYM6" s="147"/>
      <c r="HYN6" s="147"/>
      <c r="HYO6" s="147"/>
      <c r="HYP6" s="147"/>
      <c r="HYQ6" s="147"/>
      <c r="HYR6" s="147"/>
      <c r="HYS6" s="147"/>
      <c r="HYT6" s="147"/>
      <c r="HYU6" s="147"/>
      <c r="HYV6" s="147"/>
      <c r="HYW6" s="147"/>
      <c r="HYX6" s="147"/>
      <c r="HYY6" s="147"/>
      <c r="HYZ6" s="147"/>
      <c r="HZA6" s="147"/>
      <c r="HZB6" s="147"/>
      <c r="HZC6" s="147"/>
      <c r="HZD6" s="147"/>
      <c r="HZE6" s="147"/>
      <c r="HZF6" s="147"/>
      <c r="HZG6" s="147"/>
      <c r="HZH6" s="147"/>
      <c r="HZI6" s="147"/>
      <c r="HZJ6" s="147"/>
      <c r="HZK6" s="147"/>
      <c r="HZL6" s="147"/>
      <c r="HZM6" s="147"/>
      <c r="HZN6" s="147"/>
      <c r="HZO6" s="147"/>
      <c r="HZP6" s="147"/>
      <c r="HZQ6" s="147"/>
      <c r="HZR6" s="147"/>
      <c r="HZS6" s="147"/>
      <c r="HZT6" s="147"/>
      <c r="HZU6" s="147"/>
      <c r="HZV6" s="147"/>
      <c r="HZW6" s="147"/>
      <c r="HZX6" s="147"/>
      <c r="HZY6" s="147"/>
      <c r="HZZ6" s="147"/>
      <c r="IAA6" s="147"/>
      <c r="IAB6" s="147"/>
      <c r="IAC6" s="147"/>
      <c r="IAD6" s="147"/>
      <c r="IAE6" s="147"/>
      <c r="IAF6" s="147"/>
      <c r="IAG6" s="147"/>
      <c r="IAH6" s="147"/>
      <c r="IAI6" s="147"/>
      <c r="IAJ6" s="147"/>
      <c r="IAK6" s="147"/>
      <c r="IAL6" s="147"/>
      <c r="IAM6" s="147"/>
      <c r="IAN6" s="147"/>
      <c r="IAO6" s="147"/>
      <c r="IAP6" s="147"/>
      <c r="IAQ6" s="147"/>
      <c r="IAR6" s="147"/>
      <c r="IAS6" s="147"/>
      <c r="IAT6" s="147"/>
      <c r="IAU6" s="147"/>
      <c r="IAV6" s="147"/>
      <c r="IAW6" s="147"/>
      <c r="IAX6" s="147"/>
      <c r="IAY6" s="147"/>
      <c r="IAZ6" s="147"/>
      <c r="IBA6" s="147"/>
      <c r="IBB6" s="147"/>
      <c r="IBC6" s="147"/>
      <c r="IBD6" s="147"/>
      <c r="IBE6" s="147"/>
      <c r="IBF6" s="147"/>
      <c r="IBG6" s="147"/>
      <c r="IBH6" s="147"/>
      <c r="IBI6" s="147"/>
      <c r="IBJ6" s="147"/>
      <c r="IBK6" s="147"/>
      <c r="IBL6" s="147"/>
      <c r="IBM6" s="147"/>
      <c r="IBN6" s="147"/>
      <c r="IBO6" s="147"/>
      <c r="IBP6" s="147"/>
      <c r="IBQ6" s="147"/>
      <c r="IBR6" s="147"/>
      <c r="IBS6" s="147"/>
      <c r="IBT6" s="147"/>
      <c r="IBU6" s="147"/>
      <c r="IBV6" s="147"/>
      <c r="IBW6" s="147"/>
      <c r="IBX6" s="147"/>
      <c r="IBY6" s="147"/>
      <c r="IBZ6" s="147"/>
      <c r="ICA6" s="147"/>
      <c r="ICB6" s="147"/>
      <c r="ICC6" s="147"/>
      <c r="ICD6" s="147"/>
      <c r="ICE6" s="147"/>
      <c r="ICF6" s="147"/>
      <c r="ICG6" s="147"/>
      <c r="ICH6" s="147"/>
      <c r="ICI6" s="147"/>
      <c r="ICJ6" s="147"/>
      <c r="ICK6" s="147"/>
      <c r="ICL6" s="147"/>
      <c r="ICM6" s="147"/>
      <c r="ICN6" s="147"/>
      <c r="ICO6" s="147"/>
      <c r="ICP6" s="147"/>
      <c r="ICQ6" s="147"/>
      <c r="ICR6" s="147"/>
      <c r="ICS6" s="147"/>
      <c r="ICT6" s="147"/>
      <c r="ICU6" s="147"/>
      <c r="ICV6" s="147"/>
      <c r="ICW6" s="147"/>
      <c r="ICX6" s="147"/>
      <c r="ICY6" s="147"/>
      <c r="ICZ6" s="147"/>
      <c r="IDA6" s="147"/>
      <c r="IDB6" s="147"/>
      <c r="IDC6" s="147"/>
      <c r="IDD6" s="147"/>
      <c r="IDE6" s="147"/>
      <c r="IDF6" s="147"/>
      <c r="IDG6" s="147"/>
      <c r="IDH6" s="147"/>
      <c r="IDI6" s="147"/>
      <c r="IDJ6" s="147"/>
      <c r="IDK6" s="147"/>
      <c r="IDL6" s="147"/>
      <c r="IDM6" s="147"/>
      <c r="IDN6" s="147"/>
      <c r="IDO6" s="147"/>
      <c r="IDP6" s="147"/>
      <c r="IDQ6" s="147"/>
      <c r="IDR6" s="147"/>
      <c r="IDS6" s="147"/>
      <c r="IDT6" s="147"/>
      <c r="IDU6" s="147"/>
      <c r="IDV6" s="147"/>
      <c r="IDW6" s="147"/>
      <c r="IDX6" s="147"/>
      <c r="IDY6" s="147"/>
      <c r="IDZ6" s="147"/>
      <c r="IEA6" s="147"/>
      <c r="IEB6" s="147"/>
      <c r="IEC6" s="147"/>
      <c r="IED6" s="147"/>
      <c r="IEE6" s="147"/>
      <c r="IEF6" s="147"/>
      <c r="IEG6" s="147"/>
      <c r="IEH6" s="147"/>
      <c r="IEI6" s="147"/>
      <c r="IEJ6" s="147"/>
      <c r="IEK6" s="147"/>
      <c r="IEL6" s="147"/>
      <c r="IEM6" s="147"/>
      <c r="IEN6" s="147"/>
      <c r="IEO6" s="147"/>
      <c r="IEP6" s="147"/>
      <c r="IEQ6" s="147"/>
      <c r="IER6" s="147"/>
      <c r="IES6" s="147"/>
      <c r="IET6" s="147"/>
      <c r="IEU6" s="147"/>
      <c r="IEV6" s="147"/>
      <c r="IEW6" s="147"/>
      <c r="IEX6" s="147"/>
      <c r="IEY6" s="147"/>
      <c r="IEZ6" s="147"/>
      <c r="IFA6" s="147"/>
      <c r="IFB6" s="147"/>
      <c r="IFC6" s="147"/>
      <c r="IFD6" s="147"/>
      <c r="IFE6" s="147"/>
      <c r="IFF6" s="147"/>
      <c r="IFG6" s="147"/>
      <c r="IFH6" s="147"/>
      <c r="IFI6" s="147"/>
      <c r="IFJ6" s="147"/>
      <c r="IFK6" s="147"/>
      <c r="IFL6" s="147"/>
      <c r="IFM6" s="147"/>
      <c r="IFN6" s="147"/>
      <c r="IFO6" s="147"/>
      <c r="IFP6" s="147"/>
      <c r="IFQ6" s="147"/>
      <c r="IFR6" s="147"/>
      <c r="IFS6" s="147"/>
      <c r="IFT6" s="147"/>
      <c r="IFU6" s="147"/>
      <c r="IFV6" s="147"/>
      <c r="IFW6" s="147"/>
      <c r="IFX6" s="147"/>
      <c r="IFY6" s="147"/>
      <c r="IFZ6" s="147"/>
      <c r="IGA6" s="147"/>
      <c r="IGB6" s="147"/>
      <c r="IGC6" s="147"/>
      <c r="IGD6" s="147"/>
      <c r="IGE6" s="147"/>
      <c r="IGF6" s="147"/>
      <c r="IGG6" s="147"/>
      <c r="IGH6" s="147"/>
      <c r="IGI6" s="147"/>
      <c r="IGJ6" s="147"/>
      <c r="IGK6" s="147"/>
      <c r="IGL6" s="147"/>
      <c r="IGM6" s="147"/>
      <c r="IGN6" s="147"/>
      <c r="IGO6" s="147"/>
      <c r="IGP6" s="147"/>
      <c r="IGQ6" s="147"/>
      <c r="IGR6" s="147"/>
      <c r="IGS6" s="147"/>
      <c r="IGT6" s="147"/>
      <c r="IGU6" s="147"/>
      <c r="IGV6" s="147"/>
      <c r="IGW6" s="147"/>
      <c r="IGX6" s="147"/>
      <c r="IGY6" s="147"/>
      <c r="IGZ6" s="147"/>
      <c r="IHA6" s="147"/>
      <c r="IHB6" s="147"/>
      <c r="IHC6" s="147"/>
      <c r="IHD6" s="147"/>
      <c r="IHE6" s="147"/>
      <c r="IHF6" s="147"/>
      <c r="IHG6" s="147"/>
      <c r="IHH6" s="147"/>
      <c r="IHI6" s="147"/>
      <c r="IHJ6" s="147"/>
      <c r="IHK6" s="147"/>
      <c r="IHL6" s="147"/>
      <c r="IHM6" s="147"/>
      <c r="IHN6" s="147"/>
      <c r="IHO6" s="147"/>
      <c r="IHP6" s="147"/>
      <c r="IHQ6" s="147"/>
      <c r="IHR6" s="147"/>
      <c r="IHS6" s="147"/>
      <c r="IHT6" s="147"/>
      <c r="IHU6" s="147"/>
      <c r="IHV6" s="147"/>
      <c r="IHW6" s="147"/>
      <c r="IHX6" s="147"/>
      <c r="IHY6" s="147"/>
      <c r="IHZ6" s="147"/>
      <c r="IIA6" s="147"/>
      <c r="IIB6" s="147"/>
      <c r="IIC6" s="147"/>
      <c r="IID6" s="147"/>
      <c r="IIE6" s="147"/>
      <c r="IIF6" s="147"/>
      <c r="IIG6" s="147"/>
      <c r="IIH6" s="147"/>
      <c r="III6" s="147"/>
      <c r="IIJ6" s="147"/>
      <c r="IIK6" s="147"/>
      <c r="IIL6" s="147"/>
      <c r="IIM6" s="147"/>
      <c r="IIN6" s="147"/>
      <c r="IIO6" s="147"/>
      <c r="IIP6" s="147"/>
      <c r="IIQ6" s="147"/>
      <c r="IIR6" s="147"/>
      <c r="IIS6" s="147"/>
      <c r="IIT6" s="147"/>
      <c r="IIU6" s="147"/>
      <c r="IIV6" s="147"/>
      <c r="IIW6" s="147"/>
      <c r="IIX6" s="147"/>
      <c r="IIY6" s="147"/>
      <c r="IIZ6" s="147"/>
      <c r="IJA6" s="147"/>
      <c r="IJB6" s="147"/>
      <c r="IJC6" s="147"/>
      <c r="IJD6" s="147"/>
      <c r="IJE6" s="147"/>
      <c r="IJF6" s="147"/>
      <c r="IJG6" s="147"/>
      <c r="IJH6" s="147"/>
      <c r="IJI6" s="147"/>
      <c r="IJJ6" s="147"/>
      <c r="IJK6" s="147"/>
      <c r="IJL6" s="147"/>
      <c r="IJM6" s="147"/>
      <c r="IJN6" s="147"/>
      <c r="IJO6" s="147"/>
      <c r="IJP6" s="147"/>
      <c r="IJQ6" s="147"/>
      <c r="IJR6" s="147"/>
      <c r="IJS6" s="147"/>
      <c r="IJT6" s="147"/>
      <c r="IJU6" s="147"/>
      <c r="IJV6" s="147"/>
      <c r="IJW6" s="147"/>
      <c r="IJX6" s="147"/>
      <c r="IJY6" s="147"/>
      <c r="IJZ6" s="147"/>
      <c r="IKA6" s="147"/>
      <c r="IKB6" s="147"/>
      <c r="IKC6" s="147"/>
      <c r="IKD6" s="147"/>
      <c r="IKE6" s="147"/>
      <c r="IKF6" s="147"/>
      <c r="IKG6" s="147"/>
      <c r="IKH6" s="147"/>
      <c r="IKI6" s="147"/>
      <c r="IKJ6" s="147"/>
      <c r="IKK6" s="147"/>
      <c r="IKL6" s="147"/>
      <c r="IKM6" s="147"/>
      <c r="IKN6" s="147"/>
      <c r="IKO6" s="147"/>
      <c r="IKP6" s="147"/>
      <c r="IKQ6" s="147"/>
      <c r="IKR6" s="147"/>
      <c r="IKS6" s="147"/>
      <c r="IKT6" s="147"/>
      <c r="IKU6" s="147"/>
      <c r="IKV6" s="147"/>
      <c r="IKW6" s="147"/>
      <c r="IKX6" s="147"/>
      <c r="IKY6" s="147"/>
      <c r="IKZ6" s="147"/>
      <c r="ILA6" s="147"/>
      <c r="ILB6" s="147"/>
      <c r="ILC6" s="147"/>
      <c r="ILD6" s="147"/>
      <c r="ILE6" s="147"/>
      <c r="ILF6" s="147"/>
      <c r="ILG6" s="147"/>
      <c r="ILH6" s="147"/>
      <c r="ILI6" s="147"/>
      <c r="ILJ6" s="147"/>
      <c r="ILK6" s="147"/>
      <c r="ILL6" s="147"/>
      <c r="ILM6" s="147"/>
      <c r="ILN6" s="147"/>
      <c r="ILO6" s="147"/>
      <c r="ILP6" s="147"/>
      <c r="ILQ6" s="147"/>
      <c r="ILR6" s="147"/>
      <c r="ILS6" s="147"/>
      <c r="ILT6" s="147"/>
      <c r="ILU6" s="147"/>
      <c r="ILV6" s="147"/>
      <c r="ILW6" s="147"/>
      <c r="ILX6" s="147"/>
      <c r="ILY6" s="147"/>
      <c r="ILZ6" s="147"/>
      <c r="IMA6" s="147"/>
      <c r="IMB6" s="147"/>
      <c r="IMC6" s="147"/>
      <c r="IMD6" s="147"/>
      <c r="IME6" s="147"/>
      <c r="IMF6" s="147"/>
      <c r="IMG6" s="147"/>
      <c r="IMH6" s="147"/>
      <c r="IMI6" s="147"/>
      <c r="IMJ6" s="147"/>
      <c r="IMK6" s="147"/>
      <c r="IML6" s="147"/>
      <c r="IMM6" s="147"/>
      <c r="IMN6" s="147"/>
      <c r="IMO6" s="147"/>
      <c r="IMP6" s="147"/>
      <c r="IMQ6" s="147"/>
      <c r="IMR6" s="147"/>
      <c r="IMS6" s="147"/>
      <c r="IMT6" s="147"/>
      <c r="IMU6" s="147"/>
      <c r="IMV6" s="147"/>
      <c r="IMW6" s="147"/>
      <c r="IMX6" s="147"/>
      <c r="IMY6" s="147"/>
      <c r="IMZ6" s="147"/>
      <c r="INA6" s="147"/>
      <c r="INB6" s="147"/>
      <c r="INC6" s="147"/>
      <c r="IND6" s="147"/>
      <c r="INE6" s="147"/>
      <c r="INF6" s="147"/>
      <c r="ING6" s="147"/>
      <c r="INH6" s="147"/>
      <c r="INI6" s="147"/>
      <c r="INJ6" s="147"/>
      <c r="INK6" s="147"/>
      <c r="INL6" s="147"/>
      <c r="INM6" s="147"/>
      <c r="INN6" s="147"/>
      <c r="INO6" s="147"/>
      <c r="INP6" s="147"/>
      <c r="INQ6" s="147"/>
      <c r="INR6" s="147"/>
      <c r="INS6" s="147"/>
      <c r="INT6" s="147"/>
      <c r="INU6" s="147"/>
      <c r="INV6" s="147"/>
      <c r="INW6" s="147"/>
      <c r="INX6" s="147"/>
      <c r="INY6" s="147"/>
      <c r="INZ6" s="147"/>
      <c r="IOA6" s="147"/>
      <c r="IOB6" s="147"/>
      <c r="IOC6" s="147"/>
      <c r="IOD6" s="147"/>
      <c r="IOE6" s="147"/>
      <c r="IOF6" s="147"/>
      <c r="IOG6" s="147"/>
      <c r="IOH6" s="147"/>
      <c r="IOI6" s="147"/>
      <c r="IOJ6" s="147"/>
      <c r="IOK6" s="147"/>
      <c r="IOL6" s="147"/>
      <c r="IOM6" s="147"/>
      <c r="ION6" s="147"/>
      <c r="IOO6" s="147"/>
      <c r="IOP6" s="147"/>
      <c r="IOQ6" s="147"/>
      <c r="IOR6" s="147"/>
      <c r="IOS6" s="147"/>
      <c r="IOT6" s="147"/>
      <c r="IOU6" s="147"/>
      <c r="IOV6" s="147"/>
      <c r="IOW6" s="147"/>
      <c r="IOX6" s="147"/>
      <c r="IOY6" s="147"/>
      <c r="IOZ6" s="147"/>
      <c r="IPA6" s="147"/>
      <c r="IPB6" s="147"/>
      <c r="IPC6" s="147"/>
      <c r="IPD6" s="147"/>
      <c r="IPE6" s="147"/>
      <c r="IPF6" s="147"/>
      <c r="IPG6" s="147"/>
      <c r="IPH6" s="147"/>
      <c r="IPI6" s="147"/>
      <c r="IPJ6" s="147"/>
      <c r="IPK6" s="147"/>
      <c r="IPL6" s="147"/>
      <c r="IPM6" s="147"/>
      <c r="IPN6" s="147"/>
      <c r="IPO6" s="147"/>
      <c r="IPP6" s="147"/>
      <c r="IPQ6" s="147"/>
      <c r="IPR6" s="147"/>
      <c r="IPS6" s="147"/>
      <c r="IPT6" s="147"/>
      <c r="IPU6" s="147"/>
      <c r="IPV6" s="147"/>
      <c r="IPW6" s="147"/>
      <c r="IPX6" s="147"/>
      <c r="IPY6" s="147"/>
      <c r="IPZ6" s="147"/>
      <c r="IQA6" s="147"/>
      <c r="IQB6" s="147"/>
      <c r="IQC6" s="147"/>
      <c r="IQD6" s="147"/>
      <c r="IQE6" s="147"/>
      <c r="IQF6" s="147"/>
      <c r="IQG6" s="147"/>
      <c r="IQH6" s="147"/>
      <c r="IQI6" s="147"/>
      <c r="IQJ6" s="147"/>
      <c r="IQK6" s="147"/>
      <c r="IQL6" s="147"/>
      <c r="IQM6" s="147"/>
      <c r="IQN6" s="147"/>
      <c r="IQO6" s="147"/>
      <c r="IQP6" s="147"/>
      <c r="IQQ6" s="147"/>
      <c r="IQR6" s="147"/>
      <c r="IQS6" s="147"/>
      <c r="IQT6" s="147"/>
      <c r="IQU6" s="147"/>
      <c r="IQV6" s="147"/>
      <c r="IQW6" s="147"/>
      <c r="IQX6" s="147"/>
      <c r="IQY6" s="147"/>
      <c r="IQZ6" s="147"/>
      <c r="IRA6" s="147"/>
      <c r="IRB6" s="147"/>
      <c r="IRC6" s="147"/>
      <c r="IRD6" s="147"/>
      <c r="IRE6" s="147"/>
      <c r="IRF6" s="147"/>
      <c r="IRG6" s="147"/>
      <c r="IRH6" s="147"/>
      <c r="IRI6" s="147"/>
      <c r="IRJ6" s="147"/>
      <c r="IRK6" s="147"/>
      <c r="IRL6" s="147"/>
      <c r="IRM6" s="147"/>
      <c r="IRN6" s="147"/>
      <c r="IRO6" s="147"/>
      <c r="IRP6" s="147"/>
      <c r="IRQ6" s="147"/>
      <c r="IRR6" s="147"/>
      <c r="IRS6" s="147"/>
      <c r="IRT6" s="147"/>
      <c r="IRU6" s="147"/>
      <c r="IRV6" s="147"/>
      <c r="IRW6" s="147"/>
      <c r="IRX6" s="147"/>
      <c r="IRY6" s="147"/>
      <c r="IRZ6" s="147"/>
      <c r="ISA6" s="147"/>
      <c r="ISB6" s="147"/>
      <c r="ISC6" s="147"/>
      <c r="ISD6" s="147"/>
      <c r="ISE6" s="147"/>
      <c r="ISF6" s="147"/>
      <c r="ISG6" s="147"/>
      <c r="ISH6" s="147"/>
      <c r="ISI6" s="147"/>
      <c r="ISJ6" s="147"/>
      <c r="ISK6" s="147"/>
      <c r="ISL6" s="147"/>
      <c r="ISM6" s="147"/>
      <c r="ISN6" s="147"/>
      <c r="ISO6" s="147"/>
      <c r="ISP6" s="147"/>
      <c r="ISQ6" s="147"/>
      <c r="ISR6" s="147"/>
      <c r="ISS6" s="147"/>
      <c r="IST6" s="147"/>
      <c r="ISU6" s="147"/>
      <c r="ISV6" s="147"/>
      <c r="ISW6" s="147"/>
      <c r="ISX6" s="147"/>
      <c r="ISY6" s="147"/>
      <c r="ISZ6" s="147"/>
      <c r="ITA6" s="147"/>
      <c r="ITB6" s="147"/>
      <c r="ITC6" s="147"/>
      <c r="ITD6" s="147"/>
      <c r="ITE6" s="147"/>
      <c r="ITF6" s="147"/>
      <c r="ITG6" s="147"/>
      <c r="ITH6" s="147"/>
      <c r="ITI6" s="147"/>
      <c r="ITJ6" s="147"/>
      <c r="ITK6" s="147"/>
      <c r="ITL6" s="147"/>
      <c r="ITM6" s="147"/>
      <c r="ITN6" s="147"/>
      <c r="ITO6" s="147"/>
      <c r="ITP6" s="147"/>
      <c r="ITQ6" s="147"/>
      <c r="ITR6" s="147"/>
      <c r="ITS6" s="147"/>
      <c r="ITT6" s="147"/>
      <c r="ITU6" s="147"/>
      <c r="ITV6" s="147"/>
      <c r="ITW6" s="147"/>
      <c r="ITX6" s="147"/>
      <c r="ITY6" s="147"/>
      <c r="ITZ6" s="147"/>
      <c r="IUA6" s="147"/>
      <c r="IUB6" s="147"/>
      <c r="IUC6" s="147"/>
      <c r="IUD6" s="147"/>
      <c r="IUE6" s="147"/>
      <c r="IUF6" s="147"/>
      <c r="IUG6" s="147"/>
      <c r="IUH6" s="147"/>
      <c r="IUI6" s="147"/>
      <c r="IUJ6" s="147"/>
      <c r="IUK6" s="147"/>
      <c r="IUL6" s="147"/>
      <c r="IUM6" s="147"/>
      <c r="IUN6" s="147"/>
      <c r="IUO6" s="147"/>
      <c r="IUP6" s="147"/>
      <c r="IUQ6" s="147"/>
      <c r="IUR6" s="147"/>
      <c r="IUS6" s="147"/>
      <c r="IUT6" s="147"/>
      <c r="IUU6" s="147"/>
      <c r="IUV6" s="147"/>
      <c r="IUW6" s="147"/>
      <c r="IUX6" s="147"/>
      <c r="IUY6" s="147"/>
      <c r="IUZ6" s="147"/>
      <c r="IVA6" s="147"/>
      <c r="IVB6" s="147"/>
      <c r="IVC6" s="147"/>
      <c r="IVD6" s="147"/>
      <c r="IVE6" s="147"/>
      <c r="IVF6" s="147"/>
      <c r="IVG6" s="147"/>
      <c r="IVH6" s="147"/>
      <c r="IVI6" s="147"/>
      <c r="IVJ6" s="147"/>
      <c r="IVK6" s="147"/>
      <c r="IVL6" s="147"/>
      <c r="IVM6" s="147"/>
      <c r="IVN6" s="147"/>
      <c r="IVO6" s="147"/>
      <c r="IVP6" s="147"/>
      <c r="IVQ6" s="147"/>
      <c r="IVR6" s="147"/>
      <c r="IVS6" s="147"/>
      <c r="IVT6" s="147"/>
      <c r="IVU6" s="147"/>
      <c r="IVV6" s="147"/>
      <c r="IVW6" s="147"/>
      <c r="IVX6" s="147"/>
      <c r="IVY6" s="147"/>
      <c r="IVZ6" s="147"/>
      <c r="IWA6" s="147"/>
      <c r="IWB6" s="147"/>
      <c r="IWC6" s="147"/>
      <c r="IWD6" s="147"/>
      <c r="IWE6" s="147"/>
      <c r="IWF6" s="147"/>
      <c r="IWG6" s="147"/>
      <c r="IWH6" s="147"/>
      <c r="IWI6" s="147"/>
      <c r="IWJ6" s="147"/>
      <c r="IWK6" s="147"/>
      <c r="IWL6" s="147"/>
      <c r="IWM6" s="147"/>
      <c r="IWN6" s="147"/>
      <c r="IWO6" s="147"/>
      <c r="IWP6" s="147"/>
      <c r="IWQ6" s="147"/>
      <c r="IWR6" s="147"/>
      <c r="IWS6" s="147"/>
      <c r="IWT6" s="147"/>
      <c r="IWU6" s="147"/>
      <c r="IWV6" s="147"/>
      <c r="IWW6" s="147"/>
      <c r="IWX6" s="147"/>
      <c r="IWY6" s="147"/>
      <c r="IWZ6" s="147"/>
      <c r="IXA6" s="147"/>
      <c r="IXB6" s="147"/>
      <c r="IXC6" s="147"/>
      <c r="IXD6" s="147"/>
      <c r="IXE6" s="147"/>
      <c r="IXF6" s="147"/>
      <c r="IXG6" s="147"/>
      <c r="IXH6" s="147"/>
      <c r="IXI6" s="147"/>
      <c r="IXJ6" s="147"/>
      <c r="IXK6" s="147"/>
      <c r="IXL6" s="147"/>
      <c r="IXM6" s="147"/>
      <c r="IXN6" s="147"/>
      <c r="IXO6" s="147"/>
      <c r="IXP6" s="147"/>
      <c r="IXQ6" s="147"/>
      <c r="IXR6" s="147"/>
      <c r="IXS6" s="147"/>
      <c r="IXT6" s="147"/>
      <c r="IXU6" s="147"/>
      <c r="IXV6" s="147"/>
      <c r="IXW6" s="147"/>
      <c r="IXX6" s="147"/>
      <c r="IXY6" s="147"/>
      <c r="IXZ6" s="147"/>
      <c r="IYA6" s="147"/>
      <c r="IYB6" s="147"/>
      <c r="IYC6" s="147"/>
      <c r="IYD6" s="147"/>
      <c r="IYE6" s="147"/>
      <c r="IYF6" s="147"/>
      <c r="IYG6" s="147"/>
      <c r="IYH6" s="147"/>
      <c r="IYI6" s="147"/>
      <c r="IYJ6" s="147"/>
      <c r="IYK6" s="147"/>
      <c r="IYL6" s="147"/>
      <c r="IYM6" s="147"/>
      <c r="IYN6" s="147"/>
      <c r="IYO6" s="147"/>
      <c r="IYP6" s="147"/>
      <c r="IYQ6" s="147"/>
      <c r="IYR6" s="147"/>
      <c r="IYS6" s="147"/>
      <c r="IYT6" s="147"/>
      <c r="IYU6" s="147"/>
      <c r="IYV6" s="147"/>
      <c r="IYW6" s="147"/>
      <c r="IYX6" s="147"/>
      <c r="IYY6" s="147"/>
      <c r="IYZ6" s="147"/>
      <c r="IZA6" s="147"/>
      <c r="IZB6" s="147"/>
      <c r="IZC6" s="147"/>
      <c r="IZD6" s="147"/>
      <c r="IZE6" s="147"/>
      <c r="IZF6" s="147"/>
      <c r="IZG6" s="147"/>
      <c r="IZH6" s="147"/>
      <c r="IZI6" s="147"/>
      <c r="IZJ6" s="147"/>
      <c r="IZK6" s="147"/>
      <c r="IZL6" s="147"/>
      <c r="IZM6" s="147"/>
      <c r="IZN6" s="147"/>
      <c r="IZO6" s="147"/>
      <c r="IZP6" s="147"/>
      <c r="IZQ6" s="147"/>
      <c r="IZR6" s="147"/>
      <c r="IZS6" s="147"/>
      <c r="IZT6" s="147"/>
      <c r="IZU6" s="147"/>
      <c r="IZV6" s="147"/>
      <c r="IZW6" s="147"/>
      <c r="IZX6" s="147"/>
      <c r="IZY6" s="147"/>
      <c r="IZZ6" s="147"/>
      <c r="JAA6" s="147"/>
      <c r="JAB6" s="147"/>
      <c r="JAC6" s="147"/>
      <c r="JAD6" s="147"/>
      <c r="JAE6" s="147"/>
      <c r="JAF6" s="147"/>
      <c r="JAG6" s="147"/>
      <c r="JAH6" s="147"/>
      <c r="JAI6" s="147"/>
      <c r="JAJ6" s="147"/>
      <c r="JAK6" s="147"/>
      <c r="JAL6" s="147"/>
      <c r="JAM6" s="147"/>
      <c r="JAN6" s="147"/>
      <c r="JAO6" s="147"/>
      <c r="JAP6" s="147"/>
      <c r="JAQ6" s="147"/>
      <c r="JAR6" s="147"/>
      <c r="JAS6" s="147"/>
      <c r="JAT6" s="147"/>
      <c r="JAU6" s="147"/>
      <c r="JAV6" s="147"/>
      <c r="JAW6" s="147"/>
      <c r="JAX6" s="147"/>
      <c r="JAY6" s="147"/>
      <c r="JAZ6" s="147"/>
      <c r="JBA6" s="147"/>
      <c r="JBB6" s="147"/>
      <c r="JBC6" s="147"/>
      <c r="JBD6" s="147"/>
      <c r="JBE6" s="147"/>
      <c r="JBF6" s="147"/>
      <c r="JBG6" s="147"/>
      <c r="JBH6" s="147"/>
      <c r="JBI6" s="147"/>
      <c r="JBJ6" s="147"/>
      <c r="JBK6" s="147"/>
      <c r="JBL6" s="147"/>
      <c r="JBM6" s="147"/>
      <c r="JBN6" s="147"/>
      <c r="JBO6" s="147"/>
      <c r="JBP6" s="147"/>
      <c r="JBQ6" s="147"/>
      <c r="JBR6" s="147"/>
      <c r="JBS6" s="147"/>
      <c r="JBT6" s="147"/>
      <c r="JBU6" s="147"/>
      <c r="JBV6" s="147"/>
      <c r="JBW6" s="147"/>
      <c r="JBX6" s="147"/>
      <c r="JBY6" s="147"/>
      <c r="JBZ6" s="147"/>
      <c r="JCA6" s="147"/>
      <c r="JCB6" s="147"/>
      <c r="JCC6" s="147"/>
      <c r="JCD6" s="147"/>
      <c r="JCE6" s="147"/>
      <c r="JCF6" s="147"/>
      <c r="JCG6" s="147"/>
      <c r="JCH6" s="147"/>
      <c r="JCI6" s="147"/>
      <c r="JCJ6" s="147"/>
      <c r="JCK6" s="147"/>
      <c r="JCL6" s="147"/>
      <c r="JCM6" s="147"/>
      <c r="JCN6" s="147"/>
      <c r="JCO6" s="147"/>
      <c r="JCP6" s="147"/>
      <c r="JCQ6" s="147"/>
      <c r="JCR6" s="147"/>
      <c r="JCS6" s="147"/>
      <c r="JCT6" s="147"/>
      <c r="JCU6" s="147"/>
      <c r="JCV6" s="147"/>
      <c r="JCW6" s="147"/>
      <c r="JCX6" s="147"/>
      <c r="JCY6" s="147"/>
      <c r="JCZ6" s="147"/>
      <c r="JDA6" s="147"/>
      <c r="JDB6" s="147"/>
      <c r="JDC6" s="147"/>
      <c r="JDD6" s="147"/>
      <c r="JDE6" s="147"/>
      <c r="JDF6" s="147"/>
      <c r="JDG6" s="147"/>
      <c r="JDH6" s="147"/>
      <c r="JDI6" s="147"/>
      <c r="JDJ6" s="147"/>
      <c r="JDK6" s="147"/>
      <c r="JDL6" s="147"/>
      <c r="JDM6" s="147"/>
      <c r="JDN6" s="147"/>
      <c r="JDO6" s="147"/>
      <c r="JDP6" s="147"/>
      <c r="JDQ6" s="147"/>
      <c r="JDR6" s="147"/>
      <c r="JDS6" s="147"/>
      <c r="JDT6" s="147"/>
      <c r="JDU6" s="147"/>
      <c r="JDV6" s="147"/>
      <c r="JDW6" s="147"/>
      <c r="JDX6" s="147"/>
      <c r="JDY6" s="147"/>
      <c r="JDZ6" s="147"/>
      <c r="JEA6" s="147"/>
      <c r="JEB6" s="147"/>
      <c r="JEC6" s="147"/>
      <c r="JED6" s="147"/>
      <c r="JEE6" s="147"/>
      <c r="JEF6" s="147"/>
      <c r="JEG6" s="147"/>
      <c r="JEH6" s="147"/>
      <c r="JEI6" s="147"/>
      <c r="JEJ6" s="147"/>
      <c r="JEK6" s="147"/>
      <c r="JEL6" s="147"/>
      <c r="JEM6" s="147"/>
      <c r="JEN6" s="147"/>
      <c r="JEO6" s="147"/>
      <c r="JEP6" s="147"/>
      <c r="JEQ6" s="147"/>
      <c r="JER6" s="147"/>
      <c r="JES6" s="147"/>
      <c r="JET6" s="147"/>
      <c r="JEU6" s="147"/>
      <c r="JEV6" s="147"/>
      <c r="JEW6" s="147"/>
      <c r="JEX6" s="147"/>
      <c r="JEY6" s="147"/>
      <c r="JEZ6" s="147"/>
      <c r="JFA6" s="147"/>
      <c r="JFB6" s="147"/>
      <c r="JFC6" s="147"/>
      <c r="JFD6" s="147"/>
      <c r="JFE6" s="147"/>
      <c r="JFF6" s="147"/>
      <c r="JFG6" s="147"/>
      <c r="JFH6" s="147"/>
      <c r="JFI6" s="147"/>
      <c r="JFJ6" s="147"/>
      <c r="JFK6" s="147"/>
      <c r="JFL6" s="147"/>
      <c r="JFM6" s="147"/>
      <c r="JFN6" s="147"/>
      <c r="JFO6" s="147"/>
      <c r="JFP6" s="147"/>
      <c r="JFQ6" s="147"/>
      <c r="JFR6" s="147"/>
      <c r="JFS6" s="147"/>
      <c r="JFT6" s="147"/>
      <c r="JFU6" s="147"/>
      <c r="JFV6" s="147"/>
      <c r="JFW6" s="147"/>
      <c r="JFX6" s="147"/>
      <c r="JFY6" s="147"/>
      <c r="JFZ6" s="147"/>
      <c r="JGA6" s="147"/>
      <c r="JGB6" s="147"/>
      <c r="JGC6" s="147"/>
      <c r="JGD6" s="147"/>
      <c r="JGE6" s="147"/>
      <c r="JGF6" s="147"/>
      <c r="JGG6" s="147"/>
      <c r="JGH6" s="147"/>
      <c r="JGI6" s="147"/>
      <c r="JGJ6" s="147"/>
      <c r="JGK6" s="147"/>
      <c r="JGL6" s="147"/>
      <c r="JGM6" s="147"/>
      <c r="JGN6" s="147"/>
      <c r="JGO6" s="147"/>
      <c r="JGP6" s="147"/>
      <c r="JGQ6" s="147"/>
      <c r="JGR6" s="147"/>
      <c r="JGS6" s="147"/>
      <c r="JGT6" s="147"/>
      <c r="JGU6" s="147"/>
      <c r="JGV6" s="147"/>
      <c r="JGW6" s="147"/>
      <c r="JGX6" s="147"/>
      <c r="JGY6" s="147"/>
      <c r="JGZ6" s="147"/>
      <c r="JHA6" s="147"/>
      <c r="JHB6" s="147"/>
      <c r="JHC6" s="147"/>
      <c r="JHD6" s="147"/>
      <c r="JHE6" s="147"/>
      <c r="JHF6" s="147"/>
      <c r="JHG6" s="147"/>
      <c r="JHH6" s="147"/>
      <c r="JHI6" s="147"/>
      <c r="JHJ6" s="147"/>
      <c r="JHK6" s="147"/>
      <c r="JHL6" s="147"/>
      <c r="JHM6" s="147"/>
      <c r="JHN6" s="147"/>
      <c r="JHO6" s="147"/>
      <c r="JHP6" s="147"/>
      <c r="JHQ6" s="147"/>
      <c r="JHR6" s="147"/>
      <c r="JHS6" s="147"/>
      <c r="JHT6" s="147"/>
      <c r="JHU6" s="147"/>
      <c r="JHV6" s="147"/>
      <c r="JHW6" s="147"/>
      <c r="JHX6" s="147"/>
      <c r="JHY6" s="147"/>
      <c r="JHZ6" s="147"/>
      <c r="JIA6" s="147"/>
      <c r="JIB6" s="147"/>
      <c r="JIC6" s="147"/>
      <c r="JID6" s="147"/>
      <c r="JIE6" s="147"/>
      <c r="JIF6" s="147"/>
      <c r="JIG6" s="147"/>
      <c r="JIH6" s="147"/>
      <c r="JII6" s="147"/>
      <c r="JIJ6" s="147"/>
      <c r="JIK6" s="147"/>
      <c r="JIL6" s="147"/>
      <c r="JIM6" s="147"/>
      <c r="JIN6" s="147"/>
      <c r="JIO6" s="147"/>
      <c r="JIP6" s="147"/>
      <c r="JIQ6" s="147"/>
      <c r="JIR6" s="147"/>
      <c r="JIS6" s="147"/>
      <c r="JIT6" s="147"/>
      <c r="JIU6" s="147"/>
      <c r="JIV6" s="147"/>
      <c r="JIW6" s="147"/>
      <c r="JIX6" s="147"/>
      <c r="JIY6" s="147"/>
      <c r="JIZ6" s="147"/>
      <c r="JJA6" s="147"/>
      <c r="JJB6" s="147"/>
      <c r="JJC6" s="147"/>
      <c r="JJD6" s="147"/>
      <c r="JJE6" s="147"/>
      <c r="JJF6" s="147"/>
      <c r="JJG6" s="147"/>
      <c r="JJH6" s="147"/>
      <c r="JJI6" s="147"/>
      <c r="JJJ6" s="147"/>
      <c r="JJK6" s="147"/>
      <c r="JJL6" s="147"/>
      <c r="JJM6" s="147"/>
      <c r="JJN6" s="147"/>
      <c r="JJO6" s="147"/>
      <c r="JJP6" s="147"/>
      <c r="JJQ6" s="147"/>
      <c r="JJR6" s="147"/>
      <c r="JJS6" s="147"/>
      <c r="JJT6" s="147"/>
      <c r="JJU6" s="147"/>
      <c r="JJV6" s="147"/>
      <c r="JJW6" s="147"/>
      <c r="JJX6" s="147"/>
      <c r="JJY6" s="147"/>
      <c r="JJZ6" s="147"/>
      <c r="JKA6" s="147"/>
      <c r="JKB6" s="147"/>
      <c r="JKC6" s="147"/>
      <c r="JKD6" s="147"/>
      <c r="JKE6" s="147"/>
      <c r="JKF6" s="147"/>
      <c r="JKG6" s="147"/>
      <c r="JKH6" s="147"/>
      <c r="JKI6" s="147"/>
      <c r="JKJ6" s="147"/>
      <c r="JKK6" s="147"/>
      <c r="JKL6" s="147"/>
      <c r="JKM6" s="147"/>
      <c r="JKN6" s="147"/>
      <c r="JKO6" s="147"/>
      <c r="JKP6" s="147"/>
      <c r="JKQ6" s="147"/>
      <c r="JKR6" s="147"/>
      <c r="JKS6" s="147"/>
      <c r="JKT6" s="147"/>
      <c r="JKU6" s="147"/>
      <c r="JKV6" s="147"/>
      <c r="JKW6" s="147"/>
      <c r="JKX6" s="147"/>
      <c r="JKY6" s="147"/>
      <c r="JKZ6" s="147"/>
      <c r="JLA6" s="147"/>
      <c r="JLB6" s="147"/>
      <c r="JLC6" s="147"/>
      <c r="JLD6" s="147"/>
      <c r="JLE6" s="147"/>
      <c r="JLF6" s="147"/>
      <c r="JLG6" s="147"/>
      <c r="JLH6" s="147"/>
      <c r="JLI6" s="147"/>
      <c r="JLJ6" s="147"/>
      <c r="JLK6" s="147"/>
      <c r="JLL6" s="147"/>
      <c r="JLM6" s="147"/>
      <c r="JLN6" s="147"/>
      <c r="JLO6" s="147"/>
      <c r="JLP6" s="147"/>
      <c r="JLQ6" s="147"/>
      <c r="JLR6" s="147"/>
      <c r="JLS6" s="147"/>
      <c r="JLT6" s="147"/>
      <c r="JLU6" s="147"/>
      <c r="JLV6" s="147"/>
      <c r="JLW6" s="147"/>
      <c r="JLX6" s="147"/>
      <c r="JLY6" s="147"/>
      <c r="JLZ6" s="147"/>
      <c r="JMA6" s="147"/>
      <c r="JMB6" s="147"/>
      <c r="JMC6" s="147"/>
      <c r="JMD6" s="147"/>
      <c r="JME6" s="147"/>
      <c r="JMF6" s="147"/>
      <c r="JMG6" s="147"/>
      <c r="JMH6" s="147"/>
      <c r="JMI6" s="147"/>
      <c r="JMJ6" s="147"/>
      <c r="JMK6" s="147"/>
      <c r="JML6" s="147"/>
      <c r="JMM6" s="147"/>
      <c r="JMN6" s="147"/>
      <c r="JMO6" s="147"/>
      <c r="JMP6" s="147"/>
      <c r="JMQ6" s="147"/>
      <c r="JMR6" s="147"/>
      <c r="JMS6" s="147"/>
      <c r="JMT6" s="147"/>
      <c r="JMU6" s="147"/>
      <c r="JMV6" s="147"/>
      <c r="JMW6" s="147"/>
      <c r="JMX6" s="147"/>
      <c r="JMY6" s="147"/>
      <c r="JMZ6" s="147"/>
      <c r="JNA6" s="147"/>
      <c r="JNB6" s="147"/>
      <c r="JNC6" s="147"/>
      <c r="JND6" s="147"/>
      <c r="JNE6" s="147"/>
      <c r="JNF6" s="147"/>
      <c r="JNG6" s="147"/>
      <c r="JNH6" s="147"/>
      <c r="JNI6" s="147"/>
      <c r="JNJ6" s="147"/>
      <c r="JNK6" s="147"/>
      <c r="JNL6" s="147"/>
      <c r="JNM6" s="147"/>
      <c r="JNN6" s="147"/>
      <c r="JNO6" s="147"/>
      <c r="JNP6" s="147"/>
      <c r="JNQ6" s="147"/>
      <c r="JNR6" s="147"/>
      <c r="JNS6" s="147"/>
      <c r="JNT6" s="147"/>
      <c r="JNU6" s="147"/>
      <c r="JNV6" s="147"/>
      <c r="JNW6" s="147"/>
      <c r="JNX6" s="147"/>
      <c r="JNY6" s="147"/>
      <c r="JNZ6" s="147"/>
      <c r="JOA6" s="147"/>
      <c r="JOB6" s="147"/>
      <c r="JOC6" s="147"/>
      <c r="JOD6" s="147"/>
      <c r="JOE6" s="147"/>
      <c r="JOF6" s="147"/>
      <c r="JOG6" s="147"/>
      <c r="JOH6" s="147"/>
      <c r="JOI6" s="147"/>
      <c r="JOJ6" s="147"/>
      <c r="JOK6" s="147"/>
      <c r="JOL6" s="147"/>
      <c r="JOM6" s="147"/>
      <c r="JON6" s="147"/>
      <c r="JOO6" s="147"/>
      <c r="JOP6" s="147"/>
      <c r="JOQ6" s="147"/>
      <c r="JOR6" s="147"/>
      <c r="JOS6" s="147"/>
      <c r="JOT6" s="147"/>
      <c r="JOU6" s="147"/>
      <c r="JOV6" s="147"/>
      <c r="JOW6" s="147"/>
      <c r="JOX6" s="147"/>
      <c r="JOY6" s="147"/>
      <c r="JOZ6" s="147"/>
      <c r="JPA6" s="147"/>
      <c r="JPB6" s="147"/>
      <c r="JPC6" s="147"/>
      <c r="JPD6" s="147"/>
      <c r="JPE6" s="147"/>
      <c r="JPF6" s="147"/>
      <c r="JPG6" s="147"/>
      <c r="JPH6" s="147"/>
      <c r="JPI6" s="147"/>
      <c r="JPJ6" s="147"/>
      <c r="JPK6" s="147"/>
      <c r="JPL6" s="147"/>
      <c r="JPM6" s="147"/>
      <c r="JPN6" s="147"/>
      <c r="JPO6" s="147"/>
      <c r="JPP6" s="147"/>
      <c r="JPQ6" s="147"/>
      <c r="JPR6" s="147"/>
      <c r="JPS6" s="147"/>
      <c r="JPT6" s="147"/>
      <c r="JPU6" s="147"/>
      <c r="JPV6" s="147"/>
      <c r="JPW6" s="147"/>
      <c r="JPX6" s="147"/>
      <c r="JPY6" s="147"/>
      <c r="JPZ6" s="147"/>
      <c r="JQA6" s="147"/>
      <c r="JQB6" s="147"/>
      <c r="JQC6" s="147"/>
      <c r="JQD6" s="147"/>
      <c r="JQE6" s="147"/>
      <c r="JQF6" s="147"/>
      <c r="JQG6" s="147"/>
      <c r="JQH6" s="147"/>
      <c r="JQI6" s="147"/>
      <c r="JQJ6" s="147"/>
      <c r="JQK6" s="147"/>
      <c r="JQL6" s="147"/>
      <c r="JQM6" s="147"/>
      <c r="JQN6" s="147"/>
      <c r="JQO6" s="147"/>
      <c r="JQP6" s="147"/>
      <c r="JQQ6" s="147"/>
      <c r="JQR6" s="147"/>
      <c r="JQS6" s="147"/>
      <c r="JQT6" s="147"/>
      <c r="JQU6" s="147"/>
      <c r="JQV6" s="147"/>
      <c r="JQW6" s="147"/>
      <c r="JQX6" s="147"/>
      <c r="JQY6" s="147"/>
      <c r="JQZ6" s="147"/>
      <c r="JRA6" s="147"/>
      <c r="JRB6" s="147"/>
      <c r="JRC6" s="147"/>
      <c r="JRD6" s="147"/>
      <c r="JRE6" s="147"/>
      <c r="JRF6" s="147"/>
      <c r="JRG6" s="147"/>
      <c r="JRH6" s="147"/>
      <c r="JRI6" s="147"/>
      <c r="JRJ6" s="147"/>
      <c r="JRK6" s="147"/>
      <c r="JRL6" s="147"/>
      <c r="JRM6" s="147"/>
      <c r="JRN6" s="147"/>
      <c r="JRO6" s="147"/>
      <c r="JRP6" s="147"/>
      <c r="JRQ6" s="147"/>
      <c r="JRR6" s="147"/>
      <c r="JRS6" s="147"/>
      <c r="JRT6" s="147"/>
      <c r="JRU6" s="147"/>
      <c r="JRV6" s="147"/>
      <c r="JRW6" s="147"/>
      <c r="JRX6" s="147"/>
      <c r="JRY6" s="147"/>
      <c r="JRZ6" s="147"/>
      <c r="JSA6" s="147"/>
      <c r="JSB6" s="147"/>
      <c r="JSC6" s="147"/>
      <c r="JSD6" s="147"/>
      <c r="JSE6" s="147"/>
      <c r="JSF6" s="147"/>
      <c r="JSG6" s="147"/>
      <c r="JSH6" s="147"/>
      <c r="JSI6" s="147"/>
      <c r="JSJ6" s="147"/>
      <c r="JSK6" s="147"/>
      <c r="JSL6" s="147"/>
      <c r="JSM6" s="147"/>
      <c r="JSN6" s="147"/>
      <c r="JSO6" s="147"/>
      <c r="JSP6" s="147"/>
      <c r="JSQ6" s="147"/>
      <c r="JSR6" s="147"/>
      <c r="JSS6" s="147"/>
      <c r="JST6" s="147"/>
      <c r="JSU6" s="147"/>
      <c r="JSV6" s="147"/>
      <c r="JSW6" s="147"/>
      <c r="JSX6" s="147"/>
      <c r="JSY6" s="147"/>
      <c r="JSZ6" s="147"/>
      <c r="JTA6" s="147"/>
      <c r="JTB6" s="147"/>
      <c r="JTC6" s="147"/>
      <c r="JTD6" s="147"/>
      <c r="JTE6" s="147"/>
      <c r="JTF6" s="147"/>
      <c r="JTG6" s="147"/>
      <c r="JTH6" s="147"/>
      <c r="JTI6" s="147"/>
      <c r="JTJ6" s="147"/>
      <c r="JTK6" s="147"/>
      <c r="JTL6" s="147"/>
      <c r="JTM6" s="147"/>
      <c r="JTN6" s="147"/>
      <c r="JTO6" s="147"/>
      <c r="JTP6" s="147"/>
      <c r="JTQ6" s="147"/>
      <c r="JTR6" s="147"/>
      <c r="JTS6" s="147"/>
      <c r="JTT6" s="147"/>
      <c r="JTU6" s="147"/>
      <c r="JTV6" s="147"/>
      <c r="JTW6" s="147"/>
      <c r="JTX6" s="147"/>
      <c r="JTY6" s="147"/>
      <c r="JTZ6" s="147"/>
      <c r="JUA6" s="147"/>
      <c r="JUB6" s="147"/>
      <c r="JUC6" s="147"/>
      <c r="JUD6" s="147"/>
      <c r="JUE6" s="147"/>
      <c r="JUF6" s="147"/>
      <c r="JUG6" s="147"/>
      <c r="JUH6" s="147"/>
      <c r="JUI6" s="147"/>
      <c r="JUJ6" s="147"/>
      <c r="JUK6" s="147"/>
      <c r="JUL6" s="147"/>
      <c r="JUM6" s="147"/>
      <c r="JUN6" s="147"/>
      <c r="JUO6" s="147"/>
      <c r="JUP6" s="147"/>
      <c r="JUQ6" s="147"/>
      <c r="JUR6" s="147"/>
      <c r="JUS6" s="147"/>
      <c r="JUT6" s="147"/>
      <c r="JUU6" s="147"/>
      <c r="JUV6" s="147"/>
      <c r="JUW6" s="147"/>
      <c r="JUX6" s="147"/>
      <c r="JUY6" s="147"/>
      <c r="JUZ6" s="147"/>
      <c r="JVA6" s="147"/>
      <c r="JVB6" s="147"/>
      <c r="JVC6" s="147"/>
      <c r="JVD6" s="147"/>
      <c r="JVE6" s="147"/>
      <c r="JVF6" s="147"/>
      <c r="JVG6" s="147"/>
      <c r="JVH6" s="147"/>
      <c r="JVI6" s="147"/>
      <c r="JVJ6" s="147"/>
      <c r="JVK6" s="147"/>
      <c r="JVL6" s="147"/>
      <c r="JVM6" s="147"/>
      <c r="JVN6" s="147"/>
      <c r="JVO6" s="147"/>
      <c r="JVP6" s="147"/>
      <c r="JVQ6" s="147"/>
      <c r="JVR6" s="147"/>
      <c r="JVS6" s="147"/>
      <c r="JVT6" s="147"/>
      <c r="JVU6" s="147"/>
      <c r="JVV6" s="147"/>
      <c r="JVW6" s="147"/>
      <c r="JVX6" s="147"/>
      <c r="JVY6" s="147"/>
      <c r="JVZ6" s="147"/>
      <c r="JWA6" s="147"/>
      <c r="JWB6" s="147"/>
      <c r="JWC6" s="147"/>
      <c r="JWD6" s="147"/>
      <c r="JWE6" s="147"/>
      <c r="JWF6" s="147"/>
      <c r="JWG6" s="147"/>
      <c r="JWH6" s="147"/>
      <c r="JWI6" s="147"/>
      <c r="JWJ6" s="147"/>
      <c r="JWK6" s="147"/>
      <c r="JWL6" s="147"/>
      <c r="JWM6" s="147"/>
      <c r="JWN6" s="147"/>
      <c r="JWO6" s="147"/>
      <c r="JWP6" s="147"/>
      <c r="JWQ6" s="147"/>
      <c r="JWR6" s="147"/>
      <c r="JWS6" s="147"/>
      <c r="JWT6" s="147"/>
      <c r="JWU6" s="147"/>
      <c r="JWV6" s="147"/>
      <c r="JWW6" s="147"/>
      <c r="JWX6" s="147"/>
      <c r="JWY6" s="147"/>
      <c r="JWZ6" s="147"/>
      <c r="JXA6" s="147"/>
      <c r="JXB6" s="147"/>
      <c r="JXC6" s="147"/>
      <c r="JXD6" s="147"/>
      <c r="JXE6" s="147"/>
      <c r="JXF6" s="147"/>
      <c r="JXG6" s="147"/>
      <c r="JXH6" s="147"/>
      <c r="JXI6" s="147"/>
      <c r="JXJ6" s="147"/>
      <c r="JXK6" s="147"/>
      <c r="JXL6" s="147"/>
      <c r="JXM6" s="147"/>
      <c r="JXN6" s="147"/>
      <c r="JXO6" s="147"/>
      <c r="JXP6" s="147"/>
      <c r="JXQ6" s="147"/>
      <c r="JXR6" s="147"/>
      <c r="JXS6" s="147"/>
      <c r="JXT6" s="147"/>
      <c r="JXU6" s="147"/>
      <c r="JXV6" s="147"/>
      <c r="JXW6" s="147"/>
      <c r="JXX6" s="147"/>
      <c r="JXY6" s="147"/>
      <c r="JXZ6" s="147"/>
      <c r="JYA6" s="147"/>
      <c r="JYB6" s="147"/>
      <c r="JYC6" s="147"/>
      <c r="JYD6" s="147"/>
      <c r="JYE6" s="147"/>
      <c r="JYF6" s="147"/>
      <c r="JYG6" s="147"/>
      <c r="JYH6" s="147"/>
      <c r="JYI6" s="147"/>
      <c r="JYJ6" s="147"/>
      <c r="JYK6" s="147"/>
      <c r="JYL6" s="147"/>
      <c r="JYM6" s="147"/>
      <c r="JYN6" s="147"/>
      <c r="JYO6" s="147"/>
      <c r="JYP6" s="147"/>
      <c r="JYQ6" s="147"/>
      <c r="JYR6" s="147"/>
      <c r="JYS6" s="147"/>
      <c r="JYT6" s="147"/>
      <c r="JYU6" s="147"/>
      <c r="JYV6" s="147"/>
      <c r="JYW6" s="147"/>
      <c r="JYX6" s="147"/>
      <c r="JYY6" s="147"/>
      <c r="JYZ6" s="147"/>
      <c r="JZA6" s="147"/>
      <c r="JZB6" s="147"/>
      <c r="JZC6" s="147"/>
      <c r="JZD6" s="147"/>
      <c r="JZE6" s="147"/>
      <c r="JZF6" s="147"/>
      <c r="JZG6" s="147"/>
      <c r="JZH6" s="147"/>
      <c r="JZI6" s="147"/>
      <c r="JZJ6" s="147"/>
      <c r="JZK6" s="147"/>
      <c r="JZL6" s="147"/>
      <c r="JZM6" s="147"/>
      <c r="JZN6" s="147"/>
      <c r="JZO6" s="147"/>
      <c r="JZP6" s="147"/>
      <c r="JZQ6" s="147"/>
      <c r="JZR6" s="147"/>
      <c r="JZS6" s="147"/>
      <c r="JZT6" s="147"/>
      <c r="JZU6" s="147"/>
      <c r="JZV6" s="147"/>
      <c r="JZW6" s="147"/>
      <c r="JZX6" s="147"/>
      <c r="JZY6" s="147"/>
      <c r="JZZ6" s="147"/>
      <c r="KAA6" s="147"/>
      <c r="KAB6" s="147"/>
      <c r="KAC6" s="147"/>
      <c r="KAD6" s="147"/>
      <c r="KAE6" s="147"/>
      <c r="KAF6" s="147"/>
      <c r="KAG6" s="147"/>
      <c r="KAH6" s="147"/>
      <c r="KAI6" s="147"/>
      <c r="KAJ6" s="147"/>
      <c r="KAK6" s="147"/>
      <c r="KAL6" s="147"/>
      <c r="KAM6" s="147"/>
      <c r="KAN6" s="147"/>
      <c r="KAO6" s="147"/>
      <c r="KAP6" s="147"/>
      <c r="KAQ6" s="147"/>
      <c r="KAR6" s="147"/>
      <c r="KAS6" s="147"/>
      <c r="KAT6" s="147"/>
      <c r="KAU6" s="147"/>
      <c r="KAV6" s="147"/>
      <c r="KAW6" s="147"/>
      <c r="KAX6" s="147"/>
      <c r="KAY6" s="147"/>
      <c r="KAZ6" s="147"/>
      <c r="KBA6" s="147"/>
      <c r="KBB6" s="147"/>
      <c r="KBC6" s="147"/>
      <c r="KBD6" s="147"/>
      <c r="KBE6" s="147"/>
      <c r="KBF6" s="147"/>
      <c r="KBG6" s="147"/>
      <c r="KBH6" s="147"/>
      <c r="KBI6" s="147"/>
      <c r="KBJ6" s="147"/>
      <c r="KBK6" s="147"/>
      <c r="KBL6" s="147"/>
      <c r="KBM6" s="147"/>
      <c r="KBN6" s="147"/>
      <c r="KBO6" s="147"/>
      <c r="KBP6" s="147"/>
      <c r="KBQ6" s="147"/>
      <c r="KBR6" s="147"/>
      <c r="KBS6" s="147"/>
      <c r="KBT6" s="147"/>
      <c r="KBU6" s="147"/>
      <c r="KBV6" s="147"/>
      <c r="KBW6" s="147"/>
      <c r="KBX6" s="147"/>
      <c r="KBY6" s="147"/>
      <c r="KBZ6" s="147"/>
      <c r="KCA6" s="147"/>
      <c r="KCB6" s="147"/>
      <c r="KCC6" s="147"/>
      <c r="KCD6" s="147"/>
      <c r="KCE6" s="147"/>
      <c r="KCF6" s="147"/>
      <c r="KCG6" s="147"/>
      <c r="KCH6" s="147"/>
      <c r="KCI6" s="147"/>
      <c r="KCJ6" s="147"/>
      <c r="KCK6" s="147"/>
      <c r="KCL6" s="147"/>
      <c r="KCM6" s="147"/>
      <c r="KCN6" s="147"/>
      <c r="KCO6" s="147"/>
      <c r="KCP6" s="147"/>
      <c r="KCQ6" s="147"/>
      <c r="KCR6" s="147"/>
      <c r="KCS6" s="147"/>
      <c r="KCT6" s="147"/>
      <c r="KCU6" s="147"/>
      <c r="KCV6" s="147"/>
      <c r="KCW6" s="147"/>
      <c r="KCX6" s="147"/>
      <c r="KCY6" s="147"/>
      <c r="KCZ6" s="147"/>
      <c r="KDA6" s="147"/>
      <c r="KDB6" s="147"/>
      <c r="KDC6" s="147"/>
      <c r="KDD6" s="147"/>
      <c r="KDE6" s="147"/>
      <c r="KDF6" s="147"/>
      <c r="KDG6" s="147"/>
      <c r="KDH6" s="147"/>
      <c r="KDI6" s="147"/>
      <c r="KDJ6" s="147"/>
      <c r="KDK6" s="147"/>
      <c r="KDL6" s="147"/>
      <c r="KDM6" s="147"/>
      <c r="KDN6" s="147"/>
      <c r="KDO6" s="147"/>
      <c r="KDP6" s="147"/>
      <c r="KDQ6" s="147"/>
      <c r="KDR6" s="147"/>
      <c r="KDS6" s="147"/>
      <c r="KDT6" s="147"/>
      <c r="KDU6" s="147"/>
      <c r="KDV6" s="147"/>
      <c r="KDW6" s="147"/>
      <c r="KDX6" s="147"/>
      <c r="KDY6" s="147"/>
      <c r="KDZ6" s="147"/>
      <c r="KEA6" s="147"/>
      <c r="KEB6" s="147"/>
      <c r="KEC6" s="147"/>
      <c r="KED6" s="147"/>
      <c r="KEE6" s="147"/>
      <c r="KEF6" s="147"/>
      <c r="KEG6" s="147"/>
      <c r="KEH6" s="147"/>
      <c r="KEI6" s="147"/>
      <c r="KEJ6" s="147"/>
      <c r="KEK6" s="147"/>
      <c r="KEL6" s="147"/>
      <c r="KEM6" s="147"/>
      <c r="KEN6" s="147"/>
      <c r="KEO6" s="147"/>
      <c r="KEP6" s="147"/>
      <c r="KEQ6" s="147"/>
      <c r="KER6" s="147"/>
      <c r="KES6" s="147"/>
      <c r="KET6" s="147"/>
      <c r="KEU6" s="147"/>
      <c r="KEV6" s="147"/>
      <c r="KEW6" s="147"/>
      <c r="KEX6" s="147"/>
      <c r="KEY6" s="147"/>
      <c r="KEZ6" s="147"/>
      <c r="KFA6" s="147"/>
      <c r="KFB6" s="147"/>
      <c r="KFC6" s="147"/>
      <c r="KFD6" s="147"/>
      <c r="KFE6" s="147"/>
      <c r="KFF6" s="147"/>
      <c r="KFG6" s="147"/>
      <c r="KFH6" s="147"/>
      <c r="KFI6" s="147"/>
      <c r="KFJ6" s="147"/>
      <c r="KFK6" s="147"/>
      <c r="KFL6" s="147"/>
      <c r="KFM6" s="147"/>
      <c r="KFN6" s="147"/>
      <c r="KFO6" s="147"/>
      <c r="KFP6" s="147"/>
      <c r="KFQ6" s="147"/>
      <c r="KFR6" s="147"/>
      <c r="KFS6" s="147"/>
      <c r="KFT6" s="147"/>
      <c r="KFU6" s="147"/>
      <c r="KFV6" s="147"/>
      <c r="KFW6" s="147"/>
      <c r="KFX6" s="147"/>
      <c r="KFY6" s="147"/>
      <c r="KFZ6" s="147"/>
      <c r="KGA6" s="147"/>
      <c r="KGB6" s="147"/>
      <c r="KGC6" s="147"/>
      <c r="KGD6" s="147"/>
      <c r="KGE6" s="147"/>
      <c r="KGF6" s="147"/>
      <c r="KGG6" s="147"/>
      <c r="KGH6" s="147"/>
      <c r="KGI6" s="147"/>
      <c r="KGJ6" s="147"/>
      <c r="KGK6" s="147"/>
      <c r="KGL6" s="147"/>
      <c r="KGM6" s="147"/>
      <c r="KGN6" s="147"/>
      <c r="KGO6" s="147"/>
      <c r="KGP6" s="147"/>
      <c r="KGQ6" s="147"/>
      <c r="KGR6" s="147"/>
      <c r="KGS6" s="147"/>
      <c r="KGT6" s="147"/>
      <c r="KGU6" s="147"/>
      <c r="KGV6" s="147"/>
      <c r="KGW6" s="147"/>
      <c r="KGX6" s="147"/>
      <c r="KGY6" s="147"/>
      <c r="KGZ6" s="147"/>
      <c r="KHA6" s="147"/>
      <c r="KHB6" s="147"/>
      <c r="KHC6" s="147"/>
      <c r="KHD6" s="147"/>
      <c r="KHE6" s="147"/>
      <c r="KHF6" s="147"/>
      <c r="KHG6" s="147"/>
      <c r="KHH6" s="147"/>
      <c r="KHI6" s="147"/>
      <c r="KHJ6" s="147"/>
      <c r="KHK6" s="147"/>
      <c r="KHL6" s="147"/>
      <c r="KHM6" s="147"/>
      <c r="KHN6" s="147"/>
      <c r="KHO6" s="147"/>
      <c r="KHP6" s="147"/>
      <c r="KHQ6" s="147"/>
      <c r="KHR6" s="147"/>
      <c r="KHS6" s="147"/>
      <c r="KHT6" s="147"/>
      <c r="KHU6" s="147"/>
      <c r="KHV6" s="147"/>
      <c r="KHW6" s="147"/>
      <c r="KHX6" s="147"/>
      <c r="KHY6" s="147"/>
      <c r="KHZ6" s="147"/>
      <c r="KIA6" s="147"/>
      <c r="KIB6" s="147"/>
      <c r="KIC6" s="147"/>
      <c r="KID6" s="147"/>
      <c r="KIE6" s="147"/>
      <c r="KIF6" s="147"/>
      <c r="KIG6" s="147"/>
      <c r="KIH6" s="147"/>
      <c r="KII6" s="147"/>
      <c r="KIJ6" s="147"/>
      <c r="KIK6" s="147"/>
      <c r="KIL6" s="147"/>
      <c r="KIM6" s="147"/>
      <c r="KIN6" s="147"/>
      <c r="KIO6" s="147"/>
      <c r="KIP6" s="147"/>
      <c r="KIQ6" s="147"/>
      <c r="KIR6" s="147"/>
      <c r="KIS6" s="147"/>
      <c r="KIT6" s="147"/>
      <c r="KIU6" s="147"/>
      <c r="KIV6" s="147"/>
      <c r="KIW6" s="147"/>
      <c r="KIX6" s="147"/>
      <c r="KIY6" s="147"/>
      <c r="KIZ6" s="147"/>
      <c r="KJA6" s="147"/>
      <c r="KJB6" s="147"/>
      <c r="KJC6" s="147"/>
      <c r="KJD6" s="147"/>
      <c r="KJE6" s="147"/>
      <c r="KJF6" s="147"/>
      <c r="KJG6" s="147"/>
      <c r="KJH6" s="147"/>
      <c r="KJI6" s="147"/>
      <c r="KJJ6" s="147"/>
      <c r="KJK6" s="147"/>
      <c r="KJL6" s="147"/>
      <c r="KJM6" s="147"/>
      <c r="KJN6" s="147"/>
      <c r="KJO6" s="147"/>
      <c r="KJP6" s="147"/>
      <c r="KJQ6" s="147"/>
      <c r="KJR6" s="147"/>
      <c r="KJS6" s="147"/>
      <c r="KJT6" s="147"/>
      <c r="KJU6" s="147"/>
      <c r="KJV6" s="147"/>
      <c r="KJW6" s="147"/>
      <c r="KJX6" s="147"/>
      <c r="KJY6" s="147"/>
      <c r="KJZ6" s="147"/>
      <c r="KKA6" s="147"/>
      <c r="KKB6" s="147"/>
      <c r="KKC6" s="147"/>
      <c r="KKD6" s="147"/>
      <c r="KKE6" s="147"/>
      <c r="KKF6" s="147"/>
      <c r="KKG6" s="147"/>
      <c r="KKH6" s="147"/>
      <c r="KKI6" s="147"/>
      <c r="KKJ6" s="147"/>
      <c r="KKK6" s="147"/>
      <c r="KKL6" s="147"/>
      <c r="KKM6" s="147"/>
      <c r="KKN6" s="147"/>
      <c r="KKO6" s="147"/>
      <c r="KKP6" s="147"/>
      <c r="KKQ6" s="147"/>
      <c r="KKR6" s="147"/>
      <c r="KKS6" s="147"/>
      <c r="KKT6" s="147"/>
      <c r="KKU6" s="147"/>
      <c r="KKV6" s="147"/>
      <c r="KKW6" s="147"/>
      <c r="KKX6" s="147"/>
      <c r="KKY6" s="147"/>
      <c r="KKZ6" s="147"/>
      <c r="KLA6" s="147"/>
      <c r="KLB6" s="147"/>
      <c r="KLC6" s="147"/>
      <c r="KLD6" s="147"/>
      <c r="KLE6" s="147"/>
      <c r="KLF6" s="147"/>
      <c r="KLG6" s="147"/>
      <c r="KLH6" s="147"/>
      <c r="KLI6" s="147"/>
      <c r="KLJ6" s="147"/>
      <c r="KLK6" s="147"/>
      <c r="KLL6" s="147"/>
      <c r="KLM6" s="147"/>
      <c r="KLN6" s="147"/>
      <c r="KLO6" s="147"/>
      <c r="KLP6" s="147"/>
      <c r="KLQ6" s="147"/>
      <c r="KLR6" s="147"/>
      <c r="KLS6" s="147"/>
      <c r="KLT6" s="147"/>
      <c r="KLU6" s="147"/>
      <c r="KLV6" s="147"/>
      <c r="KLW6" s="147"/>
      <c r="KLX6" s="147"/>
      <c r="KLY6" s="147"/>
      <c r="KLZ6" s="147"/>
      <c r="KMA6" s="147"/>
      <c r="KMB6" s="147"/>
      <c r="KMC6" s="147"/>
      <c r="KMD6" s="147"/>
      <c r="KME6" s="147"/>
      <c r="KMF6" s="147"/>
      <c r="KMG6" s="147"/>
      <c r="KMH6" s="147"/>
      <c r="KMI6" s="147"/>
      <c r="KMJ6" s="147"/>
      <c r="KMK6" s="147"/>
      <c r="KML6" s="147"/>
      <c r="KMM6" s="147"/>
      <c r="KMN6" s="147"/>
      <c r="KMO6" s="147"/>
      <c r="KMP6" s="147"/>
      <c r="KMQ6" s="147"/>
      <c r="KMR6" s="147"/>
      <c r="KMS6" s="147"/>
      <c r="KMT6" s="147"/>
      <c r="KMU6" s="147"/>
      <c r="KMV6" s="147"/>
      <c r="KMW6" s="147"/>
      <c r="KMX6" s="147"/>
      <c r="KMY6" s="147"/>
      <c r="KMZ6" s="147"/>
      <c r="KNA6" s="147"/>
      <c r="KNB6" s="147"/>
      <c r="KNC6" s="147"/>
      <c r="KND6" s="147"/>
      <c r="KNE6" s="147"/>
      <c r="KNF6" s="147"/>
      <c r="KNG6" s="147"/>
      <c r="KNH6" s="147"/>
      <c r="KNI6" s="147"/>
      <c r="KNJ6" s="147"/>
      <c r="KNK6" s="147"/>
      <c r="KNL6" s="147"/>
      <c r="KNM6" s="147"/>
      <c r="KNN6" s="147"/>
      <c r="KNO6" s="147"/>
      <c r="KNP6" s="147"/>
      <c r="KNQ6" s="147"/>
      <c r="KNR6" s="147"/>
      <c r="KNS6" s="147"/>
      <c r="KNT6" s="147"/>
      <c r="KNU6" s="147"/>
      <c r="KNV6" s="147"/>
      <c r="KNW6" s="147"/>
      <c r="KNX6" s="147"/>
      <c r="KNY6" s="147"/>
      <c r="KNZ6" s="147"/>
      <c r="KOA6" s="147"/>
      <c r="KOB6" s="147"/>
      <c r="KOC6" s="147"/>
      <c r="KOD6" s="147"/>
      <c r="KOE6" s="147"/>
      <c r="KOF6" s="147"/>
      <c r="KOG6" s="147"/>
      <c r="KOH6" s="147"/>
      <c r="KOI6" s="147"/>
      <c r="KOJ6" s="147"/>
      <c r="KOK6" s="147"/>
      <c r="KOL6" s="147"/>
      <c r="KOM6" s="147"/>
      <c r="KON6" s="147"/>
      <c r="KOO6" s="147"/>
      <c r="KOP6" s="147"/>
      <c r="KOQ6" s="147"/>
      <c r="KOR6" s="147"/>
      <c r="KOS6" s="147"/>
      <c r="KOT6" s="147"/>
      <c r="KOU6" s="147"/>
      <c r="KOV6" s="147"/>
      <c r="KOW6" s="147"/>
      <c r="KOX6" s="147"/>
      <c r="KOY6" s="147"/>
      <c r="KOZ6" s="147"/>
      <c r="KPA6" s="147"/>
      <c r="KPB6" s="147"/>
      <c r="KPC6" s="147"/>
      <c r="KPD6" s="147"/>
      <c r="KPE6" s="147"/>
      <c r="KPF6" s="147"/>
      <c r="KPG6" s="147"/>
      <c r="KPH6" s="147"/>
      <c r="KPI6" s="147"/>
      <c r="KPJ6" s="147"/>
      <c r="KPK6" s="147"/>
      <c r="KPL6" s="147"/>
      <c r="KPM6" s="147"/>
      <c r="KPN6" s="147"/>
      <c r="KPO6" s="147"/>
      <c r="KPP6" s="147"/>
      <c r="KPQ6" s="147"/>
      <c r="KPR6" s="147"/>
      <c r="KPS6" s="147"/>
      <c r="KPT6" s="147"/>
      <c r="KPU6" s="147"/>
      <c r="KPV6" s="147"/>
      <c r="KPW6" s="147"/>
      <c r="KPX6" s="147"/>
      <c r="KPY6" s="147"/>
      <c r="KPZ6" s="147"/>
      <c r="KQA6" s="147"/>
      <c r="KQB6" s="147"/>
      <c r="KQC6" s="147"/>
      <c r="KQD6" s="147"/>
      <c r="KQE6" s="147"/>
      <c r="KQF6" s="147"/>
      <c r="KQG6" s="147"/>
      <c r="KQH6" s="147"/>
      <c r="KQI6" s="147"/>
      <c r="KQJ6" s="147"/>
      <c r="KQK6" s="147"/>
      <c r="KQL6" s="147"/>
      <c r="KQM6" s="147"/>
      <c r="KQN6" s="147"/>
      <c r="KQO6" s="147"/>
      <c r="KQP6" s="147"/>
      <c r="KQQ6" s="147"/>
      <c r="KQR6" s="147"/>
      <c r="KQS6" s="147"/>
      <c r="KQT6" s="147"/>
      <c r="KQU6" s="147"/>
      <c r="KQV6" s="147"/>
      <c r="KQW6" s="147"/>
      <c r="KQX6" s="147"/>
      <c r="KQY6" s="147"/>
      <c r="KQZ6" s="147"/>
      <c r="KRA6" s="147"/>
      <c r="KRB6" s="147"/>
      <c r="KRC6" s="147"/>
      <c r="KRD6" s="147"/>
      <c r="KRE6" s="147"/>
      <c r="KRF6" s="147"/>
      <c r="KRG6" s="147"/>
      <c r="KRH6" s="147"/>
      <c r="KRI6" s="147"/>
      <c r="KRJ6" s="147"/>
      <c r="KRK6" s="147"/>
      <c r="KRL6" s="147"/>
      <c r="KRM6" s="147"/>
      <c r="KRN6" s="147"/>
      <c r="KRO6" s="147"/>
      <c r="KRP6" s="147"/>
      <c r="KRQ6" s="147"/>
      <c r="KRR6" s="147"/>
      <c r="KRS6" s="147"/>
      <c r="KRT6" s="147"/>
      <c r="KRU6" s="147"/>
      <c r="KRV6" s="147"/>
      <c r="KRW6" s="147"/>
      <c r="KRX6" s="147"/>
      <c r="KRY6" s="147"/>
      <c r="KRZ6" s="147"/>
      <c r="KSA6" s="147"/>
      <c r="KSB6" s="147"/>
      <c r="KSC6" s="147"/>
      <c r="KSD6" s="147"/>
      <c r="KSE6" s="147"/>
      <c r="KSF6" s="147"/>
      <c r="KSG6" s="147"/>
      <c r="KSH6" s="147"/>
      <c r="KSI6" s="147"/>
      <c r="KSJ6" s="147"/>
      <c r="KSK6" s="147"/>
      <c r="KSL6" s="147"/>
      <c r="KSM6" s="147"/>
      <c r="KSN6" s="147"/>
      <c r="KSO6" s="147"/>
      <c r="KSP6" s="147"/>
      <c r="KSQ6" s="147"/>
      <c r="KSR6" s="147"/>
      <c r="KSS6" s="147"/>
      <c r="KST6" s="147"/>
      <c r="KSU6" s="147"/>
      <c r="KSV6" s="147"/>
      <c r="KSW6" s="147"/>
      <c r="KSX6" s="147"/>
      <c r="KSY6" s="147"/>
      <c r="KSZ6" s="147"/>
      <c r="KTA6" s="147"/>
      <c r="KTB6" s="147"/>
      <c r="KTC6" s="147"/>
      <c r="KTD6" s="147"/>
      <c r="KTE6" s="147"/>
      <c r="KTF6" s="147"/>
      <c r="KTG6" s="147"/>
      <c r="KTH6" s="147"/>
      <c r="KTI6" s="147"/>
      <c r="KTJ6" s="147"/>
      <c r="KTK6" s="147"/>
      <c r="KTL6" s="147"/>
      <c r="KTM6" s="147"/>
      <c r="KTN6" s="147"/>
      <c r="KTO6" s="147"/>
      <c r="KTP6" s="147"/>
      <c r="KTQ6" s="147"/>
      <c r="KTR6" s="147"/>
      <c r="KTS6" s="147"/>
      <c r="KTT6" s="147"/>
      <c r="KTU6" s="147"/>
      <c r="KTV6" s="147"/>
      <c r="KTW6" s="147"/>
      <c r="KTX6" s="147"/>
      <c r="KTY6" s="147"/>
      <c r="KTZ6" s="147"/>
      <c r="KUA6" s="147"/>
      <c r="KUB6" s="147"/>
      <c r="KUC6" s="147"/>
      <c r="KUD6" s="147"/>
      <c r="KUE6" s="147"/>
      <c r="KUF6" s="147"/>
      <c r="KUG6" s="147"/>
      <c r="KUH6" s="147"/>
      <c r="KUI6" s="147"/>
      <c r="KUJ6" s="147"/>
      <c r="KUK6" s="147"/>
      <c r="KUL6" s="147"/>
      <c r="KUM6" s="147"/>
      <c r="KUN6" s="147"/>
      <c r="KUO6" s="147"/>
      <c r="KUP6" s="147"/>
      <c r="KUQ6" s="147"/>
      <c r="KUR6" s="147"/>
      <c r="KUS6" s="147"/>
      <c r="KUT6" s="147"/>
      <c r="KUU6" s="147"/>
      <c r="KUV6" s="147"/>
      <c r="KUW6" s="147"/>
      <c r="KUX6" s="147"/>
      <c r="KUY6" s="147"/>
      <c r="KUZ6" s="147"/>
      <c r="KVA6" s="147"/>
      <c r="KVB6" s="147"/>
      <c r="KVC6" s="147"/>
      <c r="KVD6" s="147"/>
      <c r="KVE6" s="147"/>
      <c r="KVF6" s="147"/>
      <c r="KVG6" s="147"/>
      <c r="KVH6" s="147"/>
      <c r="KVI6" s="147"/>
      <c r="KVJ6" s="147"/>
      <c r="KVK6" s="147"/>
      <c r="KVL6" s="147"/>
      <c r="KVM6" s="147"/>
      <c r="KVN6" s="147"/>
      <c r="KVO6" s="147"/>
      <c r="KVP6" s="147"/>
      <c r="KVQ6" s="147"/>
      <c r="KVR6" s="147"/>
      <c r="KVS6" s="147"/>
      <c r="KVT6" s="147"/>
      <c r="KVU6" s="147"/>
      <c r="KVV6" s="147"/>
      <c r="KVW6" s="147"/>
      <c r="KVX6" s="147"/>
      <c r="KVY6" s="147"/>
      <c r="KVZ6" s="147"/>
      <c r="KWA6" s="147"/>
      <c r="KWB6" s="147"/>
      <c r="KWC6" s="147"/>
      <c r="KWD6" s="147"/>
      <c r="KWE6" s="147"/>
      <c r="KWF6" s="147"/>
      <c r="KWG6" s="147"/>
      <c r="KWH6" s="147"/>
      <c r="KWI6" s="147"/>
      <c r="KWJ6" s="147"/>
      <c r="KWK6" s="147"/>
      <c r="KWL6" s="147"/>
      <c r="KWM6" s="147"/>
      <c r="KWN6" s="147"/>
      <c r="KWO6" s="147"/>
      <c r="KWP6" s="147"/>
      <c r="KWQ6" s="147"/>
      <c r="KWR6" s="147"/>
      <c r="KWS6" s="147"/>
      <c r="KWT6" s="147"/>
      <c r="KWU6" s="147"/>
      <c r="KWV6" s="147"/>
      <c r="KWW6" s="147"/>
      <c r="KWX6" s="147"/>
      <c r="KWY6" s="147"/>
      <c r="KWZ6" s="147"/>
      <c r="KXA6" s="147"/>
      <c r="KXB6" s="147"/>
      <c r="KXC6" s="147"/>
      <c r="KXD6" s="147"/>
      <c r="KXE6" s="147"/>
      <c r="KXF6" s="147"/>
      <c r="KXG6" s="147"/>
      <c r="KXH6" s="147"/>
      <c r="KXI6" s="147"/>
      <c r="KXJ6" s="147"/>
      <c r="KXK6" s="147"/>
      <c r="KXL6" s="147"/>
      <c r="KXM6" s="147"/>
      <c r="KXN6" s="147"/>
      <c r="KXO6" s="147"/>
      <c r="KXP6" s="147"/>
      <c r="KXQ6" s="147"/>
      <c r="KXR6" s="147"/>
      <c r="KXS6" s="147"/>
      <c r="KXT6" s="147"/>
      <c r="KXU6" s="147"/>
      <c r="KXV6" s="147"/>
      <c r="KXW6" s="147"/>
      <c r="KXX6" s="147"/>
      <c r="KXY6" s="147"/>
      <c r="KXZ6" s="147"/>
      <c r="KYA6" s="147"/>
      <c r="KYB6" s="147"/>
      <c r="KYC6" s="147"/>
      <c r="KYD6" s="147"/>
      <c r="KYE6" s="147"/>
      <c r="KYF6" s="147"/>
      <c r="KYG6" s="147"/>
      <c r="KYH6" s="147"/>
      <c r="KYI6" s="147"/>
      <c r="KYJ6" s="147"/>
      <c r="KYK6" s="147"/>
      <c r="KYL6" s="147"/>
      <c r="KYM6" s="147"/>
      <c r="KYN6" s="147"/>
      <c r="KYO6" s="147"/>
      <c r="KYP6" s="147"/>
      <c r="KYQ6" s="147"/>
      <c r="KYR6" s="147"/>
      <c r="KYS6" s="147"/>
      <c r="KYT6" s="147"/>
      <c r="KYU6" s="147"/>
      <c r="KYV6" s="147"/>
      <c r="KYW6" s="147"/>
      <c r="KYX6" s="147"/>
      <c r="KYY6" s="147"/>
      <c r="KYZ6" s="147"/>
      <c r="KZA6" s="147"/>
      <c r="KZB6" s="147"/>
      <c r="KZC6" s="147"/>
      <c r="KZD6" s="147"/>
      <c r="KZE6" s="147"/>
      <c r="KZF6" s="147"/>
      <c r="KZG6" s="147"/>
      <c r="KZH6" s="147"/>
      <c r="KZI6" s="147"/>
      <c r="KZJ6" s="147"/>
      <c r="KZK6" s="147"/>
      <c r="KZL6" s="147"/>
      <c r="KZM6" s="147"/>
      <c r="KZN6" s="147"/>
      <c r="KZO6" s="147"/>
      <c r="KZP6" s="147"/>
      <c r="KZQ6" s="147"/>
      <c r="KZR6" s="147"/>
      <c r="KZS6" s="147"/>
      <c r="KZT6" s="147"/>
      <c r="KZU6" s="147"/>
      <c r="KZV6" s="147"/>
      <c r="KZW6" s="147"/>
      <c r="KZX6" s="147"/>
      <c r="KZY6" s="147"/>
      <c r="KZZ6" s="147"/>
      <c r="LAA6" s="147"/>
      <c r="LAB6" s="147"/>
      <c r="LAC6" s="147"/>
      <c r="LAD6" s="147"/>
      <c r="LAE6" s="147"/>
      <c r="LAF6" s="147"/>
      <c r="LAG6" s="147"/>
      <c r="LAH6" s="147"/>
      <c r="LAI6" s="147"/>
      <c r="LAJ6" s="147"/>
      <c r="LAK6" s="147"/>
      <c r="LAL6" s="147"/>
      <c r="LAM6" s="147"/>
      <c r="LAN6" s="147"/>
      <c r="LAO6" s="147"/>
      <c r="LAP6" s="147"/>
      <c r="LAQ6" s="147"/>
      <c r="LAR6" s="147"/>
      <c r="LAS6" s="147"/>
      <c r="LAT6" s="147"/>
      <c r="LAU6" s="147"/>
      <c r="LAV6" s="147"/>
      <c r="LAW6" s="147"/>
      <c r="LAX6" s="147"/>
      <c r="LAY6" s="147"/>
      <c r="LAZ6" s="147"/>
      <c r="LBA6" s="147"/>
      <c r="LBB6" s="147"/>
      <c r="LBC6" s="147"/>
      <c r="LBD6" s="147"/>
      <c r="LBE6" s="147"/>
      <c r="LBF6" s="147"/>
      <c r="LBG6" s="147"/>
      <c r="LBH6" s="147"/>
      <c r="LBI6" s="147"/>
      <c r="LBJ6" s="147"/>
      <c r="LBK6" s="147"/>
      <c r="LBL6" s="147"/>
      <c r="LBM6" s="147"/>
      <c r="LBN6" s="147"/>
      <c r="LBO6" s="147"/>
      <c r="LBP6" s="147"/>
      <c r="LBQ6" s="147"/>
      <c r="LBR6" s="147"/>
      <c r="LBS6" s="147"/>
      <c r="LBT6" s="147"/>
      <c r="LBU6" s="147"/>
      <c r="LBV6" s="147"/>
      <c r="LBW6" s="147"/>
      <c r="LBX6" s="147"/>
      <c r="LBY6" s="147"/>
      <c r="LBZ6" s="147"/>
      <c r="LCA6" s="147"/>
      <c r="LCB6" s="147"/>
      <c r="LCC6" s="147"/>
      <c r="LCD6" s="147"/>
      <c r="LCE6" s="147"/>
      <c r="LCF6" s="147"/>
      <c r="LCG6" s="147"/>
      <c r="LCH6" s="147"/>
      <c r="LCI6" s="147"/>
      <c r="LCJ6" s="147"/>
      <c r="LCK6" s="147"/>
      <c r="LCL6" s="147"/>
      <c r="LCM6" s="147"/>
      <c r="LCN6" s="147"/>
      <c r="LCO6" s="147"/>
      <c r="LCP6" s="147"/>
      <c r="LCQ6" s="147"/>
      <c r="LCR6" s="147"/>
      <c r="LCS6" s="147"/>
      <c r="LCT6" s="147"/>
      <c r="LCU6" s="147"/>
      <c r="LCV6" s="147"/>
      <c r="LCW6" s="147"/>
      <c r="LCX6" s="147"/>
      <c r="LCY6" s="147"/>
      <c r="LCZ6" s="147"/>
      <c r="LDA6" s="147"/>
      <c r="LDB6" s="147"/>
      <c r="LDC6" s="147"/>
      <c r="LDD6" s="147"/>
      <c r="LDE6" s="147"/>
      <c r="LDF6" s="147"/>
      <c r="LDG6" s="147"/>
      <c r="LDH6" s="147"/>
      <c r="LDI6" s="147"/>
      <c r="LDJ6" s="147"/>
      <c r="LDK6" s="147"/>
      <c r="LDL6" s="147"/>
      <c r="LDM6" s="147"/>
      <c r="LDN6" s="147"/>
      <c r="LDO6" s="147"/>
      <c r="LDP6" s="147"/>
      <c r="LDQ6" s="147"/>
      <c r="LDR6" s="147"/>
      <c r="LDS6" s="147"/>
      <c r="LDT6" s="147"/>
      <c r="LDU6" s="147"/>
      <c r="LDV6" s="147"/>
      <c r="LDW6" s="147"/>
      <c r="LDX6" s="147"/>
      <c r="LDY6" s="147"/>
      <c r="LDZ6" s="147"/>
      <c r="LEA6" s="147"/>
      <c r="LEB6" s="147"/>
      <c r="LEC6" s="147"/>
      <c r="LED6" s="147"/>
      <c r="LEE6" s="147"/>
      <c r="LEF6" s="147"/>
      <c r="LEG6" s="147"/>
      <c r="LEH6" s="147"/>
      <c r="LEI6" s="147"/>
      <c r="LEJ6" s="147"/>
      <c r="LEK6" s="147"/>
      <c r="LEL6" s="147"/>
      <c r="LEM6" s="147"/>
      <c r="LEN6" s="147"/>
      <c r="LEO6" s="147"/>
      <c r="LEP6" s="147"/>
      <c r="LEQ6" s="147"/>
      <c r="LER6" s="147"/>
      <c r="LES6" s="147"/>
      <c r="LET6" s="147"/>
      <c r="LEU6" s="147"/>
      <c r="LEV6" s="147"/>
      <c r="LEW6" s="147"/>
      <c r="LEX6" s="147"/>
      <c r="LEY6" s="147"/>
      <c r="LEZ6" s="147"/>
      <c r="LFA6" s="147"/>
      <c r="LFB6" s="147"/>
      <c r="LFC6" s="147"/>
      <c r="LFD6" s="147"/>
      <c r="LFE6" s="147"/>
      <c r="LFF6" s="147"/>
      <c r="LFG6" s="147"/>
      <c r="LFH6" s="147"/>
      <c r="LFI6" s="147"/>
      <c r="LFJ6" s="147"/>
      <c r="LFK6" s="147"/>
      <c r="LFL6" s="147"/>
      <c r="LFM6" s="147"/>
      <c r="LFN6" s="147"/>
      <c r="LFO6" s="147"/>
      <c r="LFP6" s="147"/>
      <c r="LFQ6" s="147"/>
      <c r="LFR6" s="147"/>
      <c r="LFS6" s="147"/>
      <c r="LFT6" s="147"/>
      <c r="LFU6" s="147"/>
      <c r="LFV6" s="147"/>
      <c r="LFW6" s="147"/>
      <c r="LFX6" s="147"/>
      <c r="LFY6" s="147"/>
      <c r="LFZ6" s="147"/>
      <c r="LGA6" s="147"/>
      <c r="LGB6" s="147"/>
      <c r="LGC6" s="147"/>
      <c r="LGD6" s="147"/>
      <c r="LGE6" s="147"/>
      <c r="LGF6" s="147"/>
      <c r="LGG6" s="147"/>
      <c r="LGH6" s="147"/>
      <c r="LGI6" s="147"/>
      <c r="LGJ6" s="147"/>
      <c r="LGK6" s="147"/>
      <c r="LGL6" s="147"/>
      <c r="LGM6" s="147"/>
      <c r="LGN6" s="147"/>
      <c r="LGO6" s="147"/>
      <c r="LGP6" s="147"/>
      <c r="LGQ6" s="147"/>
      <c r="LGR6" s="147"/>
      <c r="LGS6" s="147"/>
      <c r="LGT6" s="147"/>
      <c r="LGU6" s="147"/>
      <c r="LGV6" s="147"/>
      <c r="LGW6" s="147"/>
      <c r="LGX6" s="147"/>
      <c r="LGY6" s="147"/>
      <c r="LGZ6" s="147"/>
      <c r="LHA6" s="147"/>
      <c r="LHB6" s="147"/>
      <c r="LHC6" s="147"/>
      <c r="LHD6" s="147"/>
      <c r="LHE6" s="147"/>
      <c r="LHF6" s="147"/>
      <c r="LHG6" s="147"/>
      <c r="LHH6" s="147"/>
      <c r="LHI6" s="147"/>
      <c r="LHJ6" s="147"/>
      <c r="LHK6" s="147"/>
      <c r="LHL6" s="147"/>
      <c r="LHM6" s="147"/>
      <c r="LHN6" s="147"/>
      <c r="LHO6" s="147"/>
      <c r="LHP6" s="147"/>
      <c r="LHQ6" s="147"/>
      <c r="LHR6" s="147"/>
      <c r="LHS6" s="147"/>
      <c r="LHT6" s="147"/>
      <c r="LHU6" s="147"/>
      <c r="LHV6" s="147"/>
      <c r="LHW6" s="147"/>
      <c r="LHX6" s="147"/>
      <c r="LHY6" s="147"/>
      <c r="LHZ6" s="147"/>
      <c r="LIA6" s="147"/>
      <c r="LIB6" s="147"/>
      <c r="LIC6" s="147"/>
      <c r="LID6" s="147"/>
      <c r="LIE6" s="147"/>
      <c r="LIF6" s="147"/>
      <c r="LIG6" s="147"/>
      <c r="LIH6" s="147"/>
      <c r="LII6" s="147"/>
      <c r="LIJ6" s="147"/>
      <c r="LIK6" s="147"/>
      <c r="LIL6" s="147"/>
      <c r="LIM6" s="147"/>
      <c r="LIN6" s="147"/>
      <c r="LIO6" s="147"/>
      <c r="LIP6" s="147"/>
      <c r="LIQ6" s="147"/>
      <c r="LIR6" s="147"/>
      <c r="LIS6" s="147"/>
      <c r="LIT6" s="147"/>
      <c r="LIU6" s="147"/>
      <c r="LIV6" s="147"/>
      <c r="LIW6" s="147"/>
      <c r="LIX6" s="147"/>
      <c r="LIY6" s="147"/>
      <c r="LIZ6" s="147"/>
      <c r="LJA6" s="147"/>
      <c r="LJB6" s="147"/>
      <c r="LJC6" s="147"/>
      <c r="LJD6" s="147"/>
      <c r="LJE6" s="147"/>
      <c r="LJF6" s="147"/>
      <c r="LJG6" s="147"/>
      <c r="LJH6" s="147"/>
      <c r="LJI6" s="147"/>
      <c r="LJJ6" s="147"/>
      <c r="LJK6" s="147"/>
      <c r="LJL6" s="147"/>
      <c r="LJM6" s="147"/>
      <c r="LJN6" s="147"/>
      <c r="LJO6" s="147"/>
      <c r="LJP6" s="147"/>
      <c r="LJQ6" s="147"/>
      <c r="LJR6" s="147"/>
      <c r="LJS6" s="147"/>
      <c r="LJT6" s="147"/>
      <c r="LJU6" s="147"/>
      <c r="LJV6" s="147"/>
      <c r="LJW6" s="147"/>
      <c r="LJX6" s="147"/>
      <c r="LJY6" s="147"/>
      <c r="LJZ6" s="147"/>
      <c r="LKA6" s="147"/>
      <c r="LKB6" s="147"/>
      <c r="LKC6" s="147"/>
      <c r="LKD6" s="147"/>
      <c r="LKE6" s="147"/>
      <c r="LKF6" s="147"/>
      <c r="LKG6" s="147"/>
      <c r="LKH6" s="147"/>
      <c r="LKI6" s="147"/>
      <c r="LKJ6" s="147"/>
      <c r="LKK6" s="147"/>
      <c r="LKL6" s="147"/>
      <c r="LKM6" s="147"/>
      <c r="LKN6" s="147"/>
      <c r="LKO6" s="147"/>
      <c r="LKP6" s="147"/>
      <c r="LKQ6" s="147"/>
      <c r="LKR6" s="147"/>
      <c r="LKS6" s="147"/>
      <c r="LKT6" s="147"/>
      <c r="LKU6" s="147"/>
      <c r="LKV6" s="147"/>
      <c r="LKW6" s="147"/>
      <c r="LKX6" s="147"/>
      <c r="LKY6" s="147"/>
      <c r="LKZ6" s="147"/>
      <c r="LLA6" s="147"/>
      <c r="LLB6" s="147"/>
      <c r="LLC6" s="147"/>
      <c r="LLD6" s="147"/>
      <c r="LLE6" s="147"/>
      <c r="LLF6" s="147"/>
      <c r="LLG6" s="147"/>
      <c r="LLH6" s="147"/>
      <c r="LLI6" s="147"/>
      <c r="LLJ6" s="147"/>
      <c r="LLK6" s="147"/>
      <c r="LLL6" s="147"/>
      <c r="LLM6" s="147"/>
      <c r="LLN6" s="147"/>
      <c r="LLO6" s="147"/>
      <c r="LLP6" s="147"/>
      <c r="LLQ6" s="147"/>
      <c r="LLR6" s="147"/>
      <c r="LLS6" s="147"/>
      <c r="LLT6" s="147"/>
      <c r="LLU6" s="147"/>
      <c r="LLV6" s="147"/>
      <c r="LLW6" s="147"/>
      <c r="LLX6" s="147"/>
      <c r="LLY6" s="147"/>
      <c r="LLZ6" s="147"/>
      <c r="LMA6" s="147"/>
      <c r="LMB6" s="147"/>
      <c r="LMC6" s="147"/>
      <c r="LMD6" s="147"/>
      <c r="LME6" s="147"/>
      <c r="LMF6" s="147"/>
      <c r="LMG6" s="147"/>
      <c r="LMH6" s="147"/>
      <c r="LMI6" s="147"/>
      <c r="LMJ6" s="147"/>
      <c r="LMK6" s="147"/>
      <c r="LML6" s="147"/>
      <c r="LMM6" s="147"/>
      <c r="LMN6" s="147"/>
      <c r="LMO6" s="147"/>
      <c r="LMP6" s="147"/>
      <c r="LMQ6" s="147"/>
      <c r="LMR6" s="147"/>
      <c r="LMS6" s="147"/>
      <c r="LMT6" s="147"/>
      <c r="LMU6" s="147"/>
      <c r="LMV6" s="147"/>
      <c r="LMW6" s="147"/>
      <c r="LMX6" s="147"/>
      <c r="LMY6" s="147"/>
      <c r="LMZ6" s="147"/>
      <c r="LNA6" s="147"/>
      <c r="LNB6" s="147"/>
      <c r="LNC6" s="147"/>
      <c r="LND6" s="147"/>
      <c r="LNE6" s="147"/>
      <c r="LNF6" s="147"/>
      <c r="LNG6" s="147"/>
      <c r="LNH6" s="147"/>
      <c r="LNI6" s="147"/>
      <c r="LNJ6" s="147"/>
      <c r="LNK6" s="147"/>
      <c r="LNL6" s="147"/>
      <c r="LNM6" s="147"/>
      <c r="LNN6" s="147"/>
      <c r="LNO6" s="147"/>
      <c r="LNP6" s="147"/>
      <c r="LNQ6" s="147"/>
      <c r="LNR6" s="147"/>
      <c r="LNS6" s="147"/>
      <c r="LNT6" s="147"/>
      <c r="LNU6" s="147"/>
      <c r="LNV6" s="147"/>
      <c r="LNW6" s="147"/>
      <c r="LNX6" s="147"/>
      <c r="LNY6" s="147"/>
      <c r="LNZ6" s="147"/>
      <c r="LOA6" s="147"/>
      <c r="LOB6" s="147"/>
      <c r="LOC6" s="147"/>
      <c r="LOD6" s="147"/>
      <c r="LOE6" s="147"/>
      <c r="LOF6" s="147"/>
      <c r="LOG6" s="147"/>
      <c r="LOH6" s="147"/>
      <c r="LOI6" s="147"/>
      <c r="LOJ6" s="147"/>
      <c r="LOK6" s="147"/>
      <c r="LOL6" s="147"/>
      <c r="LOM6" s="147"/>
      <c r="LON6" s="147"/>
      <c r="LOO6" s="147"/>
      <c r="LOP6" s="147"/>
      <c r="LOQ6" s="147"/>
      <c r="LOR6" s="147"/>
      <c r="LOS6" s="147"/>
      <c r="LOT6" s="147"/>
      <c r="LOU6" s="147"/>
      <c r="LOV6" s="147"/>
      <c r="LOW6" s="147"/>
      <c r="LOX6" s="147"/>
      <c r="LOY6" s="147"/>
      <c r="LOZ6" s="147"/>
      <c r="LPA6" s="147"/>
      <c r="LPB6" s="147"/>
      <c r="LPC6" s="147"/>
      <c r="LPD6" s="147"/>
      <c r="LPE6" s="147"/>
      <c r="LPF6" s="147"/>
      <c r="LPG6" s="147"/>
      <c r="LPH6" s="147"/>
      <c r="LPI6" s="147"/>
      <c r="LPJ6" s="147"/>
      <c r="LPK6" s="147"/>
      <c r="LPL6" s="147"/>
      <c r="LPM6" s="147"/>
      <c r="LPN6" s="147"/>
      <c r="LPO6" s="147"/>
      <c r="LPP6" s="147"/>
      <c r="LPQ6" s="147"/>
      <c r="LPR6" s="147"/>
      <c r="LPS6" s="147"/>
      <c r="LPT6" s="147"/>
      <c r="LPU6" s="147"/>
      <c r="LPV6" s="147"/>
      <c r="LPW6" s="147"/>
      <c r="LPX6" s="147"/>
      <c r="LPY6" s="147"/>
      <c r="LPZ6" s="147"/>
      <c r="LQA6" s="147"/>
      <c r="LQB6" s="147"/>
      <c r="LQC6" s="147"/>
      <c r="LQD6" s="147"/>
      <c r="LQE6" s="147"/>
      <c r="LQF6" s="147"/>
      <c r="LQG6" s="147"/>
      <c r="LQH6" s="147"/>
      <c r="LQI6" s="147"/>
      <c r="LQJ6" s="147"/>
      <c r="LQK6" s="147"/>
      <c r="LQL6" s="147"/>
      <c r="LQM6" s="147"/>
      <c r="LQN6" s="147"/>
      <c r="LQO6" s="147"/>
      <c r="LQP6" s="147"/>
      <c r="LQQ6" s="147"/>
      <c r="LQR6" s="147"/>
      <c r="LQS6" s="147"/>
      <c r="LQT6" s="147"/>
      <c r="LQU6" s="147"/>
      <c r="LQV6" s="147"/>
      <c r="LQW6" s="147"/>
      <c r="LQX6" s="147"/>
      <c r="LQY6" s="147"/>
      <c r="LQZ6" s="147"/>
      <c r="LRA6" s="147"/>
      <c r="LRB6" s="147"/>
      <c r="LRC6" s="147"/>
      <c r="LRD6" s="147"/>
      <c r="LRE6" s="147"/>
      <c r="LRF6" s="147"/>
      <c r="LRG6" s="147"/>
      <c r="LRH6" s="147"/>
      <c r="LRI6" s="147"/>
      <c r="LRJ6" s="147"/>
      <c r="LRK6" s="147"/>
      <c r="LRL6" s="147"/>
      <c r="LRM6" s="147"/>
      <c r="LRN6" s="147"/>
      <c r="LRO6" s="147"/>
      <c r="LRP6" s="147"/>
      <c r="LRQ6" s="147"/>
      <c r="LRR6" s="147"/>
      <c r="LRS6" s="147"/>
      <c r="LRT6" s="147"/>
      <c r="LRU6" s="147"/>
      <c r="LRV6" s="147"/>
      <c r="LRW6" s="147"/>
      <c r="LRX6" s="147"/>
      <c r="LRY6" s="147"/>
      <c r="LRZ6" s="147"/>
      <c r="LSA6" s="147"/>
      <c r="LSB6" s="147"/>
      <c r="LSC6" s="147"/>
      <c r="LSD6" s="147"/>
      <c r="LSE6" s="147"/>
      <c r="LSF6" s="147"/>
      <c r="LSG6" s="147"/>
      <c r="LSH6" s="147"/>
      <c r="LSI6" s="147"/>
      <c r="LSJ6" s="147"/>
      <c r="LSK6" s="147"/>
      <c r="LSL6" s="147"/>
      <c r="LSM6" s="147"/>
      <c r="LSN6" s="147"/>
      <c r="LSO6" s="147"/>
      <c r="LSP6" s="147"/>
      <c r="LSQ6" s="147"/>
      <c r="LSR6" s="147"/>
      <c r="LSS6" s="147"/>
      <c r="LST6" s="147"/>
      <c r="LSU6" s="147"/>
      <c r="LSV6" s="147"/>
      <c r="LSW6" s="147"/>
      <c r="LSX6" s="147"/>
      <c r="LSY6" s="147"/>
      <c r="LSZ6" s="147"/>
      <c r="LTA6" s="147"/>
      <c r="LTB6" s="147"/>
      <c r="LTC6" s="147"/>
      <c r="LTD6" s="147"/>
      <c r="LTE6" s="147"/>
      <c r="LTF6" s="147"/>
      <c r="LTG6" s="147"/>
      <c r="LTH6" s="147"/>
      <c r="LTI6" s="147"/>
      <c r="LTJ6" s="147"/>
      <c r="LTK6" s="147"/>
      <c r="LTL6" s="147"/>
      <c r="LTM6" s="147"/>
      <c r="LTN6" s="147"/>
      <c r="LTO6" s="147"/>
      <c r="LTP6" s="147"/>
      <c r="LTQ6" s="147"/>
      <c r="LTR6" s="147"/>
      <c r="LTS6" s="147"/>
      <c r="LTT6" s="147"/>
      <c r="LTU6" s="147"/>
      <c r="LTV6" s="147"/>
      <c r="LTW6" s="147"/>
      <c r="LTX6" s="147"/>
      <c r="LTY6" s="147"/>
      <c r="LTZ6" s="147"/>
      <c r="LUA6" s="147"/>
      <c r="LUB6" s="147"/>
      <c r="LUC6" s="147"/>
      <c r="LUD6" s="147"/>
      <c r="LUE6" s="147"/>
      <c r="LUF6" s="147"/>
      <c r="LUG6" s="147"/>
      <c r="LUH6" s="147"/>
      <c r="LUI6" s="147"/>
      <c r="LUJ6" s="147"/>
      <c r="LUK6" s="147"/>
      <c r="LUL6" s="147"/>
      <c r="LUM6" s="147"/>
      <c r="LUN6" s="147"/>
      <c r="LUO6" s="147"/>
      <c r="LUP6" s="147"/>
      <c r="LUQ6" s="147"/>
      <c r="LUR6" s="147"/>
      <c r="LUS6" s="147"/>
      <c r="LUT6" s="147"/>
      <c r="LUU6" s="147"/>
      <c r="LUV6" s="147"/>
      <c r="LUW6" s="147"/>
      <c r="LUX6" s="147"/>
      <c r="LUY6" s="147"/>
      <c r="LUZ6" s="147"/>
      <c r="LVA6" s="147"/>
      <c r="LVB6" s="147"/>
      <c r="LVC6" s="147"/>
      <c r="LVD6" s="147"/>
      <c r="LVE6" s="147"/>
      <c r="LVF6" s="147"/>
      <c r="LVG6" s="147"/>
      <c r="LVH6" s="147"/>
      <c r="LVI6" s="147"/>
      <c r="LVJ6" s="147"/>
      <c r="LVK6" s="147"/>
      <c r="LVL6" s="147"/>
      <c r="LVM6" s="147"/>
      <c r="LVN6" s="147"/>
      <c r="LVO6" s="147"/>
      <c r="LVP6" s="147"/>
      <c r="LVQ6" s="147"/>
      <c r="LVR6" s="147"/>
      <c r="LVS6" s="147"/>
      <c r="LVT6" s="147"/>
      <c r="LVU6" s="147"/>
      <c r="LVV6" s="147"/>
      <c r="LVW6" s="147"/>
      <c r="LVX6" s="147"/>
      <c r="LVY6" s="147"/>
      <c r="LVZ6" s="147"/>
      <c r="LWA6" s="147"/>
      <c r="LWB6" s="147"/>
      <c r="LWC6" s="147"/>
      <c r="LWD6" s="147"/>
      <c r="LWE6" s="147"/>
      <c r="LWF6" s="147"/>
      <c r="LWG6" s="147"/>
      <c r="LWH6" s="147"/>
      <c r="LWI6" s="147"/>
      <c r="LWJ6" s="147"/>
      <c r="LWK6" s="147"/>
      <c r="LWL6" s="147"/>
      <c r="LWM6" s="147"/>
      <c r="LWN6" s="147"/>
      <c r="LWO6" s="147"/>
      <c r="LWP6" s="147"/>
      <c r="LWQ6" s="147"/>
      <c r="LWR6" s="147"/>
      <c r="LWS6" s="147"/>
      <c r="LWT6" s="147"/>
      <c r="LWU6" s="147"/>
      <c r="LWV6" s="147"/>
      <c r="LWW6" s="147"/>
      <c r="LWX6" s="147"/>
      <c r="LWY6" s="147"/>
      <c r="LWZ6" s="147"/>
      <c r="LXA6" s="147"/>
      <c r="LXB6" s="147"/>
      <c r="LXC6" s="147"/>
      <c r="LXD6" s="147"/>
      <c r="LXE6" s="147"/>
      <c r="LXF6" s="147"/>
      <c r="LXG6" s="147"/>
      <c r="LXH6" s="147"/>
      <c r="LXI6" s="147"/>
      <c r="LXJ6" s="147"/>
      <c r="LXK6" s="147"/>
      <c r="LXL6" s="147"/>
      <c r="LXM6" s="147"/>
      <c r="LXN6" s="147"/>
      <c r="LXO6" s="147"/>
      <c r="LXP6" s="147"/>
      <c r="LXQ6" s="147"/>
      <c r="LXR6" s="147"/>
      <c r="LXS6" s="147"/>
      <c r="LXT6" s="147"/>
      <c r="LXU6" s="147"/>
      <c r="LXV6" s="147"/>
      <c r="LXW6" s="147"/>
      <c r="LXX6" s="147"/>
      <c r="LXY6" s="147"/>
      <c r="LXZ6" s="147"/>
      <c r="LYA6" s="147"/>
      <c r="LYB6" s="147"/>
      <c r="LYC6" s="147"/>
      <c r="LYD6" s="147"/>
      <c r="LYE6" s="147"/>
      <c r="LYF6" s="147"/>
      <c r="LYG6" s="147"/>
      <c r="LYH6" s="147"/>
      <c r="LYI6" s="147"/>
      <c r="LYJ6" s="147"/>
      <c r="LYK6" s="147"/>
      <c r="LYL6" s="147"/>
      <c r="LYM6" s="147"/>
      <c r="LYN6" s="147"/>
      <c r="LYO6" s="147"/>
      <c r="LYP6" s="147"/>
      <c r="LYQ6" s="147"/>
      <c r="LYR6" s="147"/>
      <c r="LYS6" s="147"/>
      <c r="LYT6" s="147"/>
      <c r="LYU6" s="147"/>
      <c r="LYV6" s="147"/>
      <c r="LYW6" s="147"/>
      <c r="LYX6" s="147"/>
      <c r="LYY6" s="147"/>
      <c r="LYZ6" s="147"/>
      <c r="LZA6" s="147"/>
      <c r="LZB6" s="147"/>
      <c r="LZC6" s="147"/>
      <c r="LZD6" s="147"/>
      <c r="LZE6" s="147"/>
      <c r="LZF6" s="147"/>
      <c r="LZG6" s="147"/>
      <c r="LZH6" s="147"/>
      <c r="LZI6" s="147"/>
      <c r="LZJ6" s="147"/>
      <c r="LZK6" s="147"/>
      <c r="LZL6" s="147"/>
      <c r="LZM6" s="147"/>
      <c r="LZN6" s="147"/>
      <c r="LZO6" s="147"/>
      <c r="LZP6" s="147"/>
      <c r="LZQ6" s="147"/>
      <c r="LZR6" s="147"/>
      <c r="LZS6" s="147"/>
      <c r="LZT6" s="147"/>
      <c r="LZU6" s="147"/>
      <c r="LZV6" s="147"/>
      <c r="LZW6" s="147"/>
      <c r="LZX6" s="147"/>
      <c r="LZY6" s="147"/>
      <c r="LZZ6" s="147"/>
      <c r="MAA6" s="147"/>
      <c r="MAB6" s="147"/>
      <c r="MAC6" s="147"/>
      <c r="MAD6" s="147"/>
      <c r="MAE6" s="147"/>
      <c r="MAF6" s="147"/>
      <c r="MAG6" s="147"/>
      <c r="MAH6" s="147"/>
      <c r="MAI6" s="147"/>
      <c r="MAJ6" s="147"/>
      <c r="MAK6" s="147"/>
      <c r="MAL6" s="147"/>
      <c r="MAM6" s="147"/>
      <c r="MAN6" s="147"/>
      <c r="MAO6" s="147"/>
      <c r="MAP6" s="147"/>
      <c r="MAQ6" s="147"/>
      <c r="MAR6" s="147"/>
      <c r="MAS6" s="147"/>
      <c r="MAT6" s="147"/>
      <c r="MAU6" s="147"/>
      <c r="MAV6" s="147"/>
      <c r="MAW6" s="147"/>
      <c r="MAX6" s="147"/>
      <c r="MAY6" s="147"/>
      <c r="MAZ6" s="147"/>
      <c r="MBA6" s="147"/>
      <c r="MBB6" s="147"/>
      <c r="MBC6" s="147"/>
      <c r="MBD6" s="147"/>
      <c r="MBE6" s="147"/>
      <c r="MBF6" s="147"/>
      <c r="MBG6" s="147"/>
      <c r="MBH6" s="147"/>
      <c r="MBI6" s="147"/>
      <c r="MBJ6" s="147"/>
      <c r="MBK6" s="147"/>
      <c r="MBL6" s="147"/>
      <c r="MBM6" s="147"/>
      <c r="MBN6" s="147"/>
      <c r="MBO6" s="147"/>
      <c r="MBP6" s="147"/>
      <c r="MBQ6" s="147"/>
      <c r="MBR6" s="147"/>
      <c r="MBS6" s="147"/>
      <c r="MBT6" s="147"/>
      <c r="MBU6" s="147"/>
      <c r="MBV6" s="147"/>
      <c r="MBW6" s="147"/>
      <c r="MBX6" s="147"/>
      <c r="MBY6" s="147"/>
      <c r="MBZ6" s="147"/>
      <c r="MCA6" s="147"/>
      <c r="MCB6" s="147"/>
      <c r="MCC6" s="147"/>
      <c r="MCD6" s="147"/>
      <c r="MCE6" s="147"/>
      <c r="MCF6" s="147"/>
      <c r="MCG6" s="147"/>
      <c r="MCH6" s="147"/>
      <c r="MCI6" s="147"/>
      <c r="MCJ6" s="147"/>
      <c r="MCK6" s="147"/>
      <c r="MCL6" s="147"/>
      <c r="MCM6" s="147"/>
      <c r="MCN6" s="147"/>
      <c r="MCO6" s="147"/>
      <c r="MCP6" s="147"/>
      <c r="MCQ6" s="147"/>
      <c r="MCR6" s="147"/>
      <c r="MCS6" s="147"/>
      <c r="MCT6" s="147"/>
      <c r="MCU6" s="147"/>
      <c r="MCV6" s="147"/>
      <c r="MCW6" s="147"/>
      <c r="MCX6" s="147"/>
      <c r="MCY6" s="147"/>
      <c r="MCZ6" s="147"/>
      <c r="MDA6" s="147"/>
      <c r="MDB6" s="147"/>
      <c r="MDC6" s="147"/>
      <c r="MDD6" s="147"/>
      <c r="MDE6" s="147"/>
      <c r="MDF6" s="147"/>
      <c r="MDG6" s="147"/>
      <c r="MDH6" s="147"/>
      <c r="MDI6" s="147"/>
      <c r="MDJ6" s="147"/>
      <c r="MDK6" s="147"/>
      <c r="MDL6" s="147"/>
      <c r="MDM6" s="147"/>
      <c r="MDN6" s="147"/>
      <c r="MDO6" s="147"/>
      <c r="MDP6" s="147"/>
      <c r="MDQ6" s="147"/>
      <c r="MDR6" s="147"/>
      <c r="MDS6" s="147"/>
      <c r="MDT6" s="147"/>
      <c r="MDU6" s="147"/>
      <c r="MDV6" s="147"/>
      <c r="MDW6" s="147"/>
      <c r="MDX6" s="147"/>
      <c r="MDY6" s="147"/>
      <c r="MDZ6" s="147"/>
      <c r="MEA6" s="147"/>
      <c r="MEB6" s="147"/>
      <c r="MEC6" s="147"/>
      <c r="MED6" s="147"/>
      <c r="MEE6" s="147"/>
      <c r="MEF6" s="147"/>
      <c r="MEG6" s="147"/>
      <c r="MEH6" s="147"/>
      <c r="MEI6" s="147"/>
      <c r="MEJ6" s="147"/>
      <c r="MEK6" s="147"/>
      <c r="MEL6" s="147"/>
      <c r="MEM6" s="147"/>
      <c r="MEN6" s="147"/>
      <c r="MEO6" s="147"/>
      <c r="MEP6" s="147"/>
      <c r="MEQ6" s="147"/>
      <c r="MER6" s="147"/>
      <c r="MES6" s="147"/>
      <c r="MET6" s="147"/>
      <c r="MEU6" s="147"/>
      <c r="MEV6" s="147"/>
      <c r="MEW6" s="147"/>
      <c r="MEX6" s="147"/>
      <c r="MEY6" s="147"/>
      <c r="MEZ6" s="147"/>
      <c r="MFA6" s="147"/>
      <c r="MFB6" s="147"/>
      <c r="MFC6" s="147"/>
      <c r="MFD6" s="147"/>
      <c r="MFE6" s="147"/>
      <c r="MFF6" s="147"/>
      <c r="MFG6" s="147"/>
      <c r="MFH6" s="147"/>
      <c r="MFI6" s="147"/>
      <c r="MFJ6" s="147"/>
      <c r="MFK6" s="147"/>
      <c r="MFL6" s="147"/>
      <c r="MFM6" s="147"/>
      <c r="MFN6" s="147"/>
      <c r="MFO6" s="147"/>
      <c r="MFP6" s="147"/>
      <c r="MFQ6" s="147"/>
      <c r="MFR6" s="147"/>
      <c r="MFS6" s="147"/>
      <c r="MFT6" s="147"/>
      <c r="MFU6" s="147"/>
      <c r="MFV6" s="147"/>
      <c r="MFW6" s="147"/>
      <c r="MFX6" s="147"/>
      <c r="MFY6" s="147"/>
      <c r="MFZ6" s="147"/>
      <c r="MGA6" s="147"/>
      <c r="MGB6" s="147"/>
      <c r="MGC6" s="147"/>
      <c r="MGD6" s="147"/>
      <c r="MGE6" s="147"/>
      <c r="MGF6" s="147"/>
      <c r="MGG6" s="147"/>
      <c r="MGH6" s="147"/>
      <c r="MGI6" s="147"/>
      <c r="MGJ6" s="147"/>
      <c r="MGK6" s="147"/>
      <c r="MGL6" s="147"/>
      <c r="MGM6" s="147"/>
      <c r="MGN6" s="147"/>
      <c r="MGO6" s="147"/>
      <c r="MGP6" s="147"/>
      <c r="MGQ6" s="147"/>
      <c r="MGR6" s="147"/>
      <c r="MGS6" s="147"/>
      <c r="MGT6" s="147"/>
      <c r="MGU6" s="147"/>
      <c r="MGV6" s="147"/>
      <c r="MGW6" s="147"/>
      <c r="MGX6" s="147"/>
      <c r="MGY6" s="147"/>
      <c r="MGZ6" s="147"/>
      <c r="MHA6" s="147"/>
      <c r="MHB6" s="147"/>
      <c r="MHC6" s="147"/>
      <c r="MHD6" s="147"/>
      <c r="MHE6" s="147"/>
      <c r="MHF6" s="147"/>
      <c r="MHG6" s="147"/>
      <c r="MHH6" s="147"/>
      <c r="MHI6" s="147"/>
      <c r="MHJ6" s="147"/>
      <c r="MHK6" s="147"/>
      <c r="MHL6" s="147"/>
      <c r="MHM6" s="147"/>
      <c r="MHN6" s="147"/>
      <c r="MHO6" s="147"/>
      <c r="MHP6" s="147"/>
      <c r="MHQ6" s="147"/>
      <c r="MHR6" s="147"/>
      <c r="MHS6" s="147"/>
      <c r="MHT6" s="147"/>
      <c r="MHU6" s="147"/>
      <c r="MHV6" s="147"/>
      <c r="MHW6" s="147"/>
      <c r="MHX6" s="147"/>
      <c r="MHY6" s="147"/>
      <c r="MHZ6" s="147"/>
      <c r="MIA6" s="147"/>
      <c r="MIB6" s="147"/>
      <c r="MIC6" s="147"/>
      <c r="MID6" s="147"/>
      <c r="MIE6" s="147"/>
      <c r="MIF6" s="147"/>
      <c r="MIG6" s="147"/>
      <c r="MIH6" s="147"/>
      <c r="MII6" s="147"/>
      <c r="MIJ6" s="147"/>
      <c r="MIK6" s="147"/>
      <c r="MIL6" s="147"/>
      <c r="MIM6" s="147"/>
      <c r="MIN6" s="147"/>
      <c r="MIO6" s="147"/>
      <c r="MIP6" s="147"/>
      <c r="MIQ6" s="147"/>
      <c r="MIR6" s="147"/>
      <c r="MIS6" s="147"/>
      <c r="MIT6" s="147"/>
      <c r="MIU6" s="147"/>
      <c r="MIV6" s="147"/>
      <c r="MIW6" s="147"/>
      <c r="MIX6" s="147"/>
      <c r="MIY6" s="147"/>
      <c r="MIZ6" s="147"/>
      <c r="MJA6" s="147"/>
      <c r="MJB6" s="147"/>
      <c r="MJC6" s="147"/>
      <c r="MJD6" s="147"/>
      <c r="MJE6" s="147"/>
      <c r="MJF6" s="147"/>
      <c r="MJG6" s="147"/>
      <c r="MJH6" s="147"/>
      <c r="MJI6" s="147"/>
      <c r="MJJ6" s="147"/>
      <c r="MJK6" s="147"/>
      <c r="MJL6" s="147"/>
      <c r="MJM6" s="147"/>
      <c r="MJN6" s="147"/>
      <c r="MJO6" s="147"/>
      <c r="MJP6" s="147"/>
      <c r="MJQ6" s="147"/>
      <c r="MJR6" s="147"/>
      <c r="MJS6" s="147"/>
      <c r="MJT6" s="147"/>
      <c r="MJU6" s="147"/>
      <c r="MJV6" s="147"/>
      <c r="MJW6" s="147"/>
      <c r="MJX6" s="147"/>
      <c r="MJY6" s="147"/>
      <c r="MJZ6" s="147"/>
      <c r="MKA6" s="147"/>
      <c r="MKB6" s="147"/>
      <c r="MKC6" s="147"/>
      <c r="MKD6" s="147"/>
      <c r="MKE6" s="147"/>
      <c r="MKF6" s="147"/>
      <c r="MKG6" s="147"/>
      <c r="MKH6" s="147"/>
      <c r="MKI6" s="147"/>
      <c r="MKJ6" s="147"/>
      <c r="MKK6" s="147"/>
      <c r="MKL6" s="147"/>
      <c r="MKM6" s="147"/>
      <c r="MKN6" s="147"/>
      <c r="MKO6" s="147"/>
      <c r="MKP6" s="147"/>
      <c r="MKQ6" s="147"/>
      <c r="MKR6" s="147"/>
      <c r="MKS6" s="147"/>
      <c r="MKT6" s="147"/>
      <c r="MKU6" s="147"/>
      <c r="MKV6" s="147"/>
      <c r="MKW6" s="147"/>
      <c r="MKX6" s="147"/>
      <c r="MKY6" s="147"/>
      <c r="MKZ6" s="147"/>
      <c r="MLA6" s="147"/>
      <c r="MLB6" s="147"/>
      <c r="MLC6" s="147"/>
      <c r="MLD6" s="147"/>
      <c r="MLE6" s="147"/>
      <c r="MLF6" s="147"/>
      <c r="MLG6" s="147"/>
      <c r="MLH6" s="147"/>
      <c r="MLI6" s="147"/>
      <c r="MLJ6" s="147"/>
      <c r="MLK6" s="147"/>
      <c r="MLL6" s="147"/>
      <c r="MLM6" s="147"/>
      <c r="MLN6" s="147"/>
      <c r="MLO6" s="147"/>
      <c r="MLP6" s="147"/>
      <c r="MLQ6" s="147"/>
      <c r="MLR6" s="147"/>
      <c r="MLS6" s="147"/>
      <c r="MLT6" s="147"/>
      <c r="MLU6" s="147"/>
      <c r="MLV6" s="147"/>
      <c r="MLW6" s="147"/>
      <c r="MLX6" s="147"/>
      <c r="MLY6" s="147"/>
      <c r="MLZ6" s="147"/>
      <c r="MMA6" s="147"/>
      <c r="MMB6" s="147"/>
      <c r="MMC6" s="147"/>
      <c r="MMD6" s="147"/>
      <c r="MME6" s="147"/>
      <c r="MMF6" s="147"/>
      <c r="MMG6" s="147"/>
      <c r="MMH6" s="147"/>
      <c r="MMI6" s="147"/>
      <c r="MMJ6" s="147"/>
      <c r="MMK6" s="147"/>
      <c r="MML6" s="147"/>
      <c r="MMM6" s="147"/>
      <c r="MMN6" s="147"/>
      <c r="MMO6" s="147"/>
      <c r="MMP6" s="147"/>
      <c r="MMQ6" s="147"/>
      <c r="MMR6" s="147"/>
      <c r="MMS6" s="147"/>
      <c r="MMT6" s="147"/>
      <c r="MMU6" s="147"/>
      <c r="MMV6" s="147"/>
      <c r="MMW6" s="147"/>
      <c r="MMX6" s="147"/>
      <c r="MMY6" s="147"/>
      <c r="MMZ6" s="147"/>
      <c r="MNA6" s="147"/>
      <c r="MNB6" s="147"/>
      <c r="MNC6" s="147"/>
      <c r="MND6" s="147"/>
      <c r="MNE6" s="147"/>
      <c r="MNF6" s="147"/>
      <c r="MNG6" s="147"/>
      <c r="MNH6" s="147"/>
      <c r="MNI6" s="147"/>
      <c r="MNJ6" s="147"/>
      <c r="MNK6" s="147"/>
      <c r="MNL6" s="147"/>
      <c r="MNM6" s="147"/>
      <c r="MNN6" s="147"/>
      <c r="MNO6" s="147"/>
      <c r="MNP6" s="147"/>
      <c r="MNQ6" s="147"/>
      <c r="MNR6" s="147"/>
      <c r="MNS6" s="147"/>
      <c r="MNT6" s="147"/>
      <c r="MNU6" s="147"/>
      <c r="MNV6" s="147"/>
      <c r="MNW6" s="147"/>
      <c r="MNX6" s="147"/>
      <c r="MNY6" s="147"/>
      <c r="MNZ6" s="147"/>
      <c r="MOA6" s="147"/>
      <c r="MOB6" s="147"/>
      <c r="MOC6" s="147"/>
      <c r="MOD6" s="147"/>
      <c r="MOE6" s="147"/>
      <c r="MOF6" s="147"/>
      <c r="MOG6" s="147"/>
      <c r="MOH6" s="147"/>
      <c r="MOI6" s="147"/>
      <c r="MOJ6" s="147"/>
      <c r="MOK6" s="147"/>
      <c r="MOL6" s="147"/>
      <c r="MOM6" s="147"/>
      <c r="MON6" s="147"/>
      <c r="MOO6" s="147"/>
      <c r="MOP6" s="147"/>
      <c r="MOQ6" s="147"/>
      <c r="MOR6" s="147"/>
      <c r="MOS6" s="147"/>
      <c r="MOT6" s="147"/>
      <c r="MOU6" s="147"/>
      <c r="MOV6" s="147"/>
      <c r="MOW6" s="147"/>
      <c r="MOX6" s="147"/>
      <c r="MOY6" s="147"/>
      <c r="MOZ6" s="147"/>
      <c r="MPA6" s="147"/>
      <c r="MPB6" s="147"/>
      <c r="MPC6" s="147"/>
      <c r="MPD6" s="147"/>
      <c r="MPE6" s="147"/>
      <c r="MPF6" s="147"/>
      <c r="MPG6" s="147"/>
      <c r="MPH6" s="147"/>
      <c r="MPI6" s="147"/>
      <c r="MPJ6" s="147"/>
      <c r="MPK6" s="147"/>
      <c r="MPL6" s="147"/>
      <c r="MPM6" s="147"/>
      <c r="MPN6" s="147"/>
      <c r="MPO6" s="147"/>
      <c r="MPP6" s="147"/>
      <c r="MPQ6" s="147"/>
      <c r="MPR6" s="147"/>
      <c r="MPS6" s="147"/>
      <c r="MPT6" s="147"/>
      <c r="MPU6" s="147"/>
      <c r="MPV6" s="147"/>
      <c r="MPW6" s="147"/>
      <c r="MPX6" s="147"/>
      <c r="MPY6" s="147"/>
      <c r="MPZ6" s="147"/>
      <c r="MQA6" s="147"/>
      <c r="MQB6" s="147"/>
      <c r="MQC6" s="147"/>
      <c r="MQD6" s="147"/>
      <c r="MQE6" s="147"/>
      <c r="MQF6" s="147"/>
      <c r="MQG6" s="147"/>
      <c r="MQH6" s="147"/>
      <c r="MQI6" s="147"/>
      <c r="MQJ6" s="147"/>
      <c r="MQK6" s="147"/>
      <c r="MQL6" s="147"/>
      <c r="MQM6" s="147"/>
      <c r="MQN6" s="147"/>
      <c r="MQO6" s="147"/>
      <c r="MQP6" s="147"/>
      <c r="MQQ6" s="147"/>
      <c r="MQR6" s="147"/>
      <c r="MQS6" s="147"/>
      <c r="MQT6" s="147"/>
      <c r="MQU6" s="147"/>
      <c r="MQV6" s="147"/>
      <c r="MQW6" s="147"/>
      <c r="MQX6" s="147"/>
      <c r="MQY6" s="147"/>
      <c r="MQZ6" s="147"/>
      <c r="MRA6" s="147"/>
      <c r="MRB6" s="147"/>
      <c r="MRC6" s="147"/>
      <c r="MRD6" s="147"/>
      <c r="MRE6" s="147"/>
      <c r="MRF6" s="147"/>
      <c r="MRG6" s="147"/>
      <c r="MRH6" s="147"/>
      <c r="MRI6" s="147"/>
      <c r="MRJ6" s="147"/>
      <c r="MRK6" s="147"/>
      <c r="MRL6" s="147"/>
      <c r="MRM6" s="147"/>
      <c r="MRN6" s="147"/>
      <c r="MRO6" s="147"/>
      <c r="MRP6" s="147"/>
      <c r="MRQ6" s="147"/>
      <c r="MRR6" s="147"/>
      <c r="MRS6" s="147"/>
      <c r="MRT6" s="147"/>
      <c r="MRU6" s="147"/>
      <c r="MRV6" s="147"/>
      <c r="MRW6" s="147"/>
      <c r="MRX6" s="147"/>
      <c r="MRY6" s="147"/>
      <c r="MRZ6" s="147"/>
      <c r="MSA6" s="147"/>
      <c r="MSB6" s="147"/>
      <c r="MSC6" s="147"/>
      <c r="MSD6" s="147"/>
      <c r="MSE6" s="147"/>
      <c r="MSF6" s="147"/>
      <c r="MSG6" s="147"/>
      <c r="MSH6" s="147"/>
      <c r="MSI6" s="147"/>
      <c r="MSJ6" s="147"/>
      <c r="MSK6" s="147"/>
      <c r="MSL6" s="147"/>
      <c r="MSM6" s="147"/>
      <c r="MSN6" s="147"/>
      <c r="MSO6" s="147"/>
      <c r="MSP6" s="147"/>
      <c r="MSQ6" s="147"/>
      <c r="MSR6" s="147"/>
      <c r="MSS6" s="147"/>
      <c r="MST6" s="147"/>
      <c r="MSU6" s="147"/>
      <c r="MSV6" s="147"/>
      <c r="MSW6" s="147"/>
      <c r="MSX6" s="147"/>
      <c r="MSY6" s="147"/>
      <c r="MSZ6" s="147"/>
      <c r="MTA6" s="147"/>
      <c r="MTB6" s="147"/>
      <c r="MTC6" s="147"/>
      <c r="MTD6" s="147"/>
      <c r="MTE6" s="147"/>
      <c r="MTF6" s="147"/>
      <c r="MTG6" s="147"/>
      <c r="MTH6" s="147"/>
      <c r="MTI6" s="147"/>
      <c r="MTJ6" s="147"/>
      <c r="MTK6" s="147"/>
      <c r="MTL6" s="147"/>
      <c r="MTM6" s="147"/>
      <c r="MTN6" s="147"/>
      <c r="MTO6" s="147"/>
      <c r="MTP6" s="147"/>
      <c r="MTQ6" s="147"/>
      <c r="MTR6" s="147"/>
      <c r="MTS6" s="147"/>
      <c r="MTT6" s="147"/>
      <c r="MTU6" s="147"/>
      <c r="MTV6" s="147"/>
      <c r="MTW6" s="147"/>
      <c r="MTX6" s="147"/>
      <c r="MTY6" s="147"/>
      <c r="MTZ6" s="147"/>
      <c r="MUA6" s="147"/>
      <c r="MUB6" s="147"/>
      <c r="MUC6" s="147"/>
      <c r="MUD6" s="147"/>
      <c r="MUE6" s="147"/>
      <c r="MUF6" s="147"/>
      <c r="MUG6" s="147"/>
      <c r="MUH6" s="147"/>
      <c r="MUI6" s="147"/>
      <c r="MUJ6" s="147"/>
      <c r="MUK6" s="147"/>
      <c r="MUL6" s="147"/>
      <c r="MUM6" s="147"/>
      <c r="MUN6" s="147"/>
      <c r="MUO6" s="147"/>
      <c r="MUP6" s="147"/>
      <c r="MUQ6" s="147"/>
      <c r="MUR6" s="147"/>
      <c r="MUS6" s="147"/>
      <c r="MUT6" s="147"/>
      <c r="MUU6" s="147"/>
      <c r="MUV6" s="147"/>
      <c r="MUW6" s="147"/>
      <c r="MUX6" s="147"/>
      <c r="MUY6" s="147"/>
      <c r="MUZ6" s="147"/>
      <c r="MVA6" s="147"/>
      <c r="MVB6" s="147"/>
      <c r="MVC6" s="147"/>
      <c r="MVD6" s="147"/>
      <c r="MVE6" s="147"/>
      <c r="MVF6" s="147"/>
      <c r="MVG6" s="147"/>
      <c r="MVH6" s="147"/>
      <c r="MVI6" s="147"/>
      <c r="MVJ6" s="147"/>
      <c r="MVK6" s="147"/>
      <c r="MVL6" s="147"/>
      <c r="MVM6" s="147"/>
      <c r="MVN6" s="147"/>
      <c r="MVO6" s="147"/>
      <c r="MVP6" s="147"/>
      <c r="MVQ6" s="147"/>
      <c r="MVR6" s="147"/>
      <c r="MVS6" s="147"/>
      <c r="MVT6" s="147"/>
      <c r="MVU6" s="147"/>
      <c r="MVV6" s="147"/>
      <c r="MVW6" s="147"/>
      <c r="MVX6" s="147"/>
      <c r="MVY6" s="147"/>
      <c r="MVZ6" s="147"/>
      <c r="MWA6" s="147"/>
      <c r="MWB6" s="147"/>
      <c r="MWC6" s="147"/>
      <c r="MWD6" s="147"/>
      <c r="MWE6" s="147"/>
      <c r="MWF6" s="147"/>
      <c r="MWG6" s="147"/>
      <c r="MWH6" s="147"/>
      <c r="MWI6" s="147"/>
      <c r="MWJ6" s="147"/>
      <c r="MWK6" s="147"/>
      <c r="MWL6" s="147"/>
      <c r="MWM6" s="147"/>
      <c r="MWN6" s="147"/>
      <c r="MWO6" s="147"/>
      <c r="MWP6" s="147"/>
      <c r="MWQ6" s="147"/>
      <c r="MWR6" s="147"/>
      <c r="MWS6" s="147"/>
      <c r="MWT6" s="147"/>
      <c r="MWU6" s="147"/>
      <c r="MWV6" s="147"/>
      <c r="MWW6" s="147"/>
      <c r="MWX6" s="147"/>
      <c r="MWY6" s="147"/>
      <c r="MWZ6" s="147"/>
      <c r="MXA6" s="147"/>
      <c r="MXB6" s="147"/>
      <c r="MXC6" s="147"/>
      <c r="MXD6" s="147"/>
      <c r="MXE6" s="147"/>
      <c r="MXF6" s="147"/>
      <c r="MXG6" s="147"/>
      <c r="MXH6" s="147"/>
      <c r="MXI6" s="147"/>
      <c r="MXJ6" s="147"/>
      <c r="MXK6" s="147"/>
      <c r="MXL6" s="147"/>
      <c r="MXM6" s="147"/>
      <c r="MXN6" s="147"/>
      <c r="MXO6" s="147"/>
      <c r="MXP6" s="147"/>
      <c r="MXQ6" s="147"/>
      <c r="MXR6" s="147"/>
      <c r="MXS6" s="147"/>
      <c r="MXT6" s="147"/>
      <c r="MXU6" s="147"/>
      <c r="MXV6" s="147"/>
      <c r="MXW6" s="147"/>
      <c r="MXX6" s="147"/>
      <c r="MXY6" s="147"/>
      <c r="MXZ6" s="147"/>
      <c r="MYA6" s="147"/>
      <c r="MYB6" s="147"/>
      <c r="MYC6" s="147"/>
      <c r="MYD6" s="147"/>
      <c r="MYE6" s="147"/>
      <c r="MYF6" s="147"/>
      <c r="MYG6" s="147"/>
      <c r="MYH6" s="147"/>
      <c r="MYI6" s="147"/>
      <c r="MYJ6" s="147"/>
      <c r="MYK6" s="147"/>
      <c r="MYL6" s="147"/>
      <c r="MYM6" s="147"/>
      <c r="MYN6" s="147"/>
      <c r="MYO6" s="147"/>
      <c r="MYP6" s="147"/>
      <c r="MYQ6" s="147"/>
      <c r="MYR6" s="147"/>
      <c r="MYS6" s="147"/>
      <c r="MYT6" s="147"/>
      <c r="MYU6" s="147"/>
      <c r="MYV6" s="147"/>
      <c r="MYW6" s="147"/>
      <c r="MYX6" s="147"/>
      <c r="MYY6" s="147"/>
      <c r="MYZ6" s="147"/>
      <c r="MZA6" s="147"/>
      <c r="MZB6" s="147"/>
      <c r="MZC6" s="147"/>
      <c r="MZD6" s="147"/>
      <c r="MZE6" s="147"/>
      <c r="MZF6" s="147"/>
      <c r="MZG6" s="147"/>
      <c r="MZH6" s="147"/>
      <c r="MZI6" s="147"/>
      <c r="MZJ6" s="147"/>
      <c r="MZK6" s="147"/>
      <c r="MZL6" s="147"/>
      <c r="MZM6" s="147"/>
      <c r="MZN6" s="147"/>
      <c r="MZO6" s="147"/>
      <c r="MZP6" s="147"/>
      <c r="MZQ6" s="147"/>
      <c r="MZR6" s="147"/>
      <c r="MZS6" s="147"/>
      <c r="MZT6" s="147"/>
      <c r="MZU6" s="147"/>
      <c r="MZV6" s="147"/>
      <c r="MZW6" s="147"/>
      <c r="MZX6" s="147"/>
      <c r="MZY6" s="147"/>
      <c r="MZZ6" s="147"/>
      <c r="NAA6" s="147"/>
      <c r="NAB6" s="147"/>
      <c r="NAC6" s="147"/>
      <c r="NAD6" s="147"/>
      <c r="NAE6" s="147"/>
      <c r="NAF6" s="147"/>
      <c r="NAG6" s="147"/>
      <c r="NAH6" s="147"/>
      <c r="NAI6" s="147"/>
      <c r="NAJ6" s="147"/>
      <c r="NAK6" s="147"/>
      <c r="NAL6" s="147"/>
      <c r="NAM6" s="147"/>
      <c r="NAN6" s="147"/>
      <c r="NAO6" s="147"/>
      <c r="NAP6" s="147"/>
      <c r="NAQ6" s="147"/>
      <c r="NAR6" s="147"/>
      <c r="NAS6" s="147"/>
      <c r="NAT6" s="147"/>
      <c r="NAU6" s="147"/>
      <c r="NAV6" s="147"/>
      <c r="NAW6" s="147"/>
      <c r="NAX6" s="147"/>
      <c r="NAY6" s="147"/>
      <c r="NAZ6" s="147"/>
      <c r="NBA6" s="147"/>
      <c r="NBB6" s="147"/>
      <c r="NBC6" s="147"/>
      <c r="NBD6" s="147"/>
      <c r="NBE6" s="147"/>
      <c r="NBF6" s="147"/>
      <c r="NBG6" s="147"/>
      <c r="NBH6" s="147"/>
      <c r="NBI6" s="147"/>
      <c r="NBJ6" s="147"/>
      <c r="NBK6" s="147"/>
      <c r="NBL6" s="147"/>
      <c r="NBM6" s="147"/>
      <c r="NBN6" s="147"/>
      <c r="NBO6" s="147"/>
      <c r="NBP6" s="147"/>
      <c r="NBQ6" s="147"/>
      <c r="NBR6" s="147"/>
      <c r="NBS6" s="147"/>
      <c r="NBT6" s="147"/>
      <c r="NBU6" s="147"/>
      <c r="NBV6" s="147"/>
      <c r="NBW6" s="147"/>
      <c r="NBX6" s="147"/>
      <c r="NBY6" s="147"/>
      <c r="NBZ6" s="147"/>
      <c r="NCA6" s="147"/>
      <c r="NCB6" s="147"/>
      <c r="NCC6" s="147"/>
      <c r="NCD6" s="147"/>
      <c r="NCE6" s="147"/>
      <c r="NCF6" s="147"/>
      <c r="NCG6" s="147"/>
      <c r="NCH6" s="147"/>
      <c r="NCI6" s="147"/>
      <c r="NCJ6" s="147"/>
      <c r="NCK6" s="147"/>
      <c r="NCL6" s="147"/>
      <c r="NCM6" s="147"/>
      <c r="NCN6" s="147"/>
      <c r="NCO6" s="147"/>
      <c r="NCP6" s="147"/>
      <c r="NCQ6" s="147"/>
      <c r="NCR6" s="147"/>
      <c r="NCS6" s="147"/>
      <c r="NCT6" s="147"/>
      <c r="NCU6" s="147"/>
      <c r="NCV6" s="147"/>
      <c r="NCW6" s="147"/>
      <c r="NCX6" s="147"/>
      <c r="NCY6" s="147"/>
      <c r="NCZ6" s="147"/>
      <c r="NDA6" s="147"/>
      <c r="NDB6" s="147"/>
      <c r="NDC6" s="147"/>
      <c r="NDD6" s="147"/>
      <c r="NDE6" s="147"/>
      <c r="NDF6" s="147"/>
      <c r="NDG6" s="147"/>
      <c r="NDH6" s="147"/>
      <c r="NDI6" s="147"/>
      <c r="NDJ6" s="147"/>
      <c r="NDK6" s="147"/>
      <c r="NDL6" s="147"/>
      <c r="NDM6" s="147"/>
      <c r="NDN6" s="147"/>
      <c r="NDO6" s="147"/>
      <c r="NDP6" s="147"/>
      <c r="NDQ6" s="147"/>
      <c r="NDR6" s="147"/>
      <c r="NDS6" s="147"/>
      <c r="NDT6" s="147"/>
      <c r="NDU6" s="147"/>
      <c r="NDV6" s="147"/>
      <c r="NDW6" s="147"/>
      <c r="NDX6" s="147"/>
      <c r="NDY6" s="147"/>
      <c r="NDZ6" s="147"/>
      <c r="NEA6" s="147"/>
      <c r="NEB6" s="147"/>
      <c r="NEC6" s="147"/>
      <c r="NED6" s="147"/>
      <c r="NEE6" s="147"/>
      <c r="NEF6" s="147"/>
      <c r="NEG6" s="147"/>
      <c r="NEH6" s="147"/>
      <c r="NEI6" s="147"/>
      <c r="NEJ6" s="147"/>
      <c r="NEK6" s="147"/>
      <c r="NEL6" s="147"/>
      <c r="NEM6" s="147"/>
      <c r="NEN6" s="147"/>
      <c r="NEO6" s="147"/>
      <c r="NEP6" s="147"/>
      <c r="NEQ6" s="147"/>
      <c r="NER6" s="147"/>
      <c r="NES6" s="147"/>
      <c r="NET6" s="147"/>
      <c r="NEU6" s="147"/>
      <c r="NEV6" s="147"/>
      <c r="NEW6" s="147"/>
      <c r="NEX6" s="147"/>
      <c r="NEY6" s="147"/>
      <c r="NEZ6" s="147"/>
      <c r="NFA6" s="147"/>
      <c r="NFB6" s="147"/>
      <c r="NFC6" s="147"/>
      <c r="NFD6" s="147"/>
      <c r="NFE6" s="147"/>
      <c r="NFF6" s="147"/>
      <c r="NFG6" s="147"/>
      <c r="NFH6" s="147"/>
      <c r="NFI6" s="147"/>
      <c r="NFJ6" s="147"/>
      <c r="NFK6" s="147"/>
      <c r="NFL6" s="147"/>
      <c r="NFM6" s="147"/>
      <c r="NFN6" s="147"/>
      <c r="NFO6" s="147"/>
      <c r="NFP6" s="147"/>
      <c r="NFQ6" s="147"/>
      <c r="NFR6" s="147"/>
      <c r="NFS6" s="147"/>
      <c r="NFT6" s="147"/>
      <c r="NFU6" s="147"/>
      <c r="NFV6" s="147"/>
      <c r="NFW6" s="147"/>
      <c r="NFX6" s="147"/>
      <c r="NFY6" s="147"/>
      <c r="NFZ6" s="147"/>
      <c r="NGA6" s="147"/>
      <c r="NGB6" s="147"/>
      <c r="NGC6" s="147"/>
      <c r="NGD6" s="147"/>
      <c r="NGE6" s="147"/>
      <c r="NGF6" s="147"/>
      <c r="NGG6" s="147"/>
      <c r="NGH6" s="147"/>
      <c r="NGI6" s="147"/>
      <c r="NGJ6" s="147"/>
      <c r="NGK6" s="147"/>
      <c r="NGL6" s="147"/>
      <c r="NGM6" s="147"/>
      <c r="NGN6" s="147"/>
      <c r="NGO6" s="147"/>
      <c r="NGP6" s="147"/>
      <c r="NGQ6" s="147"/>
      <c r="NGR6" s="147"/>
      <c r="NGS6" s="147"/>
      <c r="NGT6" s="147"/>
      <c r="NGU6" s="147"/>
      <c r="NGV6" s="147"/>
      <c r="NGW6" s="147"/>
      <c r="NGX6" s="147"/>
      <c r="NGY6" s="147"/>
      <c r="NGZ6" s="147"/>
      <c r="NHA6" s="147"/>
      <c r="NHB6" s="147"/>
      <c r="NHC6" s="147"/>
      <c r="NHD6" s="147"/>
      <c r="NHE6" s="147"/>
      <c r="NHF6" s="147"/>
      <c r="NHG6" s="147"/>
      <c r="NHH6" s="147"/>
      <c r="NHI6" s="147"/>
      <c r="NHJ6" s="147"/>
      <c r="NHK6" s="147"/>
      <c r="NHL6" s="147"/>
      <c r="NHM6" s="147"/>
      <c r="NHN6" s="147"/>
      <c r="NHO6" s="147"/>
      <c r="NHP6" s="147"/>
      <c r="NHQ6" s="147"/>
      <c r="NHR6" s="147"/>
      <c r="NHS6" s="147"/>
      <c r="NHT6" s="147"/>
      <c r="NHU6" s="147"/>
      <c r="NHV6" s="147"/>
      <c r="NHW6" s="147"/>
      <c r="NHX6" s="147"/>
      <c r="NHY6" s="147"/>
      <c r="NHZ6" s="147"/>
      <c r="NIA6" s="147"/>
      <c r="NIB6" s="147"/>
      <c r="NIC6" s="147"/>
      <c r="NID6" s="147"/>
      <c r="NIE6" s="147"/>
      <c r="NIF6" s="147"/>
      <c r="NIG6" s="147"/>
      <c r="NIH6" s="147"/>
      <c r="NII6" s="147"/>
      <c r="NIJ6" s="147"/>
      <c r="NIK6" s="147"/>
      <c r="NIL6" s="147"/>
      <c r="NIM6" s="147"/>
      <c r="NIN6" s="147"/>
      <c r="NIO6" s="147"/>
      <c r="NIP6" s="147"/>
      <c r="NIQ6" s="147"/>
      <c r="NIR6" s="147"/>
      <c r="NIS6" s="147"/>
      <c r="NIT6" s="147"/>
      <c r="NIU6" s="147"/>
      <c r="NIV6" s="147"/>
      <c r="NIW6" s="147"/>
      <c r="NIX6" s="147"/>
      <c r="NIY6" s="147"/>
      <c r="NIZ6" s="147"/>
      <c r="NJA6" s="147"/>
      <c r="NJB6" s="147"/>
      <c r="NJC6" s="147"/>
      <c r="NJD6" s="147"/>
      <c r="NJE6" s="147"/>
      <c r="NJF6" s="147"/>
      <c r="NJG6" s="147"/>
      <c r="NJH6" s="147"/>
      <c r="NJI6" s="147"/>
      <c r="NJJ6" s="147"/>
      <c r="NJK6" s="147"/>
      <c r="NJL6" s="147"/>
      <c r="NJM6" s="147"/>
      <c r="NJN6" s="147"/>
      <c r="NJO6" s="147"/>
      <c r="NJP6" s="147"/>
      <c r="NJQ6" s="147"/>
      <c r="NJR6" s="147"/>
      <c r="NJS6" s="147"/>
      <c r="NJT6" s="147"/>
      <c r="NJU6" s="147"/>
      <c r="NJV6" s="147"/>
      <c r="NJW6" s="147"/>
      <c r="NJX6" s="147"/>
      <c r="NJY6" s="147"/>
      <c r="NJZ6" s="147"/>
      <c r="NKA6" s="147"/>
      <c r="NKB6" s="147"/>
      <c r="NKC6" s="147"/>
      <c r="NKD6" s="147"/>
      <c r="NKE6" s="147"/>
      <c r="NKF6" s="147"/>
      <c r="NKG6" s="147"/>
      <c r="NKH6" s="147"/>
      <c r="NKI6" s="147"/>
      <c r="NKJ6" s="147"/>
      <c r="NKK6" s="147"/>
      <c r="NKL6" s="147"/>
      <c r="NKM6" s="147"/>
      <c r="NKN6" s="147"/>
      <c r="NKO6" s="147"/>
      <c r="NKP6" s="147"/>
      <c r="NKQ6" s="147"/>
      <c r="NKR6" s="147"/>
      <c r="NKS6" s="147"/>
      <c r="NKT6" s="147"/>
      <c r="NKU6" s="147"/>
      <c r="NKV6" s="147"/>
      <c r="NKW6" s="147"/>
      <c r="NKX6" s="147"/>
      <c r="NKY6" s="147"/>
      <c r="NKZ6" s="147"/>
      <c r="NLA6" s="147"/>
      <c r="NLB6" s="147"/>
      <c r="NLC6" s="147"/>
      <c r="NLD6" s="147"/>
      <c r="NLE6" s="147"/>
      <c r="NLF6" s="147"/>
      <c r="NLG6" s="147"/>
      <c r="NLH6" s="147"/>
      <c r="NLI6" s="147"/>
      <c r="NLJ6" s="147"/>
      <c r="NLK6" s="147"/>
      <c r="NLL6" s="147"/>
      <c r="NLM6" s="147"/>
      <c r="NLN6" s="147"/>
      <c r="NLO6" s="147"/>
      <c r="NLP6" s="147"/>
      <c r="NLQ6" s="147"/>
      <c r="NLR6" s="147"/>
      <c r="NLS6" s="147"/>
      <c r="NLT6" s="147"/>
      <c r="NLU6" s="147"/>
      <c r="NLV6" s="147"/>
      <c r="NLW6" s="147"/>
      <c r="NLX6" s="147"/>
      <c r="NLY6" s="147"/>
      <c r="NLZ6" s="147"/>
      <c r="NMA6" s="147"/>
      <c r="NMB6" s="147"/>
      <c r="NMC6" s="147"/>
      <c r="NMD6" s="147"/>
      <c r="NME6" s="147"/>
      <c r="NMF6" s="147"/>
      <c r="NMG6" s="147"/>
      <c r="NMH6" s="147"/>
      <c r="NMI6" s="147"/>
      <c r="NMJ6" s="147"/>
      <c r="NMK6" s="147"/>
      <c r="NML6" s="147"/>
      <c r="NMM6" s="147"/>
      <c r="NMN6" s="147"/>
      <c r="NMO6" s="147"/>
      <c r="NMP6" s="147"/>
      <c r="NMQ6" s="147"/>
      <c r="NMR6" s="147"/>
      <c r="NMS6" s="147"/>
      <c r="NMT6" s="147"/>
      <c r="NMU6" s="147"/>
      <c r="NMV6" s="147"/>
      <c r="NMW6" s="147"/>
      <c r="NMX6" s="147"/>
      <c r="NMY6" s="147"/>
      <c r="NMZ6" s="147"/>
      <c r="NNA6" s="147"/>
      <c r="NNB6" s="147"/>
      <c r="NNC6" s="147"/>
      <c r="NND6" s="147"/>
      <c r="NNE6" s="147"/>
      <c r="NNF6" s="147"/>
      <c r="NNG6" s="147"/>
      <c r="NNH6" s="147"/>
      <c r="NNI6" s="147"/>
      <c r="NNJ6" s="147"/>
      <c r="NNK6" s="147"/>
      <c r="NNL6" s="147"/>
      <c r="NNM6" s="147"/>
      <c r="NNN6" s="147"/>
      <c r="NNO6" s="147"/>
      <c r="NNP6" s="147"/>
      <c r="NNQ6" s="147"/>
      <c r="NNR6" s="147"/>
      <c r="NNS6" s="147"/>
      <c r="NNT6" s="147"/>
      <c r="NNU6" s="147"/>
      <c r="NNV6" s="147"/>
      <c r="NNW6" s="147"/>
      <c r="NNX6" s="147"/>
      <c r="NNY6" s="147"/>
      <c r="NNZ6" s="147"/>
      <c r="NOA6" s="147"/>
      <c r="NOB6" s="147"/>
      <c r="NOC6" s="147"/>
      <c r="NOD6" s="147"/>
      <c r="NOE6" s="147"/>
      <c r="NOF6" s="147"/>
      <c r="NOG6" s="147"/>
      <c r="NOH6" s="147"/>
      <c r="NOI6" s="147"/>
      <c r="NOJ6" s="147"/>
      <c r="NOK6" s="147"/>
      <c r="NOL6" s="147"/>
      <c r="NOM6" s="147"/>
      <c r="NON6" s="147"/>
      <c r="NOO6" s="147"/>
      <c r="NOP6" s="147"/>
      <c r="NOQ6" s="147"/>
      <c r="NOR6" s="147"/>
      <c r="NOS6" s="147"/>
      <c r="NOT6" s="147"/>
      <c r="NOU6" s="147"/>
      <c r="NOV6" s="147"/>
      <c r="NOW6" s="147"/>
      <c r="NOX6" s="147"/>
      <c r="NOY6" s="147"/>
      <c r="NOZ6" s="147"/>
      <c r="NPA6" s="147"/>
      <c r="NPB6" s="147"/>
      <c r="NPC6" s="147"/>
      <c r="NPD6" s="147"/>
      <c r="NPE6" s="147"/>
      <c r="NPF6" s="147"/>
      <c r="NPG6" s="147"/>
      <c r="NPH6" s="147"/>
      <c r="NPI6" s="147"/>
      <c r="NPJ6" s="147"/>
      <c r="NPK6" s="147"/>
      <c r="NPL6" s="147"/>
      <c r="NPM6" s="147"/>
      <c r="NPN6" s="147"/>
      <c r="NPO6" s="147"/>
      <c r="NPP6" s="147"/>
      <c r="NPQ6" s="147"/>
      <c r="NPR6" s="147"/>
      <c r="NPS6" s="147"/>
      <c r="NPT6" s="147"/>
      <c r="NPU6" s="147"/>
      <c r="NPV6" s="147"/>
      <c r="NPW6" s="147"/>
      <c r="NPX6" s="147"/>
      <c r="NPY6" s="147"/>
      <c r="NPZ6" s="147"/>
      <c r="NQA6" s="147"/>
      <c r="NQB6" s="147"/>
      <c r="NQC6" s="147"/>
      <c r="NQD6" s="147"/>
      <c r="NQE6" s="147"/>
      <c r="NQF6" s="147"/>
      <c r="NQG6" s="147"/>
      <c r="NQH6" s="147"/>
      <c r="NQI6" s="147"/>
      <c r="NQJ6" s="147"/>
      <c r="NQK6" s="147"/>
      <c r="NQL6" s="147"/>
      <c r="NQM6" s="147"/>
      <c r="NQN6" s="147"/>
      <c r="NQO6" s="147"/>
      <c r="NQP6" s="147"/>
      <c r="NQQ6" s="147"/>
      <c r="NQR6" s="147"/>
      <c r="NQS6" s="147"/>
      <c r="NQT6" s="147"/>
      <c r="NQU6" s="147"/>
      <c r="NQV6" s="147"/>
      <c r="NQW6" s="147"/>
      <c r="NQX6" s="147"/>
      <c r="NQY6" s="147"/>
      <c r="NQZ6" s="147"/>
      <c r="NRA6" s="147"/>
      <c r="NRB6" s="147"/>
      <c r="NRC6" s="147"/>
      <c r="NRD6" s="147"/>
      <c r="NRE6" s="147"/>
      <c r="NRF6" s="147"/>
      <c r="NRG6" s="147"/>
      <c r="NRH6" s="147"/>
      <c r="NRI6" s="147"/>
      <c r="NRJ6" s="147"/>
      <c r="NRK6" s="147"/>
      <c r="NRL6" s="147"/>
      <c r="NRM6" s="147"/>
      <c r="NRN6" s="147"/>
      <c r="NRO6" s="147"/>
      <c r="NRP6" s="147"/>
      <c r="NRQ6" s="147"/>
      <c r="NRR6" s="147"/>
      <c r="NRS6" s="147"/>
      <c r="NRT6" s="147"/>
      <c r="NRU6" s="147"/>
      <c r="NRV6" s="147"/>
      <c r="NRW6" s="147"/>
      <c r="NRX6" s="147"/>
      <c r="NRY6" s="147"/>
      <c r="NRZ6" s="147"/>
      <c r="NSA6" s="147"/>
      <c r="NSB6" s="147"/>
      <c r="NSC6" s="147"/>
      <c r="NSD6" s="147"/>
      <c r="NSE6" s="147"/>
      <c r="NSF6" s="147"/>
      <c r="NSG6" s="147"/>
      <c r="NSH6" s="147"/>
      <c r="NSI6" s="147"/>
      <c r="NSJ6" s="147"/>
      <c r="NSK6" s="147"/>
      <c r="NSL6" s="147"/>
      <c r="NSM6" s="147"/>
      <c r="NSN6" s="147"/>
      <c r="NSO6" s="147"/>
      <c r="NSP6" s="147"/>
      <c r="NSQ6" s="147"/>
      <c r="NSR6" s="147"/>
      <c r="NSS6" s="147"/>
      <c r="NST6" s="147"/>
      <c r="NSU6" s="147"/>
      <c r="NSV6" s="147"/>
      <c r="NSW6" s="147"/>
      <c r="NSX6" s="147"/>
      <c r="NSY6" s="147"/>
      <c r="NSZ6" s="147"/>
      <c r="NTA6" s="147"/>
      <c r="NTB6" s="147"/>
      <c r="NTC6" s="147"/>
      <c r="NTD6" s="147"/>
      <c r="NTE6" s="147"/>
      <c r="NTF6" s="147"/>
      <c r="NTG6" s="147"/>
      <c r="NTH6" s="147"/>
      <c r="NTI6" s="147"/>
      <c r="NTJ6" s="147"/>
      <c r="NTK6" s="147"/>
      <c r="NTL6" s="147"/>
      <c r="NTM6" s="147"/>
      <c r="NTN6" s="147"/>
      <c r="NTO6" s="147"/>
      <c r="NTP6" s="147"/>
      <c r="NTQ6" s="147"/>
      <c r="NTR6" s="147"/>
      <c r="NTS6" s="147"/>
      <c r="NTT6" s="147"/>
      <c r="NTU6" s="147"/>
      <c r="NTV6" s="147"/>
      <c r="NTW6" s="147"/>
      <c r="NTX6" s="147"/>
      <c r="NTY6" s="147"/>
      <c r="NTZ6" s="147"/>
      <c r="NUA6" s="147"/>
      <c r="NUB6" s="147"/>
      <c r="NUC6" s="147"/>
      <c r="NUD6" s="147"/>
      <c r="NUE6" s="147"/>
      <c r="NUF6" s="147"/>
      <c r="NUG6" s="147"/>
      <c r="NUH6" s="147"/>
      <c r="NUI6" s="147"/>
      <c r="NUJ6" s="147"/>
      <c r="NUK6" s="147"/>
      <c r="NUL6" s="147"/>
      <c r="NUM6" s="147"/>
      <c r="NUN6" s="147"/>
      <c r="NUO6" s="147"/>
      <c r="NUP6" s="147"/>
      <c r="NUQ6" s="147"/>
      <c r="NUR6" s="147"/>
      <c r="NUS6" s="147"/>
      <c r="NUT6" s="147"/>
      <c r="NUU6" s="147"/>
      <c r="NUV6" s="147"/>
      <c r="NUW6" s="147"/>
      <c r="NUX6" s="147"/>
      <c r="NUY6" s="147"/>
      <c r="NUZ6" s="147"/>
      <c r="NVA6" s="147"/>
      <c r="NVB6" s="147"/>
      <c r="NVC6" s="147"/>
      <c r="NVD6" s="147"/>
      <c r="NVE6" s="147"/>
      <c r="NVF6" s="147"/>
      <c r="NVG6" s="147"/>
      <c r="NVH6" s="147"/>
      <c r="NVI6" s="147"/>
      <c r="NVJ6" s="147"/>
      <c r="NVK6" s="147"/>
      <c r="NVL6" s="147"/>
      <c r="NVM6" s="147"/>
      <c r="NVN6" s="147"/>
      <c r="NVO6" s="147"/>
      <c r="NVP6" s="147"/>
      <c r="NVQ6" s="147"/>
      <c r="NVR6" s="147"/>
      <c r="NVS6" s="147"/>
      <c r="NVT6" s="147"/>
      <c r="NVU6" s="147"/>
      <c r="NVV6" s="147"/>
      <c r="NVW6" s="147"/>
      <c r="NVX6" s="147"/>
      <c r="NVY6" s="147"/>
      <c r="NVZ6" s="147"/>
      <c r="NWA6" s="147"/>
      <c r="NWB6" s="147"/>
      <c r="NWC6" s="147"/>
      <c r="NWD6" s="147"/>
      <c r="NWE6" s="147"/>
      <c r="NWF6" s="147"/>
      <c r="NWG6" s="147"/>
      <c r="NWH6" s="147"/>
      <c r="NWI6" s="147"/>
      <c r="NWJ6" s="147"/>
      <c r="NWK6" s="147"/>
      <c r="NWL6" s="147"/>
      <c r="NWM6" s="147"/>
      <c r="NWN6" s="147"/>
      <c r="NWO6" s="147"/>
      <c r="NWP6" s="147"/>
      <c r="NWQ6" s="147"/>
      <c r="NWR6" s="147"/>
      <c r="NWS6" s="147"/>
      <c r="NWT6" s="147"/>
      <c r="NWU6" s="147"/>
      <c r="NWV6" s="147"/>
      <c r="NWW6" s="147"/>
      <c r="NWX6" s="147"/>
      <c r="NWY6" s="147"/>
      <c r="NWZ6" s="147"/>
      <c r="NXA6" s="147"/>
      <c r="NXB6" s="147"/>
      <c r="NXC6" s="147"/>
      <c r="NXD6" s="147"/>
      <c r="NXE6" s="147"/>
      <c r="NXF6" s="147"/>
      <c r="NXG6" s="147"/>
      <c r="NXH6" s="147"/>
      <c r="NXI6" s="147"/>
      <c r="NXJ6" s="147"/>
      <c r="NXK6" s="147"/>
      <c r="NXL6" s="147"/>
      <c r="NXM6" s="147"/>
      <c r="NXN6" s="147"/>
      <c r="NXO6" s="147"/>
      <c r="NXP6" s="147"/>
      <c r="NXQ6" s="147"/>
      <c r="NXR6" s="147"/>
      <c r="NXS6" s="147"/>
      <c r="NXT6" s="147"/>
      <c r="NXU6" s="147"/>
      <c r="NXV6" s="147"/>
      <c r="NXW6" s="147"/>
      <c r="NXX6" s="147"/>
      <c r="NXY6" s="147"/>
      <c r="NXZ6" s="147"/>
      <c r="NYA6" s="147"/>
      <c r="NYB6" s="147"/>
      <c r="NYC6" s="147"/>
      <c r="NYD6" s="147"/>
      <c r="NYE6" s="147"/>
      <c r="NYF6" s="147"/>
      <c r="NYG6" s="147"/>
      <c r="NYH6" s="147"/>
      <c r="NYI6" s="147"/>
      <c r="NYJ6" s="147"/>
      <c r="NYK6" s="147"/>
      <c r="NYL6" s="147"/>
      <c r="NYM6" s="147"/>
      <c r="NYN6" s="147"/>
      <c r="NYO6" s="147"/>
      <c r="NYP6" s="147"/>
      <c r="NYQ6" s="147"/>
      <c r="NYR6" s="147"/>
      <c r="NYS6" s="147"/>
      <c r="NYT6" s="147"/>
      <c r="NYU6" s="147"/>
      <c r="NYV6" s="147"/>
      <c r="NYW6" s="147"/>
      <c r="NYX6" s="147"/>
      <c r="NYY6" s="147"/>
      <c r="NYZ6" s="147"/>
      <c r="NZA6" s="147"/>
      <c r="NZB6" s="147"/>
      <c r="NZC6" s="147"/>
      <c r="NZD6" s="147"/>
      <c r="NZE6" s="147"/>
      <c r="NZF6" s="147"/>
      <c r="NZG6" s="147"/>
      <c r="NZH6" s="147"/>
      <c r="NZI6" s="147"/>
      <c r="NZJ6" s="147"/>
      <c r="NZK6" s="147"/>
      <c r="NZL6" s="147"/>
      <c r="NZM6" s="147"/>
      <c r="NZN6" s="147"/>
      <c r="NZO6" s="147"/>
      <c r="NZP6" s="147"/>
      <c r="NZQ6" s="147"/>
      <c r="NZR6" s="147"/>
      <c r="NZS6" s="147"/>
      <c r="NZT6" s="147"/>
      <c r="NZU6" s="147"/>
      <c r="NZV6" s="147"/>
      <c r="NZW6" s="147"/>
      <c r="NZX6" s="147"/>
      <c r="NZY6" s="147"/>
      <c r="NZZ6" s="147"/>
      <c r="OAA6" s="147"/>
      <c r="OAB6" s="147"/>
      <c r="OAC6" s="147"/>
      <c r="OAD6" s="147"/>
      <c r="OAE6" s="147"/>
      <c r="OAF6" s="147"/>
      <c r="OAG6" s="147"/>
      <c r="OAH6" s="147"/>
      <c r="OAI6" s="147"/>
      <c r="OAJ6" s="147"/>
      <c r="OAK6" s="147"/>
      <c r="OAL6" s="147"/>
      <c r="OAM6" s="147"/>
      <c r="OAN6" s="147"/>
      <c r="OAO6" s="147"/>
      <c r="OAP6" s="147"/>
      <c r="OAQ6" s="147"/>
      <c r="OAR6" s="147"/>
      <c r="OAS6" s="147"/>
      <c r="OAT6" s="147"/>
      <c r="OAU6" s="147"/>
      <c r="OAV6" s="147"/>
      <c r="OAW6" s="147"/>
      <c r="OAX6" s="147"/>
      <c r="OAY6" s="147"/>
      <c r="OAZ6" s="147"/>
      <c r="OBA6" s="147"/>
      <c r="OBB6" s="147"/>
      <c r="OBC6" s="147"/>
      <c r="OBD6" s="147"/>
      <c r="OBE6" s="147"/>
      <c r="OBF6" s="147"/>
      <c r="OBG6" s="147"/>
      <c r="OBH6" s="147"/>
      <c r="OBI6" s="147"/>
      <c r="OBJ6" s="147"/>
      <c r="OBK6" s="147"/>
      <c r="OBL6" s="147"/>
      <c r="OBM6" s="147"/>
      <c r="OBN6" s="147"/>
      <c r="OBO6" s="147"/>
      <c r="OBP6" s="147"/>
      <c r="OBQ6" s="147"/>
      <c r="OBR6" s="147"/>
      <c r="OBS6" s="147"/>
      <c r="OBT6" s="147"/>
      <c r="OBU6" s="147"/>
      <c r="OBV6" s="147"/>
      <c r="OBW6" s="147"/>
      <c r="OBX6" s="147"/>
      <c r="OBY6" s="147"/>
      <c r="OBZ6" s="147"/>
      <c r="OCA6" s="147"/>
      <c r="OCB6" s="147"/>
      <c r="OCC6" s="147"/>
      <c r="OCD6" s="147"/>
      <c r="OCE6" s="147"/>
      <c r="OCF6" s="147"/>
      <c r="OCG6" s="147"/>
      <c r="OCH6" s="147"/>
      <c r="OCI6" s="147"/>
      <c r="OCJ6" s="147"/>
      <c r="OCK6" s="147"/>
      <c r="OCL6" s="147"/>
      <c r="OCM6" s="147"/>
      <c r="OCN6" s="147"/>
      <c r="OCO6" s="147"/>
      <c r="OCP6" s="147"/>
      <c r="OCQ6" s="147"/>
      <c r="OCR6" s="147"/>
      <c r="OCS6" s="147"/>
      <c r="OCT6" s="147"/>
      <c r="OCU6" s="147"/>
      <c r="OCV6" s="147"/>
      <c r="OCW6" s="147"/>
      <c r="OCX6" s="147"/>
      <c r="OCY6" s="147"/>
      <c r="OCZ6" s="147"/>
      <c r="ODA6" s="147"/>
      <c r="ODB6" s="147"/>
      <c r="ODC6" s="147"/>
      <c r="ODD6" s="147"/>
      <c r="ODE6" s="147"/>
      <c r="ODF6" s="147"/>
      <c r="ODG6" s="147"/>
      <c r="ODH6" s="147"/>
      <c r="ODI6" s="147"/>
      <c r="ODJ6" s="147"/>
      <c r="ODK6" s="147"/>
      <c r="ODL6" s="147"/>
      <c r="ODM6" s="147"/>
      <c r="ODN6" s="147"/>
      <c r="ODO6" s="147"/>
      <c r="ODP6" s="147"/>
      <c r="ODQ6" s="147"/>
      <c r="ODR6" s="147"/>
      <c r="ODS6" s="147"/>
      <c r="ODT6" s="147"/>
      <c r="ODU6" s="147"/>
      <c r="ODV6" s="147"/>
      <c r="ODW6" s="147"/>
      <c r="ODX6" s="147"/>
      <c r="ODY6" s="147"/>
      <c r="ODZ6" s="147"/>
      <c r="OEA6" s="147"/>
      <c r="OEB6" s="147"/>
      <c r="OEC6" s="147"/>
      <c r="OED6" s="147"/>
      <c r="OEE6" s="147"/>
      <c r="OEF6" s="147"/>
      <c r="OEG6" s="147"/>
      <c r="OEH6" s="147"/>
      <c r="OEI6" s="147"/>
      <c r="OEJ6" s="147"/>
      <c r="OEK6" s="147"/>
      <c r="OEL6" s="147"/>
      <c r="OEM6" s="147"/>
      <c r="OEN6" s="147"/>
      <c r="OEO6" s="147"/>
      <c r="OEP6" s="147"/>
      <c r="OEQ6" s="147"/>
      <c r="OER6" s="147"/>
      <c r="OES6" s="147"/>
      <c r="OET6" s="147"/>
      <c r="OEU6" s="147"/>
      <c r="OEV6" s="147"/>
      <c r="OEW6" s="147"/>
      <c r="OEX6" s="147"/>
      <c r="OEY6" s="147"/>
      <c r="OEZ6" s="147"/>
      <c r="OFA6" s="147"/>
      <c r="OFB6" s="147"/>
      <c r="OFC6" s="147"/>
      <c r="OFD6" s="147"/>
      <c r="OFE6" s="147"/>
      <c r="OFF6" s="147"/>
      <c r="OFG6" s="147"/>
      <c r="OFH6" s="147"/>
      <c r="OFI6" s="147"/>
      <c r="OFJ6" s="147"/>
      <c r="OFK6" s="147"/>
      <c r="OFL6" s="147"/>
      <c r="OFM6" s="147"/>
      <c r="OFN6" s="147"/>
      <c r="OFO6" s="147"/>
      <c r="OFP6" s="147"/>
      <c r="OFQ6" s="147"/>
      <c r="OFR6" s="147"/>
      <c r="OFS6" s="147"/>
      <c r="OFT6" s="147"/>
      <c r="OFU6" s="147"/>
      <c r="OFV6" s="147"/>
      <c r="OFW6" s="147"/>
      <c r="OFX6" s="147"/>
      <c r="OFY6" s="147"/>
      <c r="OFZ6" s="147"/>
      <c r="OGA6" s="147"/>
      <c r="OGB6" s="147"/>
      <c r="OGC6" s="147"/>
      <c r="OGD6" s="147"/>
      <c r="OGE6" s="147"/>
      <c r="OGF6" s="147"/>
      <c r="OGG6" s="147"/>
      <c r="OGH6" s="147"/>
      <c r="OGI6" s="147"/>
      <c r="OGJ6" s="147"/>
      <c r="OGK6" s="147"/>
      <c r="OGL6" s="147"/>
      <c r="OGM6" s="147"/>
      <c r="OGN6" s="147"/>
      <c r="OGO6" s="147"/>
      <c r="OGP6" s="147"/>
      <c r="OGQ6" s="147"/>
      <c r="OGR6" s="147"/>
      <c r="OGS6" s="147"/>
      <c r="OGT6" s="147"/>
      <c r="OGU6" s="147"/>
      <c r="OGV6" s="147"/>
      <c r="OGW6" s="147"/>
      <c r="OGX6" s="147"/>
      <c r="OGY6" s="147"/>
      <c r="OGZ6" s="147"/>
      <c r="OHA6" s="147"/>
      <c r="OHB6" s="147"/>
      <c r="OHC6" s="147"/>
      <c r="OHD6" s="147"/>
      <c r="OHE6" s="147"/>
      <c r="OHF6" s="147"/>
      <c r="OHG6" s="147"/>
      <c r="OHH6" s="147"/>
      <c r="OHI6" s="147"/>
      <c r="OHJ6" s="147"/>
      <c r="OHK6" s="147"/>
      <c r="OHL6" s="147"/>
      <c r="OHM6" s="147"/>
      <c r="OHN6" s="147"/>
      <c r="OHO6" s="147"/>
      <c r="OHP6" s="147"/>
      <c r="OHQ6" s="147"/>
      <c r="OHR6" s="147"/>
      <c r="OHS6" s="147"/>
      <c r="OHT6" s="147"/>
      <c r="OHU6" s="147"/>
      <c r="OHV6" s="147"/>
      <c r="OHW6" s="147"/>
      <c r="OHX6" s="147"/>
      <c r="OHY6" s="147"/>
      <c r="OHZ6" s="147"/>
      <c r="OIA6" s="147"/>
      <c r="OIB6" s="147"/>
      <c r="OIC6" s="147"/>
      <c r="OID6" s="147"/>
      <c r="OIE6" s="147"/>
      <c r="OIF6" s="147"/>
      <c r="OIG6" s="147"/>
      <c r="OIH6" s="147"/>
      <c r="OII6" s="147"/>
      <c r="OIJ6" s="147"/>
      <c r="OIK6" s="147"/>
      <c r="OIL6" s="147"/>
      <c r="OIM6" s="147"/>
      <c r="OIN6" s="147"/>
      <c r="OIO6" s="147"/>
      <c r="OIP6" s="147"/>
      <c r="OIQ6" s="147"/>
      <c r="OIR6" s="147"/>
      <c r="OIS6" s="147"/>
      <c r="OIT6" s="147"/>
      <c r="OIU6" s="147"/>
      <c r="OIV6" s="147"/>
      <c r="OIW6" s="147"/>
      <c r="OIX6" s="147"/>
      <c r="OIY6" s="147"/>
      <c r="OIZ6" s="147"/>
      <c r="OJA6" s="147"/>
      <c r="OJB6" s="147"/>
      <c r="OJC6" s="147"/>
      <c r="OJD6" s="147"/>
      <c r="OJE6" s="147"/>
      <c r="OJF6" s="147"/>
      <c r="OJG6" s="147"/>
      <c r="OJH6" s="147"/>
      <c r="OJI6" s="147"/>
      <c r="OJJ6" s="147"/>
      <c r="OJK6" s="147"/>
      <c r="OJL6" s="147"/>
      <c r="OJM6" s="147"/>
      <c r="OJN6" s="147"/>
      <c r="OJO6" s="147"/>
      <c r="OJP6" s="147"/>
      <c r="OJQ6" s="147"/>
      <c r="OJR6" s="147"/>
      <c r="OJS6" s="147"/>
      <c r="OJT6" s="147"/>
      <c r="OJU6" s="147"/>
      <c r="OJV6" s="147"/>
      <c r="OJW6" s="147"/>
      <c r="OJX6" s="147"/>
      <c r="OJY6" s="147"/>
      <c r="OJZ6" s="147"/>
      <c r="OKA6" s="147"/>
      <c r="OKB6" s="147"/>
      <c r="OKC6" s="147"/>
      <c r="OKD6" s="147"/>
      <c r="OKE6" s="147"/>
      <c r="OKF6" s="147"/>
      <c r="OKG6" s="147"/>
      <c r="OKH6" s="147"/>
      <c r="OKI6" s="147"/>
      <c r="OKJ6" s="147"/>
      <c r="OKK6" s="147"/>
      <c r="OKL6" s="147"/>
      <c r="OKM6" s="147"/>
      <c r="OKN6" s="147"/>
      <c r="OKO6" s="147"/>
      <c r="OKP6" s="147"/>
      <c r="OKQ6" s="147"/>
      <c r="OKR6" s="147"/>
      <c r="OKS6" s="147"/>
      <c r="OKT6" s="147"/>
      <c r="OKU6" s="147"/>
      <c r="OKV6" s="147"/>
      <c r="OKW6" s="147"/>
      <c r="OKX6" s="147"/>
      <c r="OKY6" s="147"/>
      <c r="OKZ6" s="147"/>
      <c r="OLA6" s="147"/>
      <c r="OLB6" s="147"/>
      <c r="OLC6" s="147"/>
      <c r="OLD6" s="147"/>
      <c r="OLE6" s="147"/>
      <c r="OLF6" s="147"/>
      <c r="OLG6" s="147"/>
      <c r="OLH6" s="147"/>
      <c r="OLI6" s="147"/>
      <c r="OLJ6" s="147"/>
      <c r="OLK6" s="147"/>
      <c r="OLL6" s="147"/>
      <c r="OLM6" s="147"/>
      <c r="OLN6" s="147"/>
      <c r="OLO6" s="147"/>
      <c r="OLP6" s="147"/>
      <c r="OLQ6" s="147"/>
      <c r="OLR6" s="147"/>
      <c r="OLS6" s="147"/>
      <c r="OLT6" s="147"/>
      <c r="OLU6" s="147"/>
      <c r="OLV6" s="147"/>
      <c r="OLW6" s="147"/>
      <c r="OLX6" s="147"/>
      <c r="OLY6" s="147"/>
      <c r="OLZ6" s="147"/>
      <c r="OMA6" s="147"/>
      <c r="OMB6" s="147"/>
      <c r="OMC6" s="147"/>
      <c r="OMD6" s="147"/>
      <c r="OME6" s="147"/>
      <c r="OMF6" s="147"/>
      <c r="OMG6" s="147"/>
      <c r="OMH6" s="147"/>
      <c r="OMI6" s="147"/>
      <c r="OMJ6" s="147"/>
      <c r="OMK6" s="147"/>
      <c r="OML6" s="147"/>
      <c r="OMM6" s="147"/>
      <c r="OMN6" s="147"/>
      <c r="OMO6" s="147"/>
      <c r="OMP6" s="147"/>
      <c r="OMQ6" s="147"/>
      <c r="OMR6" s="147"/>
      <c r="OMS6" s="147"/>
      <c r="OMT6" s="147"/>
      <c r="OMU6" s="147"/>
      <c r="OMV6" s="147"/>
      <c r="OMW6" s="147"/>
      <c r="OMX6" s="147"/>
      <c r="OMY6" s="147"/>
      <c r="OMZ6" s="147"/>
      <c r="ONA6" s="147"/>
      <c r="ONB6" s="147"/>
      <c r="ONC6" s="147"/>
      <c r="OND6" s="147"/>
      <c r="ONE6" s="147"/>
      <c r="ONF6" s="147"/>
      <c r="ONG6" s="147"/>
      <c r="ONH6" s="147"/>
      <c r="ONI6" s="147"/>
      <c r="ONJ6" s="147"/>
      <c r="ONK6" s="147"/>
      <c r="ONL6" s="147"/>
      <c r="ONM6" s="147"/>
      <c r="ONN6" s="147"/>
      <c r="ONO6" s="147"/>
      <c r="ONP6" s="147"/>
      <c r="ONQ6" s="147"/>
      <c r="ONR6" s="147"/>
      <c r="ONS6" s="147"/>
      <c r="ONT6" s="147"/>
      <c r="ONU6" s="147"/>
      <c r="ONV6" s="147"/>
      <c r="ONW6" s="147"/>
      <c r="ONX6" s="147"/>
      <c r="ONY6" s="147"/>
      <c r="ONZ6" s="147"/>
      <c r="OOA6" s="147"/>
      <c r="OOB6" s="147"/>
      <c r="OOC6" s="147"/>
      <c r="OOD6" s="147"/>
      <c r="OOE6" s="147"/>
      <c r="OOF6" s="147"/>
      <c r="OOG6" s="147"/>
      <c r="OOH6" s="147"/>
      <c r="OOI6" s="147"/>
      <c r="OOJ6" s="147"/>
      <c r="OOK6" s="147"/>
      <c r="OOL6" s="147"/>
      <c r="OOM6" s="147"/>
      <c r="OON6" s="147"/>
      <c r="OOO6" s="147"/>
      <c r="OOP6" s="147"/>
      <c r="OOQ6" s="147"/>
      <c r="OOR6" s="147"/>
      <c r="OOS6" s="147"/>
      <c r="OOT6" s="147"/>
      <c r="OOU6" s="147"/>
      <c r="OOV6" s="147"/>
      <c r="OOW6" s="147"/>
      <c r="OOX6" s="147"/>
      <c r="OOY6" s="147"/>
      <c r="OOZ6" s="147"/>
      <c r="OPA6" s="147"/>
      <c r="OPB6" s="147"/>
      <c r="OPC6" s="147"/>
      <c r="OPD6" s="147"/>
      <c r="OPE6" s="147"/>
      <c r="OPF6" s="147"/>
      <c r="OPG6" s="147"/>
      <c r="OPH6" s="147"/>
      <c r="OPI6" s="147"/>
      <c r="OPJ6" s="147"/>
      <c r="OPK6" s="147"/>
      <c r="OPL6" s="147"/>
      <c r="OPM6" s="147"/>
      <c r="OPN6" s="147"/>
      <c r="OPO6" s="147"/>
      <c r="OPP6" s="147"/>
      <c r="OPQ6" s="147"/>
      <c r="OPR6" s="147"/>
      <c r="OPS6" s="147"/>
      <c r="OPT6" s="147"/>
      <c r="OPU6" s="147"/>
      <c r="OPV6" s="147"/>
      <c r="OPW6" s="147"/>
      <c r="OPX6" s="147"/>
      <c r="OPY6" s="147"/>
      <c r="OPZ6" s="147"/>
      <c r="OQA6" s="147"/>
      <c r="OQB6" s="147"/>
      <c r="OQC6" s="147"/>
      <c r="OQD6" s="147"/>
      <c r="OQE6" s="147"/>
      <c r="OQF6" s="147"/>
      <c r="OQG6" s="147"/>
      <c r="OQH6" s="147"/>
      <c r="OQI6" s="147"/>
      <c r="OQJ6" s="147"/>
      <c r="OQK6" s="147"/>
      <c r="OQL6" s="147"/>
      <c r="OQM6" s="147"/>
      <c r="OQN6" s="147"/>
      <c r="OQO6" s="147"/>
      <c r="OQP6" s="147"/>
      <c r="OQQ6" s="147"/>
      <c r="OQR6" s="147"/>
      <c r="OQS6" s="147"/>
      <c r="OQT6" s="147"/>
      <c r="OQU6" s="147"/>
      <c r="OQV6" s="147"/>
      <c r="OQW6" s="147"/>
      <c r="OQX6" s="147"/>
      <c r="OQY6" s="147"/>
      <c r="OQZ6" s="147"/>
      <c r="ORA6" s="147"/>
      <c r="ORB6" s="147"/>
      <c r="ORC6" s="147"/>
      <c r="ORD6" s="147"/>
      <c r="ORE6" s="147"/>
      <c r="ORF6" s="147"/>
      <c r="ORG6" s="147"/>
      <c r="ORH6" s="147"/>
      <c r="ORI6" s="147"/>
      <c r="ORJ6" s="147"/>
      <c r="ORK6" s="147"/>
      <c r="ORL6" s="147"/>
      <c r="ORM6" s="147"/>
      <c r="ORN6" s="147"/>
      <c r="ORO6" s="147"/>
      <c r="ORP6" s="147"/>
      <c r="ORQ6" s="147"/>
      <c r="ORR6" s="147"/>
      <c r="ORS6" s="147"/>
      <c r="ORT6" s="147"/>
      <c r="ORU6" s="147"/>
      <c r="ORV6" s="147"/>
      <c r="ORW6" s="147"/>
      <c r="ORX6" s="147"/>
      <c r="ORY6" s="147"/>
      <c r="ORZ6" s="147"/>
      <c r="OSA6" s="147"/>
      <c r="OSB6" s="147"/>
      <c r="OSC6" s="147"/>
      <c r="OSD6" s="147"/>
      <c r="OSE6" s="147"/>
      <c r="OSF6" s="147"/>
      <c r="OSG6" s="147"/>
      <c r="OSH6" s="147"/>
      <c r="OSI6" s="147"/>
      <c r="OSJ6" s="147"/>
      <c r="OSK6" s="147"/>
      <c r="OSL6" s="147"/>
      <c r="OSM6" s="147"/>
      <c r="OSN6" s="147"/>
      <c r="OSO6" s="147"/>
      <c r="OSP6" s="147"/>
      <c r="OSQ6" s="147"/>
      <c r="OSR6" s="147"/>
      <c r="OSS6" s="147"/>
      <c r="OST6" s="147"/>
      <c r="OSU6" s="147"/>
      <c r="OSV6" s="147"/>
      <c r="OSW6" s="147"/>
      <c r="OSX6" s="147"/>
      <c r="OSY6" s="147"/>
      <c r="OSZ6" s="147"/>
      <c r="OTA6" s="147"/>
      <c r="OTB6" s="147"/>
      <c r="OTC6" s="147"/>
      <c r="OTD6" s="147"/>
      <c r="OTE6" s="147"/>
      <c r="OTF6" s="147"/>
      <c r="OTG6" s="147"/>
      <c r="OTH6" s="147"/>
      <c r="OTI6" s="147"/>
      <c r="OTJ6" s="147"/>
      <c r="OTK6" s="147"/>
      <c r="OTL6" s="147"/>
      <c r="OTM6" s="147"/>
      <c r="OTN6" s="147"/>
      <c r="OTO6" s="147"/>
      <c r="OTP6" s="147"/>
      <c r="OTQ6" s="147"/>
      <c r="OTR6" s="147"/>
      <c r="OTS6" s="147"/>
      <c r="OTT6" s="147"/>
      <c r="OTU6" s="147"/>
      <c r="OTV6" s="147"/>
      <c r="OTW6" s="147"/>
      <c r="OTX6" s="147"/>
      <c r="OTY6" s="147"/>
      <c r="OTZ6" s="147"/>
      <c r="OUA6" s="147"/>
      <c r="OUB6" s="147"/>
      <c r="OUC6" s="147"/>
      <c r="OUD6" s="147"/>
      <c r="OUE6" s="147"/>
      <c r="OUF6" s="147"/>
      <c r="OUG6" s="147"/>
      <c r="OUH6" s="147"/>
      <c r="OUI6" s="147"/>
      <c r="OUJ6" s="147"/>
      <c r="OUK6" s="147"/>
      <c r="OUL6" s="147"/>
      <c r="OUM6" s="147"/>
      <c r="OUN6" s="147"/>
      <c r="OUO6" s="147"/>
      <c r="OUP6" s="147"/>
      <c r="OUQ6" s="147"/>
      <c r="OUR6" s="147"/>
      <c r="OUS6" s="147"/>
      <c r="OUT6" s="147"/>
      <c r="OUU6" s="147"/>
      <c r="OUV6" s="147"/>
      <c r="OUW6" s="147"/>
      <c r="OUX6" s="147"/>
      <c r="OUY6" s="147"/>
      <c r="OUZ6" s="147"/>
      <c r="OVA6" s="147"/>
      <c r="OVB6" s="147"/>
      <c r="OVC6" s="147"/>
      <c r="OVD6" s="147"/>
      <c r="OVE6" s="147"/>
      <c r="OVF6" s="147"/>
      <c r="OVG6" s="147"/>
      <c r="OVH6" s="147"/>
      <c r="OVI6" s="147"/>
      <c r="OVJ6" s="147"/>
      <c r="OVK6" s="147"/>
      <c r="OVL6" s="147"/>
      <c r="OVM6" s="147"/>
      <c r="OVN6" s="147"/>
      <c r="OVO6" s="147"/>
      <c r="OVP6" s="147"/>
      <c r="OVQ6" s="147"/>
      <c r="OVR6" s="147"/>
      <c r="OVS6" s="147"/>
      <c r="OVT6" s="147"/>
      <c r="OVU6" s="147"/>
      <c r="OVV6" s="147"/>
      <c r="OVW6" s="147"/>
      <c r="OVX6" s="147"/>
      <c r="OVY6" s="147"/>
      <c r="OVZ6" s="147"/>
      <c r="OWA6" s="147"/>
      <c r="OWB6" s="147"/>
      <c r="OWC6" s="147"/>
      <c r="OWD6" s="147"/>
      <c r="OWE6" s="147"/>
      <c r="OWF6" s="147"/>
      <c r="OWG6" s="147"/>
      <c r="OWH6" s="147"/>
      <c r="OWI6" s="147"/>
      <c r="OWJ6" s="147"/>
      <c r="OWK6" s="147"/>
      <c r="OWL6" s="147"/>
      <c r="OWM6" s="147"/>
      <c r="OWN6" s="147"/>
      <c r="OWO6" s="147"/>
      <c r="OWP6" s="147"/>
      <c r="OWQ6" s="147"/>
      <c r="OWR6" s="147"/>
      <c r="OWS6" s="147"/>
      <c r="OWT6" s="147"/>
      <c r="OWU6" s="147"/>
      <c r="OWV6" s="147"/>
      <c r="OWW6" s="147"/>
      <c r="OWX6" s="147"/>
      <c r="OWY6" s="147"/>
      <c r="OWZ6" s="147"/>
      <c r="OXA6" s="147"/>
      <c r="OXB6" s="147"/>
      <c r="OXC6" s="147"/>
      <c r="OXD6" s="147"/>
      <c r="OXE6" s="147"/>
      <c r="OXF6" s="147"/>
      <c r="OXG6" s="147"/>
      <c r="OXH6" s="147"/>
      <c r="OXI6" s="147"/>
      <c r="OXJ6" s="147"/>
      <c r="OXK6" s="147"/>
      <c r="OXL6" s="147"/>
      <c r="OXM6" s="147"/>
      <c r="OXN6" s="147"/>
      <c r="OXO6" s="147"/>
      <c r="OXP6" s="147"/>
      <c r="OXQ6" s="147"/>
      <c r="OXR6" s="147"/>
      <c r="OXS6" s="147"/>
      <c r="OXT6" s="147"/>
      <c r="OXU6" s="147"/>
      <c r="OXV6" s="147"/>
      <c r="OXW6" s="147"/>
      <c r="OXX6" s="147"/>
      <c r="OXY6" s="147"/>
      <c r="OXZ6" s="147"/>
      <c r="OYA6" s="147"/>
      <c r="OYB6" s="147"/>
      <c r="OYC6" s="147"/>
      <c r="OYD6" s="147"/>
      <c r="OYE6" s="147"/>
      <c r="OYF6" s="147"/>
      <c r="OYG6" s="147"/>
      <c r="OYH6" s="147"/>
      <c r="OYI6" s="147"/>
      <c r="OYJ6" s="147"/>
      <c r="OYK6" s="147"/>
      <c r="OYL6" s="147"/>
      <c r="OYM6" s="147"/>
      <c r="OYN6" s="147"/>
      <c r="OYO6" s="147"/>
      <c r="OYP6" s="147"/>
      <c r="OYQ6" s="147"/>
      <c r="OYR6" s="147"/>
      <c r="OYS6" s="147"/>
      <c r="OYT6" s="147"/>
      <c r="OYU6" s="147"/>
      <c r="OYV6" s="147"/>
      <c r="OYW6" s="147"/>
      <c r="OYX6" s="147"/>
      <c r="OYY6" s="147"/>
      <c r="OYZ6" s="147"/>
      <c r="OZA6" s="147"/>
      <c r="OZB6" s="147"/>
      <c r="OZC6" s="147"/>
      <c r="OZD6" s="147"/>
      <c r="OZE6" s="147"/>
      <c r="OZF6" s="147"/>
      <c r="OZG6" s="147"/>
      <c r="OZH6" s="147"/>
      <c r="OZI6" s="147"/>
      <c r="OZJ6" s="147"/>
      <c r="OZK6" s="147"/>
      <c r="OZL6" s="147"/>
      <c r="OZM6" s="147"/>
      <c r="OZN6" s="147"/>
      <c r="OZO6" s="147"/>
      <c r="OZP6" s="147"/>
      <c r="OZQ6" s="147"/>
      <c r="OZR6" s="147"/>
      <c r="OZS6" s="147"/>
      <c r="OZT6" s="147"/>
      <c r="OZU6" s="147"/>
      <c r="OZV6" s="147"/>
      <c r="OZW6" s="147"/>
      <c r="OZX6" s="147"/>
      <c r="OZY6" s="147"/>
      <c r="OZZ6" s="147"/>
      <c r="PAA6" s="147"/>
      <c r="PAB6" s="147"/>
      <c r="PAC6" s="147"/>
      <c r="PAD6" s="147"/>
      <c r="PAE6" s="147"/>
      <c r="PAF6" s="147"/>
      <c r="PAG6" s="147"/>
      <c r="PAH6" s="147"/>
      <c r="PAI6" s="147"/>
      <c r="PAJ6" s="147"/>
      <c r="PAK6" s="147"/>
      <c r="PAL6" s="147"/>
      <c r="PAM6" s="147"/>
      <c r="PAN6" s="147"/>
      <c r="PAO6" s="147"/>
      <c r="PAP6" s="147"/>
      <c r="PAQ6" s="147"/>
      <c r="PAR6" s="147"/>
      <c r="PAS6" s="147"/>
      <c r="PAT6" s="147"/>
      <c r="PAU6" s="147"/>
      <c r="PAV6" s="147"/>
      <c r="PAW6" s="147"/>
      <c r="PAX6" s="147"/>
      <c r="PAY6" s="147"/>
      <c r="PAZ6" s="147"/>
      <c r="PBA6" s="147"/>
      <c r="PBB6" s="147"/>
      <c r="PBC6" s="147"/>
      <c r="PBD6" s="147"/>
      <c r="PBE6" s="147"/>
      <c r="PBF6" s="147"/>
      <c r="PBG6" s="147"/>
      <c r="PBH6" s="147"/>
      <c r="PBI6" s="147"/>
      <c r="PBJ6" s="147"/>
      <c r="PBK6" s="147"/>
      <c r="PBL6" s="147"/>
      <c r="PBM6" s="147"/>
      <c r="PBN6" s="147"/>
      <c r="PBO6" s="147"/>
      <c r="PBP6" s="147"/>
      <c r="PBQ6" s="147"/>
      <c r="PBR6" s="147"/>
      <c r="PBS6" s="147"/>
      <c r="PBT6" s="147"/>
      <c r="PBU6" s="147"/>
      <c r="PBV6" s="147"/>
      <c r="PBW6" s="147"/>
      <c r="PBX6" s="147"/>
      <c r="PBY6" s="147"/>
      <c r="PBZ6" s="147"/>
      <c r="PCA6" s="147"/>
      <c r="PCB6" s="147"/>
      <c r="PCC6" s="147"/>
      <c r="PCD6" s="147"/>
      <c r="PCE6" s="147"/>
      <c r="PCF6" s="147"/>
      <c r="PCG6" s="147"/>
      <c r="PCH6" s="147"/>
      <c r="PCI6" s="147"/>
      <c r="PCJ6" s="147"/>
      <c r="PCK6" s="147"/>
      <c r="PCL6" s="147"/>
      <c r="PCM6" s="147"/>
      <c r="PCN6" s="147"/>
      <c r="PCO6" s="147"/>
      <c r="PCP6" s="147"/>
      <c r="PCQ6" s="147"/>
      <c r="PCR6" s="147"/>
      <c r="PCS6" s="147"/>
      <c r="PCT6" s="147"/>
      <c r="PCU6" s="147"/>
      <c r="PCV6" s="147"/>
      <c r="PCW6" s="147"/>
      <c r="PCX6" s="147"/>
      <c r="PCY6" s="147"/>
      <c r="PCZ6" s="147"/>
      <c r="PDA6" s="147"/>
      <c r="PDB6" s="147"/>
      <c r="PDC6" s="147"/>
      <c r="PDD6" s="147"/>
      <c r="PDE6" s="147"/>
      <c r="PDF6" s="147"/>
      <c r="PDG6" s="147"/>
      <c r="PDH6" s="147"/>
      <c r="PDI6" s="147"/>
      <c r="PDJ6" s="147"/>
      <c r="PDK6" s="147"/>
      <c r="PDL6" s="147"/>
      <c r="PDM6" s="147"/>
      <c r="PDN6" s="147"/>
      <c r="PDO6" s="147"/>
      <c r="PDP6" s="147"/>
      <c r="PDQ6" s="147"/>
      <c r="PDR6" s="147"/>
      <c r="PDS6" s="147"/>
      <c r="PDT6" s="147"/>
      <c r="PDU6" s="147"/>
      <c r="PDV6" s="147"/>
      <c r="PDW6" s="147"/>
      <c r="PDX6" s="147"/>
      <c r="PDY6" s="147"/>
      <c r="PDZ6" s="147"/>
      <c r="PEA6" s="147"/>
      <c r="PEB6" s="147"/>
      <c r="PEC6" s="147"/>
      <c r="PED6" s="147"/>
      <c r="PEE6" s="147"/>
      <c r="PEF6" s="147"/>
      <c r="PEG6" s="147"/>
      <c r="PEH6" s="147"/>
      <c r="PEI6" s="147"/>
      <c r="PEJ6" s="147"/>
      <c r="PEK6" s="147"/>
      <c r="PEL6" s="147"/>
      <c r="PEM6" s="147"/>
      <c r="PEN6" s="147"/>
      <c r="PEO6" s="147"/>
      <c r="PEP6" s="147"/>
      <c r="PEQ6" s="147"/>
      <c r="PER6" s="147"/>
      <c r="PES6" s="147"/>
      <c r="PET6" s="147"/>
      <c r="PEU6" s="147"/>
      <c r="PEV6" s="147"/>
      <c r="PEW6" s="147"/>
      <c r="PEX6" s="147"/>
      <c r="PEY6" s="147"/>
      <c r="PEZ6" s="147"/>
      <c r="PFA6" s="147"/>
      <c r="PFB6" s="147"/>
      <c r="PFC6" s="147"/>
      <c r="PFD6" s="147"/>
      <c r="PFE6" s="147"/>
      <c r="PFF6" s="147"/>
      <c r="PFG6" s="147"/>
      <c r="PFH6" s="147"/>
      <c r="PFI6" s="147"/>
      <c r="PFJ6" s="147"/>
      <c r="PFK6" s="147"/>
      <c r="PFL6" s="147"/>
      <c r="PFM6" s="147"/>
      <c r="PFN6" s="147"/>
      <c r="PFO6" s="147"/>
      <c r="PFP6" s="147"/>
      <c r="PFQ6" s="147"/>
      <c r="PFR6" s="147"/>
      <c r="PFS6" s="147"/>
      <c r="PFT6" s="147"/>
      <c r="PFU6" s="147"/>
      <c r="PFV6" s="147"/>
      <c r="PFW6" s="147"/>
      <c r="PFX6" s="147"/>
      <c r="PFY6" s="147"/>
      <c r="PFZ6" s="147"/>
      <c r="PGA6" s="147"/>
      <c r="PGB6" s="147"/>
      <c r="PGC6" s="147"/>
      <c r="PGD6" s="147"/>
      <c r="PGE6" s="147"/>
      <c r="PGF6" s="147"/>
      <c r="PGG6" s="147"/>
      <c r="PGH6" s="147"/>
      <c r="PGI6" s="147"/>
      <c r="PGJ6" s="147"/>
      <c r="PGK6" s="147"/>
      <c r="PGL6" s="147"/>
      <c r="PGM6" s="147"/>
      <c r="PGN6" s="147"/>
      <c r="PGO6" s="147"/>
      <c r="PGP6" s="147"/>
      <c r="PGQ6" s="147"/>
      <c r="PGR6" s="147"/>
      <c r="PGS6" s="147"/>
      <c r="PGT6" s="147"/>
      <c r="PGU6" s="147"/>
      <c r="PGV6" s="147"/>
      <c r="PGW6" s="147"/>
      <c r="PGX6" s="147"/>
      <c r="PGY6" s="147"/>
      <c r="PGZ6" s="147"/>
      <c r="PHA6" s="147"/>
      <c r="PHB6" s="147"/>
      <c r="PHC6" s="147"/>
      <c r="PHD6" s="147"/>
      <c r="PHE6" s="147"/>
      <c r="PHF6" s="147"/>
      <c r="PHG6" s="147"/>
      <c r="PHH6" s="147"/>
      <c r="PHI6" s="147"/>
      <c r="PHJ6" s="147"/>
      <c r="PHK6" s="147"/>
      <c r="PHL6" s="147"/>
      <c r="PHM6" s="147"/>
      <c r="PHN6" s="147"/>
      <c r="PHO6" s="147"/>
      <c r="PHP6" s="147"/>
      <c r="PHQ6" s="147"/>
      <c r="PHR6" s="147"/>
      <c r="PHS6" s="147"/>
      <c r="PHT6" s="147"/>
      <c r="PHU6" s="147"/>
      <c r="PHV6" s="147"/>
      <c r="PHW6" s="147"/>
      <c r="PHX6" s="147"/>
      <c r="PHY6" s="147"/>
      <c r="PHZ6" s="147"/>
      <c r="PIA6" s="147"/>
      <c r="PIB6" s="147"/>
      <c r="PIC6" s="147"/>
      <c r="PID6" s="147"/>
      <c r="PIE6" s="147"/>
      <c r="PIF6" s="147"/>
      <c r="PIG6" s="147"/>
      <c r="PIH6" s="147"/>
      <c r="PII6" s="147"/>
      <c r="PIJ6" s="147"/>
      <c r="PIK6" s="147"/>
      <c r="PIL6" s="147"/>
      <c r="PIM6" s="147"/>
      <c r="PIN6" s="147"/>
      <c r="PIO6" s="147"/>
      <c r="PIP6" s="147"/>
      <c r="PIQ6" s="147"/>
      <c r="PIR6" s="147"/>
      <c r="PIS6" s="147"/>
      <c r="PIT6" s="147"/>
      <c r="PIU6" s="147"/>
      <c r="PIV6" s="147"/>
      <c r="PIW6" s="147"/>
      <c r="PIX6" s="147"/>
      <c r="PIY6" s="147"/>
      <c r="PIZ6" s="147"/>
      <c r="PJA6" s="147"/>
      <c r="PJB6" s="147"/>
      <c r="PJC6" s="147"/>
      <c r="PJD6" s="147"/>
      <c r="PJE6" s="147"/>
      <c r="PJF6" s="147"/>
      <c r="PJG6" s="147"/>
      <c r="PJH6" s="147"/>
      <c r="PJI6" s="147"/>
      <c r="PJJ6" s="147"/>
      <c r="PJK6" s="147"/>
      <c r="PJL6" s="147"/>
      <c r="PJM6" s="147"/>
      <c r="PJN6" s="147"/>
      <c r="PJO6" s="147"/>
      <c r="PJP6" s="147"/>
      <c r="PJQ6" s="147"/>
      <c r="PJR6" s="147"/>
      <c r="PJS6" s="147"/>
      <c r="PJT6" s="147"/>
      <c r="PJU6" s="147"/>
      <c r="PJV6" s="147"/>
      <c r="PJW6" s="147"/>
      <c r="PJX6" s="147"/>
      <c r="PJY6" s="147"/>
      <c r="PJZ6" s="147"/>
      <c r="PKA6" s="147"/>
      <c r="PKB6" s="147"/>
      <c r="PKC6" s="147"/>
      <c r="PKD6" s="147"/>
      <c r="PKE6" s="147"/>
      <c r="PKF6" s="147"/>
      <c r="PKG6" s="147"/>
      <c r="PKH6" s="147"/>
      <c r="PKI6" s="147"/>
      <c r="PKJ6" s="147"/>
      <c r="PKK6" s="147"/>
      <c r="PKL6" s="147"/>
      <c r="PKM6" s="147"/>
      <c r="PKN6" s="147"/>
      <c r="PKO6" s="147"/>
      <c r="PKP6" s="147"/>
      <c r="PKQ6" s="147"/>
      <c r="PKR6" s="147"/>
      <c r="PKS6" s="147"/>
      <c r="PKT6" s="147"/>
      <c r="PKU6" s="147"/>
      <c r="PKV6" s="147"/>
      <c r="PKW6" s="147"/>
      <c r="PKX6" s="147"/>
      <c r="PKY6" s="147"/>
      <c r="PKZ6" s="147"/>
      <c r="PLA6" s="147"/>
      <c r="PLB6" s="147"/>
      <c r="PLC6" s="147"/>
      <c r="PLD6" s="147"/>
      <c r="PLE6" s="147"/>
      <c r="PLF6" s="147"/>
      <c r="PLG6" s="147"/>
      <c r="PLH6" s="147"/>
      <c r="PLI6" s="147"/>
      <c r="PLJ6" s="147"/>
      <c r="PLK6" s="147"/>
      <c r="PLL6" s="147"/>
      <c r="PLM6" s="147"/>
      <c r="PLN6" s="147"/>
      <c r="PLO6" s="147"/>
      <c r="PLP6" s="147"/>
      <c r="PLQ6" s="147"/>
      <c r="PLR6" s="147"/>
      <c r="PLS6" s="147"/>
      <c r="PLT6" s="147"/>
      <c r="PLU6" s="147"/>
      <c r="PLV6" s="147"/>
      <c r="PLW6" s="147"/>
      <c r="PLX6" s="147"/>
      <c r="PLY6" s="147"/>
      <c r="PLZ6" s="147"/>
      <c r="PMA6" s="147"/>
      <c r="PMB6" s="147"/>
      <c r="PMC6" s="147"/>
      <c r="PMD6" s="147"/>
      <c r="PME6" s="147"/>
      <c r="PMF6" s="147"/>
      <c r="PMG6" s="147"/>
      <c r="PMH6" s="147"/>
      <c r="PMI6" s="147"/>
      <c r="PMJ6" s="147"/>
      <c r="PMK6" s="147"/>
      <c r="PML6" s="147"/>
      <c r="PMM6" s="147"/>
      <c r="PMN6" s="147"/>
      <c r="PMO6" s="147"/>
      <c r="PMP6" s="147"/>
      <c r="PMQ6" s="147"/>
      <c r="PMR6" s="147"/>
      <c r="PMS6" s="147"/>
      <c r="PMT6" s="147"/>
      <c r="PMU6" s="147"/>
      <c r="PMV6" s="147"/>
      <c r="PMW6" s="147"/>
      <c r="PMX6" s="147"/>
      <c r="PMY6" s="147"/>
      <c r="PMZ6" s="147"/>
      <c r="PNA6" s="147"/>
      <c r="PNB6" s="147"/>
      <c r="PNC6" s="147"/>
      <c r="PND6" s="147"/>
      <c r="PNE6" s="147"/>
      <c r="PNF6" s="147"/>
      <c r="PNG6" s="147"/>
      <c r="PNH6" s="147"/>
      <c r="PNI6" s="147"/>
      <c r="PNJ6" s="147"/>
      <c r="PNK6" s="147"/>
      <c r="PNL6" s="147"/>
      <c r="PNM6" s="147"/>
      <c r="PNN6" s="147"/>
      <c r="PNO6" s="147"/>
      <c r="PNP6" s="147"/>
      <c r="PNQ6" s="147"/>
      <c r="PNR6" s="147"/>
      <c r="PNS6" s="147"/>
      <c r="PNT6" s="147"/>
      <c r="PNU6" s="147"/>
      <c r="PNV6" s="147"/>
      <c r="PNW6" s="147"/>
      <c r="PNX6" s="147"/>
      <c r="PNY6" s="147"/>
      <c r="PNZ6" s="147"/>
      <c r="POA6" s="147"/>
      <c r="POB6" s="147"/>
      <c r="POC6" s="147"/>
      <c r="POD6" s="147"/>
      <c r="POE6" s="147"/>
      <c r="POF6" s="147"/>
      <c r="POG6" s="147"/>
      <c r="POH6" s="147"/>
      <c r="POI6" s="147"/>
      <c r="POJ6" s="147"/>
      <c r="POK6" s="147"/>
      <c r="POL6" s="147"/>
      <c r="POM6" s="147"/>
      <c r="PON6" s="147"/>
      <c r="POO6" s="147"/>
      <c r="POP6" s="147"/>
      <c r="POQ6" s="147"/>
      <c r="POR6" s="147"/>
      <c r="POS6" s="147"/>
      <c r="POT6" s="147"/>
      <c r="POU6" s="147"/>
      <c r="POV6" s="147"/>
      <c r="POW6" s="147"/>
      <c r="POX6" s="147"/>
      <c r="POY6" s="147"/>
      <c r="POZ6" s="147"/>
      <c r="PPA6" s="147"/>
      <c r="PPB6" s="147"/>
      <c r="PPC6" s="147"/>
      <c r="PPD6" s="147"/>
      <c r="PPE6" s="147"/>
      <c r="PPF6" s="147"/>
      <c r="PPG6" s="147"/>
      <c r="PPH6" s="147"/>
      <c r="PPI6" s="147"/>
      <c r="PPJ6" s="147"/>
      <c r="PPK6" s="147"/>
      <c r="PPL6" s="147"/>
      <c r="PPM6" s="147"/>
      <c r="PPN6" s="147"/>
      <c r="PPO6" s="147"/>
      <c r="PPP6" s="147"/>
      <c r="PPQ6" s="147"/>
      <c r="PPR6" s="147"/>
      <c r="PPS6" s="147"/>
      <c r="PPT6" s="147"/>
      <c r="PPU6" s="147"/>
      <c r="PPV6" s="147"/>
      <c r="PPW6" s="147"/>
      <c r="PPX6" s="147"/>
      <c r="PPY6" s="147"/>
      <c r="PPZ6" s="147"/>
      <c r="PQA6" s="147"/>
      <c r="PQB6" s="147"/>
      <c r="PQC6" s="147"/>
      <c r="PQD6" s="147"/>
      <c r="PQE6" s="147"/>
      <c r="PQF6" s="147"/>
      <c r="PQG6" s="147"/>
      <c r="PQH6" s="147"/>
      <c r="PQI6" s="147"/>
      <c r="PQJ6" s="147"/>
      <c r="PQK6" s="147"/>
      <c r="PQL6" s="147"/>
      <c r="PQM6" s="147"/>
      <c r="PQN6" s="147"/>
      <c r="PQO6" s="147"/>
      <c r="PQP6" s="147"/>
      <c r="PQQ6" s="147"/>
      <c r="PQR6" s="147"/>
      <c r="PQS6" s="147"/>
      <c r="PQT6" s="147"/>
      <c r="PQU6" s="147"/>
      <c r="PQV6" s="147"/>
      <c r="PQW6" s="147"/>
      <c r="PQX6" s="147"/>
      <c r="PQY6" s="147"/>
      <c r="PQZ6" s="147"/>
      <c r="PRA6" s="147"/>
      <c r="PRB6" s="147"/>
      <c r="PRC6" s="147"/>
      <c r="PRD6" s="147"/>
      <c r="PRE6" s="147"/>
      <c r="PRF6" s="147"/>
      <c r="PRG6" s="147"/>
      <c r="PRH6" s="147"/>
      <c r="PRI6" s="147"/>
      <c r="PRJ6" s="147"/>
      <c r="PRK6" s="147"/>
      <c r="PRL6" s="147"/>
      <c r="PRM6" s="147"/>
      <c r="PRN6" s="147"/>
      <c r="PRO6" s="147"/>
      <c r="PRP6" s="147"/>
      <c r="PRQ6" s="147"/>
      <c r="PRR6" s="147"/>
      <c r="PRS6" s="147"/>
      <c r="PRT6" s="147"/>
      <c r="PRU6" s="147"/>
      <c r="PRV6" s="147"/>
      <c r="PRW6" s="147"/>
      <c r="PRX6" s="147"/>
      <c r="PRY6" s="147"/>
      <c r="PRZ6" s="147"/>
      <c r="PSA6" s="147"/>
      <c r="PSB6" s="147"/>
      <c r="PSC6" s="147"/>
      <c r="PSD6" s="147"/>
      <c r="PSE6" s="147"/>
      <c r="PSF6" s="147"/>
      <c r="PSG6" s="147"/>
      <c r="PSH6" s="147"/>
      <c r="PSI6" s="147"/>
      <c r="PSJ6" s="147"/>
      <c r="PSK6" s="147"/>
      <c r="PSL6" s="147"/>
      <c r="PSM6" s="147"/>
      <c r="PSN6" s="147"/>
      <c r="PSO6" s="147"/>
      <c r="PSP6" s="147"/>
      <c r="PSQ6" s="147"/>
      <c r="PSR6" s="147"/>
      <c r="PSS6" s="147"/>
      <c r="PST6" s="147"/>
      <c r="PSU6" s="147"/>
      <c r="PSV6" s="147"/>
      <c r="PSW6" s="147"/>
      <c r="PSX6" s="147"/>
      <c r="PSY6" s="147"/>
      <c r="PSZ6" s="147"/>
      <c r="PTA6" s="147"/>
      <c r="PTB6" s="147"/>
      <c r="PTC6" s="147"/>
      <c r="PTD6" s="147"/>
      <c r="PTE6" s="147"/>
      <c r="PTF6" s="147"/>
      <c r="PTG6" s="147"/>
      <c r="PTH6" s="147"/>
      <c r="PTI6" s="147"/>
      <c r="PTJ6" s="147"/>
      <c r="PTK6" s="147"/>
      <c r="PTL6" s="147"/>
      <c r="PTM6" s="147"/>
      <c r="PTN6" s="147"/>
      <c r="PTO6" s="147"/>
      <c r="PTP6" s="147"/>
      <c r="PTQ6" s="147"/>
      <c r="PTR6" s="147"/>
      <c r="PTS6" s="147"/>
      <c r="PTT6" s="147"/>
      <c r="PTU6" s="147"/>
      <c r="PTV6" s="147"/>
      <c r="PTW6" s="147"/>
      <c r="PTX6" s="147"/>
      <c r="PTY6" s="147"/>
      <c r="PTZ6" s="147"/>
      <c r="PUA6" s="147"/>
      <c r="PUB6" s="147"/>
      <c r="PUC6" s="147"/>
      <c r="PUD6" s="147"/>
      <c r="PUE6" s="147"/>
      <c r="PUF6" s="147"/>
      <c r="PUG6" s="147"/>
      <c r="PUH6" s="147"/>
      <c r="PUI6" s="147"/>
      <c r="PUJ6" s="147"/>
      <c r="PUK6" s="147"/>
      <c r="PUL6" s="147"/>
      <c r="PUM6" s="147"/>
      <c r="PUN6" s="147"/>
      <c r="PUO6" s="147"/>
      <c r="PUP6" s="147"/>
      <c r="PUQ6" s="147"/>
      <c r="PUR6" s="147"/>
      <c r="PUS6" s="147"/>
      <c r="PUT6" s="147"/>
      <c r="PUU6" s="147"/>
      <c r="PUV6" s="147"/>
      <c r="PUW6" s="147"/>
      <c r="PUX6" s="147"/>
      <c r="PUY6" s="147"/>
      <c r="PUZ6" s="147"/>
      <c r="PVA6" s="147"/>
      <c r="PVB6" s="147"/>
      <c r="PVC6" s="147"/>
      <c r="PVD6" s="147"/>
      <c r="PVE6" s="147"/>
      <c r="PVF6" s="147"/>
      <c r="PVG6" s="147"/>
      <c r="PVH6" s="147"/>
      <c r="PVI6" s="147"/>
      <c r="PVJ6" s="147"/>
      <c r="PVK6" s="147"/>
      <c r="PVL6" s="147"/>
      <c r="PVM6" s="147"/>
      <c r="PVN6" s="147"/>
      <c r="PVO6" s="147"/>
      <c r="PVP6" s="147"/>
      <c r="PVQ6" s="147"/>
      <c r="PVR6" s="147"/>
      <c r="PVS6" s="147"/>
      <c r="PVT6" s="147"/>
      <c r="PVU6" s="147"/>
      <c r="PVV6" s="147"/>
      <c r="PVW6" s="147"/>
      <c r="PVX6" s="147"/>
      <c r="PVY6" s="147"/>
      <c r="PVZ6" s="147"/>
      <c r="PWA6" s="147"/>
      <c r="PWB6" s="147"/>
      <c r="PWC6" s="147"/>
      <c r="PWD6" s="147"/>
      <c r="PWE6" s="147"/>
      <c r="PWF6" s="147"/>
      <c r="PWG6" s="147"/>
      <c r="PWH6" s="147"/>
      <c r="PWI6" s="147"/>
      <c r="PWJ6" s="147"/>
      <c r="PWK6" s="147"/>
      <c r="PWL6" s="147"/>
      <c r="PWM6" s="147"/>
      <c r="PWN6" s="147"/>
      <c r="PWO6" s="147"/>
      <c r="PWP6" s="147"/>
      <c r="PWQ6" s="147"/>
      <c r="PWR6" s="147"/>
      <c r="PWS6" s="147"/>
      <c r="PWT6" s="147"/>
      <c r="PWU6" s="147"/>
      <c r="PWV6" s="147"/>
      <c r="PWW6" s="147"/>
      <c r="PWX6" s="147"/>
      <c r="PWY6" s="147"/>
      <c r="PWZ6" s="147"/>
      <c r="PXA6" s="147"/>
      <c r="PXB6" s="147"/>
      <c r="PXC6" s="147"/>
      <c r="PXD6" s="147"/>
      <c r="PXE6" s="147"/>
      <c r="PXF6" s="147"/>
      <c r="PXG6" s="147"/>
      <c r="PXH6" s="147"/>
      <c r="PXI6" s="147"/>
      <c r="PXJ6" s="147"/>
      <c r="PXK6" s="147"/>
      <c r="PXL6" s="147"/>
      <c r="PXM6" s="147"/>
      <c r="PXN6" s="147"/>
      <c r="PXO6" s="147"/>
      <c r="PXP6" s="147"/>
      <c r="PXQ6" s="147"/>
      <c r="PXR6" s="147"/>
      <c r="PXS6" s="147"/>
      <c r="PXT6" s="147"/>
      <c r="PXU6" s="147"/>
      <c r="PXV6" s="147"/>
      <c r="PXW6" s="147"/>
      <c r="PXX6" s="147"/>
      <c r="PXY6" s="147"/>
      <c r="PXZ6" s="147"/>
      <c r="PYA6" s="147"/>
      <c r="PYB6" s="147"/>
      <c r="PYC6" s="147"/>
      <c r="PYD6" s="147"/>
      <c r="PYE6" s="147"/>
      <c r="PYF6" s="147"/>
      <c r="PYG6" s="147"/>
      <c r="PYH6" s="147"/>
      <c r="PYI6" s="147"/>
      <c r="PYJ6" s="147"/>
      <c r="PYK6" s="147"/>
      <c r="PYL6" s="147"/>
      <c r="PYM6" s="147"/>
      <c r="PYN6" s="147"/>
      <c r="PYO6" s="147"/>
      <c r="PYP6" s="147"/>
      <c r="PYQ6" s="147"/>
      <c r="PYR6" s="147"/>
      <c r="PYS6" s="147"/>
      <c r="PYT6" s="147"/>
      <c r="PYU6" s="147"/>
      <c r="PYV6" s="147"/>
      <c r="PYW6" s="147"/>
      <c r="PYX6" s="147"/>
      <c r="PYY6" s="147"/>
      <c r="PYZ6" s="147"/>
      <c r="PZA6" s="147"/>
      <c r="PZB6" s="147"/>
      <c r="PZC6" s="147"/>
      <c r="PZD6" s="147"/>
      <c r="PZE6" s="147"/>
      <c r="PZF6" s="147"/>
      <c r="PZG6" s="147"/>
      <c r="PZH6" s="147"/>
      <c r="PZI6" s="147"/>
      <c r="PZJ6" s="147"/>
      <c r="PZK6" s="147"/>
      <c r="PZL6" s="147"/>
      <c r="PZM6" s="147"/>
      <c r="PZN6" s="147"/>
      <c r="PZO6" s="147"/>
      <c r="PZP6" s="147"/>
      <c r="PZQ6" s="147"/>
      <c r="PZR6" s="147"/>
      <c r="PZS6" s="147"/>
      <c r="PZT6" s="147"/>
      <c r="PZU6" s="147"/>
      <c r="PZV6" s="147"/>
      <c r="PZW6" s="147"/>
      <c r="PZX6" s="147"/>
      <c r="PZY6" s="147"/>
      <c r="PZZ6" s="147"/>
      <c r="QAA6" s="147"/>
      <c r="QAB6" s="147"/>
      <c r="QAC6" s="147"/>
      <c r="QAD6" s="147"/>
      <c r="QAE6" s="147"/>
      <c r="QAF6" s="147"/>
      <c r="QAG6" s="147"/>
      <c r="QAH6" s="147"/>
      <c r="QAI6" s="147"/>
      <c r="QAJ6" s="147"/>
      <c r="QAK6" s="147"/>
      <c r="QAL6" s="147"/>
      <c r="QAM6" s="147"/>
      <c r="QAN6" s="147"/>
      <c r="QAO6" s="147"/>
      <c r="QAP6" s="147"/>
      <c r="QAQ6" s="147"/>
      <c r="QAR6" s="147"/>
      <c r="QAS6" s="147"/>
      <c r="QAT6" s="147"/>
      <c r="QAU6" s="147"/>
      <c r="QAV6" s="147"/>
      <c r="QAW6" s="147"/>
      <c r="QAX6" s="147"/>
      <c r="QAY6" s="147"/>
      <c r="QAZ6" s="147"/>
      <c r="QBA6" s="147"/>
      <c r="QBB6" s="147"/>
      <c r="QBC6" s="147"/>
      <c r="QBD6" s="147"/>
      <c r="QBE6" s="147"/>
      <c r="QBF6" s="147"/>
      <c r="QBG6" s="147"/>
      <c r="QBH6" s="147"/>
      <c r="QBI6" s="147"/>
      <c r="QBJ6" s="147"/>
      <c r="QBK6" s="147"/>
      <c r="QBL6" s="147"/>
      <c r="QBM6" s="147"/>
      <c r="QBN6" s="147"/>
      <c r="QBO6" s="147"/>
      <c r="QBP6" s="147"/>
      <c r="QBQ6" s="147"/>
      <c r="QBR6" s="147"/>
      <c r="QBS6" s="147"/>
      <c r="QBT6" s="147"/>
      <c r="QBU6" s="147"/>
      <c r="QBV6" s="147"/>
      <c r="QBW6" s="147"/>
      <c r="QBX6" s="147"/>
      <c r="QBY6" s="147"/>
      <c r="QBZ6" s="147"/>
      <c r="QCA6" s="147"/>
      <c r="QCB6" s="147"/>
      <c r="QCC6" s="147"/>
      <c r="QCD6" s="147"/>
      <c r="QCE6" s="147"/>
      <c r="QCF6" s="147"/>
      <c r="QCG6" s="147"/>
      <c r="QCH6" s="147"/>
      <c r="QCI6" s="147"/>
      <c r="QCJ6" s="147"/>
      <c r="QCK6" s="147"/>
      <c r="QCL6" s="147"/>
      <c r="QCM6" s="147"/>
      <c r="QCN6" s="147"/>
      <c r="QCO6" s="147"/>
      <c r="QCP6" s="147"/>
      <c r="QCQ6" s="147"/>
      <c r="QCR6" s="147"/>
      <c r="QCS6" s="147"/>
      <c r="QCT6" s="147"/>
      <c r="QCU6" s="147"/>
      <c r="QCV6" s="147"/>
      <c r="QCW6" s="147"/>
      <c r="QCX6" s="147"/>
      <c r="QCY6" s="147"/>
      <c r="QCZ6" s="147"/>
      <c r="QDA6" s="147"/>
      <c r="QDB6" s="147"/>
      <c r="QDC6" s="147"/>
      <c r="QDD6" s="147"/>
      <c r="QDE6" s="147"/>
      <c r="QDF6" s="147"/>
      <c r="QDG6" s="147"/>
      <c r="QDH6" s="147"/>
      <c r="QDI6" s="147"/>
      <c r="QDJ6" s="147"/>
      <c r="QDK6" s="147"/>
      <c r="QDL6" s="147"/>
      <c r="QDM6" s="147"/>
      <c r="QDN6" s="147"/>
      <c r="QDO6" s="147"/>
      <c r="QDP6" s="147"/>
      <c r="QDQ6" s="147"/>
      <c r="QDR6" s="147"/>
      <c r="QDS6" s="147"/>
      <c r="QDT6" s="147"/>
      <c r="QDU6" s="147"/>
      <c r="QDV6" s="147"/>
      <c r="QDW6" s="147"/>
      <c r="QDX6" s="147"/>
      <c r="QDY6" s="147"/>
      <c r="QDZ6" s="147"/>
      <c r="QEA6" s="147"/>
      <c r="QEB6" s="147"/>
      <c r="QEC6" s="147"/>
      <c r="QED6" s="147"/>
      <c r="QEE6" s="147"/>
      <c r="QEF6" s="147"/>
      <c r="QEG6" s="147"/>
      <c r="QEH6" s="147"/>
      <c r="QEI6" s="147"/>
      <c r="QEJ6" s="147"/>
      <c r="QEK6" s="147"/>
      <c r="QEL6" s="147"/>
      <c r="QEM6" s="147"/>
      <c r="QEN6" s="147"/>
      <c r="QEO6" s="147"/>
      <c r="QEP6" s="147"/>
      <c r="QEQ6" s="147"/>
      <c r="QER6" s="147"/>
      <c r="QES6" s="147"/>
      <c r="QET6" s="147"/>
      <c r="QEU6" s="147"/>
      <c r="QEV6" s="147"/>
      <c r="QEW6" s="147"/>
      <c r="QEX6" s="147"/>
      <c r="QEY6" s="147"/>
      <c r="QEZ6" s="147"/>
      <c r="QFA6" s="147"/>
      <c r="QFB6" s="147"/>
      <c r="QFC6" s="147"/>
      <c r="QFD6" s="147"/>
      <c r="QFE6" s="147"/>
      <c r="QFF6" s="147"/>
      <c r="QFG6" s="147"/>
      <c r="QFH6" s="147"/>
      <c r="QFI6" s="147"/>
      <c r="QFJ6" s="147"/>
      <c r="QFK6" s="147"/>
      <c r="QFL6" s="147"/>
      <c r="QFM6" s="147"/>
      <c r="QFN6" s="147"/>
      <c r="QFO6" s="147"/>
      <c r="QFP6" s="147"/>
      <c r="QFQ6" s="147"/>
      <c r="QFR6" s="147"/>
      <c r="QFS6" s="147"/>
      <c r="QFT6" s="147"/>
      <c r="QFU6" s="147"/>
      <c r="QFV6" s="147"/>
      <c r="QFW6" s="147"/>
      <c r="QFX6" s="147"/>
      <c r="QFY6" s="147"/>
      <c r="QFZ6" s="147"/>
      <c r="QGA6" s="147"/>
      <c r="QGB6" s="147"/>
      <c r="QGC6" s="147"/>
      <c r="QGD6" s="147"/>
      <c r="QGE6" s="147"/>
      <c r="QGF6" s="147"/>
      <c r="QGG6" s="147"/>
      <c r="QGH6" s="147"/>
      <c r="QGI6" s="147"/>
      <c r="QGJ6" s="147"/>
      <c r="QGK6" s="147"/>
      <c r="QGL6" s="147"/>
      <c r="QGM6" s="147"/>
      <c r="QGN6" s="147"/>
      <c r="QGO6" s="147"/>
      <c r="QGP6" s="147"/>
      <c r="QGQ6" s="147"/>
      <c r="QGR6" s="147"/>
      <c r="QGS6" s="147"/>
      <c r="QGT6" s="147"/>
      <c r="QGU6" s="147"/>
      <c r="QGV6" s="147"/>
      <c r="QGW6" s="147"/>
      <c r="QGX6" s="147"/>
      <c r="QGY6" s="147"/>
      <c r="QGZ6" s="147"/>
      <c r="QHA6" s="147"/>
      <c r="QHB6" s="147"/>
      <c r="QHC6" s="147"/>
      <c r="QHD6" s="147"/>
      <c r="QHE6" s="147"/>
      <c r="QHF6" s="147"/>
      <c r="QHG6" s="147"/>
      <c r="QHH6" s="147"/>
      <c r="QHI6" s="147"/>
      <c r="QHJ6" s="147"/>
      <c r="QHK6" s="147"/>
      <c r="QHL6" s="147"/>
      <c r="QHM6" s="147"/>
      <c r="QHN6" s="147"/>
      <c r="QHO6" s="147"/>
      <c r="QHP6" s="147"/>
      <c r="QHQ6" s="147"/>
      <c r="QHR6" s="147"/>
      <c r="QHS6" s="147"/>
      <c r="QHT6" s="147"/>
      <c r="QHU6" s="147"/>
      <c r="QHV6" s="147"/>
      <c r="QHW6" s="147"/>
      <c r="QHX6" s="147"/>
      <c r="QHY6" s="147"/>
      <c r="QHZ6" s="147"/>
      <c r="QIA6" s="147"/>
      <c r="QIB6" s="147"/>
      <c r="QIC6" s="147"/>
      <c r="QID6" s="147"/>
      <c r="QIE6" s="147"/>
      <c r="QIF6" s="147"/>
      <c r="QIG6" s="147"/>
      <c r="QIH6" s="147"/>
      <c r="QII6" s="147"/>
      <c r="QIJ6" s="147"/>
      <c r="QIK6" s="147"/>
      <c r="QIL6" s="147"/>
      <c r="QIM6" s="147"/>
      <c r="QIN6" s="147"/>
      <c r="QIO6" s="147"/>
      <c r="QIP6" s="147"/>
      <c r="QIQ6" s="147"/>
      <c r="QIR6" s="147"/>
      <c r="QIS6" s="147"/>
      <c r="QIT6" s="147"/>
      <c r="QIU6" s="147"/>
      <c r="QIV6" s="147"/>
      <c r="QIW6" s="147"/>
      <c r="QIX6" s="147"/>
      <c r="QIY6" s="147"/>
      <c r="QIZ6" s="147"/>
      <c r="QJA6" s="147"/>
      <c r="QJB6" s="147"/>
      <c r="QJC6" s="147"/>
      <c r="QJD6" s="147"/>
      <c r="QJE6" s="147"/>
      <c r="QJF6" s="147"/>
      <c r="QJG6" s="147"/>
      <c r="QJH6" s="147"/>
      <c r="QJI6" s="147"/>
      <c r="QJJ6" s="147"/>
      <c r="QJK6" s="147"/>
      <c r="QJL6" s="147"/>
      <c r="QJM6" s="147"/>
      <c r="QJN6" s="147"/>
      <c r="QJO6" s="147"/>
      <c r="QJP6" s="147"/>
      <c r="QJQ6" s="147"/>
      <c r="QJR6" s="147"/>
      <c r="QJS6" s="147"/>
      <c r="QJT6" s="147"/>
      <c r="QJU6" s="147"/>
      <c r="QJV6" s="147"/>
      <c r="QJW6" s="147"/>
      <c r="QJX6" s="147"/>
      <c r="QJY6" s="147"/>
      <c r="QJZ6" s="147"/>
      <c r="QKA6" s="147"/>
      <c r="QKB6" s="147"/>
      <c r="QKC6" s="147"/>
      <c r="QKD6" s="147"/>
      <c r="QKE6" s="147"/>
      <c r="QKF6" s="147"/>
      <c r="QKG6" s="147"/>
      <c r="QKH6" s="147"/>
      <c r="QKI6" s="147"/>
      <c r="QKJ6" s="147"/>
      <c r="QKK6" s="147"/>
      <c r="QKL6" s="147"/>
      <c r="QKM6" s="147"/>
      <c r="QKN6" s="147"/>
      <c r="QKO6" s="147"/>
      <c r="QKP6" s="147"/>
      <c r="QKQ6" s="147"/>
      <c r="QKR6" s="147"/>
      <c r="QKS6" s="147"/>
      <c r="QKT6" s="147"/>
      <c r="QKU6" s="147"/>
      <c r="QKV6" s="147"/>
      <c r="QKW6" s="147"/>
      <c r="QKX6" s="147"/>
      <c r="QKY6" s="147"/>
      <c r="QKZ6" s="147"/>
      <c r="QLA6" s="147"/>
      <c r="QLB6" s="147"/>
      <c r="QLC6" s="147"/>
      <c r="QLD6" s="147"/>
      <c r="QLE6" s="147"/>
      <c r="QLF6" s="147"/>
      <c r="QLG6" s="147"/>
      <c r="QLH6" s="147"/>
      <c r="QLI6" s="147"/>
      <c r="QLJ6" s="147"/>
      <c r="QLK6" s="147"/>
      <c r="QLL6" s="147"/>
      <c r="QLM6" s="147"/>
      <c r="QLN6" s="147"/>
      <c r="QLO6" s="147"/>
      <c r="QLP6" s="147"/>
      <c r="QLQ6" s="147"/>
      <c r="QLR6" s="147"/>
      <c r="QLS6" s="147"/>
      <c r="QLT6" s="147"/>
      <c r="QLU6" s="147"/>
      <c r="QLV6" s="147"/>
      <c r="QLW6" s="147"/>
      <c r="QLX6" s="147"/>
      <c r="QLY6" s="147"/>
      <c r="QLZ6" s="147"/>
      <c r="QMA6" s="147"/>
      <c r="QMB6" s="147"/>
      <c r="QMC6" s="147"/>
      <c r="QMD6" s="147"/>
      <c r="QME6" s="147"/>
      <c r="QMF6" s="147"/>
      <c r="QMG6" s="147"/>
      <c r="QMH6" s="147"/>
      <c r="QMI6" s="147"/>
      <c r="QMJ6" s="147"/>
      <c r="QMK6" s="147"/>
      <c r="QML6" s="147"/>
      <c r="QMM6" s="147"/>
      <c r="QMN6" s="147"/>
      <c r="QMO6" s="147"/>
      <c r="QMP6" s="147"/>
      <c r="QMQ6" s="147"/>
      <c r="QMR6" s="147"/>
      <c r="QMS6" s="147"/>
      <c r="QMT6" s="147"/>
      <c r="QMU6" s="147"/>
      <c r="QMV6" s="147"/>
      <c r="QMW6" s="147"/>
      <c r="QMX6" s="147"/>
      <c r="QMY6" s="147"/>
      <c r="QMZ6" s="147"/>
      <c r="QNA6" s="147"/>
      <c r="QNB6" s="147"/>
      <c r="QNC6" s="147"/>
      <c r="QND6" s="147"/>
      <c r="QNE6" s="147"/>
      <c r="QNF6" s="147"/>
      <c r="QNG6" s="147"/>
      <c r="QNH6" s="147"/>
      <c r="QNI6" s="147"/>
      <c r="QNJ6" s="147"/>
      <c r="QNK6" s="147"/>
      <c r="QNL6" s="147"/>
      <c r="QNM6" s="147"/>
      <c r="QNN6" s="147"/>
      <c r="QNO6" s="147"/>
      <c r="QNP6" s="147"/>
      <c r="QNQ6" s="147"/>
      <c r="QNR6" s="147"/>
      <c r="QNS6" s="147"/>
      <c r="QNT6" s="147"/>
      <c r="QNU6" s="147"/>
      <c r="QNV6" s="147"/>
      <c r="QNW6" s="147"/>
      <c r="QNX6" s="147"/>
      <c r="QNY6" s="147"/>
      <c r="QNZ6" s="147"/>
      <c r="QOA6" s="147"/>
      <c r="QOB6" s="147"/>
      <c r="QOC6" s="147"/>
      <c r="QOD6" s="147"/>
      <c r="QOE6" s="147"/>
      <c r="QOF6" s="147"/>
      <c r="QOG6" s="147"/>
      <c r="QOH6" s="147"/>
      <c r="QOI6" s="147"/>
      <c r="QOJ6" s="147"/>
      <c r="QOK6" s="147"/>
      <c r="QOL6" s="147"/>
      <c r="QOM6" s="147"/>
      <c r="QON6" s="147"/>
      <c r="QOO6" s="147"/>
      <c r="QOP6" s="147"/>
      <c r="QOQ6" s="147"/>
      <c r="QOR6" s="147"/>
      <c r="QOS6" s="147"/>
      <c r="QOT6" s="147"/>
      <c r="QOU6" s="147"/>
      <c r="QOV6" s="147"/>
      <c r="QOW6" s="147"/>
      <c r="QOX6" s="147"/>
      <c r="QOY6" s="147"/>
      <c r="QOZ6" s="147"/>
      <c r="QPA6" s="147"/>
      <c r="QPB6" s="147"/>
      <c r="QPC6" s="147"/>
      <c r="QPD6" s="147"/>
      <c r="QPE6" s="147"/>
      <c r="QPF6" s="147"/>
      <c r="QPG6" s="147"/>
      <c r="QPH6" s="147"/>
      <c r="QPI6" s="147"/>
      <c r="QPJ6" s="147"/>
      <c r="QPK6" s="147"/>
      <c r="QPL6" s="147"/>
      <c r="QPM6" s="147"/>
      <c r="QPN6" s="147"/>
      <c r="QPO6" s="147"/>
      <c r="QPP6" s="147"/>
      <c r="QPQ6" s="147"/>
      <c r="QPR6" s="147"/>
      <c r="QPS6" s="147"/>
      <c r="QPT6" s="147"/>
      <c r="QPU6" s="147"/>
      <c r="QPV6" s="147"/>
      <c r="QPW6" s="147"/>
      <c r="QPX6" s="147"/>
      <c r="QPY6" s="147"/>
      <c r="QPZ6" s="147"/>
      <c r="QQA6" s="147"/>
      <c r="QQB6" s="147"/>
      <c r="QQC6" s="147"/>
      <c r="QQD6" s="147"/>
      <c r="QQE6" s="147"/>
      <c r="QQF6" s="147"/>
      <c r="QQG6" s="147"/>
      <c r="QQH6" s="147"/>
      <c r="QQI6" s="147"/>
      <c r="QQJ6" s="147"/>
      <c r="QQK6" s="147"/>
      <c r="QQL6" s="147"/>
      <c r="QQM6" s="147"/>
      <c r="QQN6" s="147"/>
      <c r="QQO6" s="147"/>
      <c r="QQP6" s="147"/>
      <c r="QQQ6" s="147"/>
      <c r="QQR6" s="147"/>
      <c r="QQS6" s="147"/>
      <c r="QQT6" s="147"/>
      <c r="QQU6" s="147"/>
      <c r="QQV6" s="147"/>
      <c r="QQW6" s="147"/>
      <c r="QQX6" s="147"/>
      <c r="QQY6" s="147"/>
      <c r="QQZ6" s="147"/>
      <c r="QRA6" s="147"/>
      <c r="QRB6" s="147"/>
      <c r="QRC6" s="147"/>
      <c r="QRD6" s="147"/>
      <c r="QRE6" s="147"/>
      <c r="QRF6" s="147"/>
      <c r="QRG6" s="147"/>
      <c r="QRH6" s="147"/>
      <c r="QRI6" s="147"/>
      <c r="QRJ6" s="147"/>
      <c r="QRK6" s="147"/>
      <c r="QRL6" s="147"/>
      <c r="QRM6" s="147"/>
      <c r="QRN6" s="147"/>
      <c r="QRO6" s="147"/>
      <c r="QRP6" s="147"/>
      <c r="QRQ6" s="147"/>
      <c r="QRR6" s="147"/>
      <c r="QRS6" s="147"/>
      <c r="QRT6" s="147"/>
      <c r="QRU6" s="147"/>
      <c r="QRV6" s="147"/>
      <c r="QRW6" s="147"/>
      <c r="QRX6" s="147"/>
      <c r="QRY6" s="147"/>
      <c r="QRZ6" s="147"/>
      <c r="QSA6" s="147"/>
      <c r="QSB6" s="147"/>
      <c r="QSC6" s="147"/>
      <c r="QSD6" s="147"/>
      <c r="QSE6" s="147"/>
      <c r="QSF6" s="147"/>
      <c r="QSG6" s="147"/>
      <c r="QSH6" s="147"/>
      <c r="QSI6" s="147"/>
      <c r="QSJ6" s="147"/>
      <c r="QSK6" s="147"/>
      <c r="QSL6" s="147"/>
      <c r="QSM6" s="147"/>
      <c r="QSN6" s="147"/>
      <c r="QSO6" s="147"/>
      <c r="QSP6" s="147"/>
      <c r="QSQ6" s="147"/>
      <c r="QSR6" s="147"/>
      <c r="QSS6" s="147"/>
      <c r="QST6" s="147"/>
      <c r="QSU6" s="147"/>
      <c r="QSV6" s="147"/>
      <c r="QSW6" s="147"/>
      <c r="QSX6" s="147"/>
      <c r="QSY6" s="147"/>
      <c r="QSZ6" s="147"/>
      <c r="QTA6" s="147"/>
      <c r="QTB6" s="147"/>
      <c r="QTC6" s="147"/>
      <c r="QTD6" s="147"/>
      <c r="QTE6" s="147"/>
      <c r="QTF6" s="147"/>
      <c r="QTG6" s="147"/>
      <c r="QTH6" s="147"/>
      <c r="QTI6" s="147"/>
      <c r="QTJ6" s="147"/>
      <c r="QTK6" s="147"/>
      <c r="QTL6" s="147"/>
      <c r="QTM6" s="147"/>
      <c r="QTN6" s="147"/>
      <c r="QTO6" s="147"/>
      <c r="QTP6" s="147"/>
      <c r="QTQ6" s="147"/>
      <c r="QTR6" s="147"/>
      <c r="QTS6" s="147"/>
      <c r="QTT6" s="147"/>
      <c r="QTU6" s="147"/>
      <c r="QTV6" s="147"/>
      <c r="QTW6" s="147"/>
      <c r="QTX6" s="147"/>
      <c r="QTY6" s="147"/>
      <c r="QTZ6" s="147"/>
      <c r="QUA6" s="147"/>
      <c r="QUB6" s="147"/>
      <c r="QUC6" s="147"/>
      <c r="QUD6" s="147"/>
      <c r="QUE6" s="147"/>
      <c r="QUF6" s="147"/>
      <c r="QUG6" s="147"/>
      <c r="QUH6" s="147"/>
      <c r="QUI6" s="147"/>
      <c r="QUJ6" s="147"/>
      <c r="QUK6" s="147"/>
      <c r="QUL6" s="147"/>
      <c r="QUM6" s="147"/>
      <c r="QUN6" s="147"/>
      <c r="QUO6" s="147"/>
      <c r="QUP6" s="147"/>
      <c r="QUQ6" s="147"/>
      <c r="QUR6" s="147"/>
      <c r="QUS6" s="147"/>
      <c r="QUT6" s="147"/>
      <c r="QUU6" s="147"/>
      <c r="QUV6" s="147"/>
      <c r="QUW6" s="147"/>
      <c r="QUX6" s="147"/>
      <c r="QUY6" s="147"/>
      <c r="QUZ6" s="147"/>
      <c r="QVA6" s="147"/>
      <c r="QVB6" s="147"/>
      <c r="QVC6" s="147"/>
      <c r="QVD6" s="147"/>
      <c r="QVE6" s="147"/>
      <c r="QVF6" s="147"/>
      <c r="QVG6" s="147"/>
      <c r="QVH6" s="147"/>
      <c r="QVI6" s="147"/>
      <c r="QVJ6" s="147"/>
      <c r="QVK6" s="147"/>
      <c r="QVL6" s="147"/>
      <c r="QVM6" s="147"/>
      <c r="QVN6" s="147"/>
      <c r="QVO6" s="147"/>
      <c r="QVP6" s="147"/>
      <c r="QVQ6" s="147"/>
      <c r="QVR6" s="147"/>
      <c r="QVS6" s="147"/>
      <c r="QVT6" s="147"/>
      <c r="QVU6" s="147"/>
      <c r="QVV6" s="147"/>
      <c r="QVW6" s="147"/>
      <c r="QVX6" s="147"/>
      <c r="QVY6" s="147"/>
      <c r="QVZ6" s="147"/>
      <c r="QWA6" s="147"/>
      <c r="QWB6" s="147"/>
      <c r="QWC6" s="147"/>
      <c r="QWD6" s="147"/>
      <c r="QWE6" s="147"/>
      <c r="QWF6" s="147"/>
      <c r="QWG6" s="147"/>
      <c r="QWH6" s="147"/>
      <c r="QWI6" s="147"/>
      <c r="QWJ6" s="147"/>
      <c r="QWK6" s="147"/>
      <c r="QWL6" s="147"/>
      <c r="QWM6" s="147"/>
      <c r="QWN6" s="147"/>
      <c r="QWO6" s="147"/>
      <c r="QWP6" s="147"/>
      <c r="QWQ6" s="147"/>
      <c r="QWR6" s="147"/>
      <c r="QWS6" s="147"/>
      <c r="QWT6" s="147"/>
      <c r="QWU6" s="147"/>
      <c r="QWV6" s="147"/>
      <c r="QWW6" s="147"/>
      <c r="QWX6" s="147"/>
      <c r="QWY6" s="147"/>
      <c r="QWZ6" s="147"/>
      <c r="QXA6" s="147"/>
      <c r="QXB6" s="147"/>
      <c r="QXC6" s="147"/>
      <c r="QXD6" s="147"/>
      <c r="QXE6" s="147"/>
      <c r="QXF6" s="147"/>
      <c r="QXG6" s="147"/>
      <c r="QXH6" s="147"/>
      <c r="QXI6" s="147"/>
      <c r="QXJ6" s="147"/>
      <c r="QXK6" s="147"/>
      <c r="QXL6" s="147"/>
      <c r="QXM6" s="147"/>
      <c r="QXN6" s="147"/>
      <c r="QXO6" s="147"/>
      <c r="QXP6" s="147"/>
      <c r="QXQ6" s="147"/>
      <c r="QXR6" s="147"/>
      <c r="QXS6" s="147"/>
      <c r="QXT6" s="147"/>
      <c r="QXU6" s="147"/>
      <c r="QXV6" s="147"/>
      <c r="QXW6" s="147"/>
      <c r="QXX6" s="147"/>
      <c r="QXY6" s="147"/>
      <c r="QXZ6" s="147"/>
      <c r="QYA6" s="147"/>
      <c r="QYB6" s="147"/>
      <c r="QYC6" s="147"/>
      <c r="QYD6" s="147"/>
      <c r="QYE6" s="147"/>
      <c r="QYF6" s="147"/>
      <c r="QYG6" s="147"/>
      <c r="QYH6" s="147"/>
      <c r="QYI6" s="147"/>
      <c r="QYJ6" s="147"/>
      <c r="QYK6" s="147"/>
      <c r="QYL6" s="147"/>
      <c r="QYM6" s="147"/>
      <c r="QYN6" s="147"/>
      <c r="QYO6" s="147"/>
      <c r="QYP6" s="147"/>
      <c r="QYQ6" s="147"/>
      <c r="QYR6" s="147"/>
      <c r="QYS6" s="147"/>
      <c r="QYT6" s="147"/>
      <c r="QYU6" s="147"/>
      <c r="QYV6" s="147"/>
      <c r="QYW6" s="147"/>
      <c r="QYX6" s="147"/>
      <c r="QYY6" s="147"/>
      <c r="QYZ6" s="147"/>
      <c r="QZA6" s="147"/>
      <c r="QZB6" s="147"/>
      <c r="QZC6" s="147"/>
      <c r="QZD6" s="147"/>
      <c r="QZE6" s="147"/>
      <c r="QZF6" s="147"/>
      <c r="QZG6" s="147"/>
      <c r="QZH6" s="147"/>
      <c r="QZI6" s="147"/>
      <c r="QZJ6" s="147"/>
      <c r="QZK6" s="147"/>
      <c r="QZL6" s="147"/>
      <c r="QZM6" s="147"/>
      <c r="QZN6" s="147"/>
      <c r="QZO6" s="147"/>
      <c r="QZP6" s="147"/>
      <c r="QZQ6" s="147"/>
      <c r="QZR6" s="147"/>
      <c r="QZS6" s="147"/>
      <c r="QZT6" s="147"/>
      <c r="QZU6" s="147"/>
      <c r="QZV6" s="147"/>
      <c r="QZW6" s="147"/>
      <c r="QZX6" s="147"/>
      <c r="QZY6" s="147"/>
      <c r="QZZ6" s="147"/>
      <c r="RAA6" s="147"/>
      <c r="RAB6" s="147"/>
      <c r="RAC6" s="147"/>
      <c r="RAD6" s="147"/>
      <c r="RAE6" s="147"/>
      <c r="RAF6" s="147"/>
      <c r="RAG6" s="147"/>
      <c r="RAH6" s="147"/>
      <c r="RAI6" s="147"/>
      <c r="RAJ6" s="147"/>
      <c r="RAK6" s="147"/>
      <c r="RAL6" s="147"/>
      <c r="RAM6" s="147"/>
      <c r="RAN6" s="147"/>
      <c r="RAO6" s="147"/>
      <c r="RAP6" s="147"/>
      <c r="RAQ6" s="147"/>
      <c r="RAR6" s="147"/>
      <c r="RAS6" s="147"/>
      <c r="RAT6" s="147"/>
      <c r="RAU6" s="147"/>
      <c r="RAV6" s="147"/>
      <c r="RAW6" s="147"/>
      <c r="RAX6" s="147"/>
      <c r="RAY6" s="147"/>
      <c r="RAZ6" s="147"/>
      <c r="RBA6" s="147"/>
      <c r="RBB6" s="147"/>
      <c r="RBC6" s="147"/>
      <c r="RBD6" s="147"/>
      <c r="RBE6" s="147"/>
      <c r="RBF6" s="147"/>
      <c r="RBG6" s="147"/>
      <c r="RBH6" s="147"/>
      <c r="RBI6" s="147"/>
      <c r="RBJ6" s="147"/>
      <c r="RBK6" s="147"/>
      <c r="RBL6" s="147"/>
      <c r="RBM6" s="147"/>
      <c r="RBN6" s="147"/>
      <c r="RBO6" s="147"/>
      <c r="RBP6" s="147"/>
      <c r="RBQ6" s="147"/>
      <c r="RBR6" s="147"/>
      <c r="RBS6" s="147"/>
      <c r="RBT6" s="147"/>
      <c r="RBU6" s="147"/>
      <c r="RBV6" s="147"/>
      <c r="RBW6" s="147"/>
      <c r="RBX6" s="147"/>
      <c r="RBY6" s="147"/>
      <c r="RBZ6" s="147"/>
      <c r="RCA6" s="147"/>
      <c r="RCB6" s="147"/>
      <c r="RCC6" s="147"/>
      <c r="RCD6" s="147"/>
      <c r="RCE6" s="147"/>
      <c r="RCF6" s="147"/>
      <c r="RCG6" s="147"/>
      <c r="RCH6" s="147"/>
      <c r="RCI6" s="147"/>
      <c r="RCJ6" s="147"/>
      <c r="RCK6" s="147"/>
      <c r="RCL6" s="147"/>
      <c r="RCM6" s="147"/>
      <c r="RCN6" s="147"/>
      <c r="RCO6" s="147"/>
      <c r="RCP6" s="147"/>
      <c r="RCQ6" s="147"/>
      <c r="RCR6" s="147"/>
      <c r="RCS6" s="147"/>
      <c r="RCT6" s="147"/>
      <c r="RCU6" s="147"/>
      <c r="RCV6" s="147"/>
      <c r="RCW6" s="147"/>
      <c r="RCX6" s="147"/>
      <c r="RCY6" s="147"/>
      <c r="RCZ6" s="147"/>
      <c r="RDA6" s="147"/>
      <c r="RDB6" s="147"/>
      <c r="RDC6" s="147"/>
      <c r="RDD6" s="147"/>
      <c r="RDE6" s="147"/>
      <c r="RDF6" s="147"/>
      <c r="RDG6" s="147"/>
      <c r="RDH6" s="147"/>
      <c r="RDI6" s="147"/>
      <c r="RDJ6" s="147"/>
      <c r="RDK6" s="147"/>
      <c r="RDL6" s="147"/>
      <c r="RDM6" s="147"/>
      <c r="RDN6" s="147"/>
      <c r="RDO6" s="147"/>
      <c r="RDP6" s="147"/>
      <c r="RDQ6" s="147"/>
      <c r="RDR6" s="147"/>
      <c r="RDS6" s="147"/>
      <c r="RDT6" s="147"/>
      <c r="RDU6" s="147"/>
      <c r="RDV6" s="147"/>
      <c r="RDW6" s="147"/>
      <c r="RDX6" s="147"/>
      <c r="RDY6" s="147"/>
      <c r="RDZ6" s="147"/>
      <c r="REA6" s="147"/>
      <c r="REB6" s="147"/>
      <c r="REC6" s="147"/>
      <c r="RED6" s="147"/>
      <c r="REE6" s="147"/>
      <c r="REF6" s="147"/>
      <c r="REG6" s="147"/>
      <c r="REH6" s="147"/>
      <c r="REI6" s="147"/>
      <c r="REJ6" s="147"/>
      <c r="REK6" s="147"/>
      <c r="REL6" s="147"/>
      <c r="REM6" s="147"/>
      <c r="REN6" s="147"/>
      <c r="REO6" s="147"/>
      <c r="REP6" s="147"/>
      <c r="REQ6" s="147"/>
      <c r="RER6" s="147"/>
      <c r="RES6" s="147"/>
      <c r="RET6" s="147"/>
      <c r="REU6" s="147"/>
      <c r="REV6" s="147"/>
      <c r="REW6" s="147"/>
      <c r="REX6" s="147"/>
      <c r="REY6" s="147"/>
      <c r="REZ6" s="147"/>
      <c r="RFA6" s="147"/>
      <c r="RFB6" s="147"/>
      <c r="RFC6" s="147"/>
      <c r="RFD6" s="147"/>
      <c r="RFE6" s="147"/>
      <c r="RFF6" s="147"/>
      <c r="RFG6" s="147"/>
      <c r="RFH6" s="147"/>
      <c r="RFI6" s="147"/>
      <c r="RFJ6" s="147"/>
      <c r="RFK6" s="147"/>
      <c r="RFL6" s="147"/>
      <c r="RFM6" s="147"/>
      <c r="RFN6" s="147"/>
      <c r="RFO6" s="147"/>
      <c r="RFP6" s="147"/>
      <c r="RFQ6" s="147"/>
      <c r="RFR6" s="147"/>
      <c r="RFS6" s="147"/>
      <c r="RFT6" s="147"/>
      <c r="RFU6" s="147"/>
      <c r="RFV6" s="147"/>
      <c r="RFW6" s="147"/>
      <c r="RFX6" s="147"/>
      <c r="RFY6" s="147"/>
      <c r="RFZ6" s="147"/>
      <c r="RGA6" s="147"/>
      <c r="RGB6" s="147"/>
      <c r="RGC6" s="147"/>
      <c r="RGD6" s="147"/>
      <c r="RGE6" s="147"/>
      <c r="RGF6" s="147"/>
      <c r="RGG6" s="147"/>
      <c r="RGH6" s="147"/>
      <c r="RGI6" s="147"/>
      <c r="RGJ6" s="147"/>
      <c r="RGK6" s="147"/>
      <c r="RGL6" s="147"/>
      <c r="RGM6" s="147"/>
      <c r="RGN6" s="147"/>
      <c r="RGO6" s="147"/>
      <c r="RGP6" s="147"/>
      <c r="RGQ6" s="147"/>
      <c r="RGR6" s="147"/>
      <c r="RGS6" s="147"/>
      <c r="RGT6" s="147"/>
      <c r="RGU6" s="147"/>
      <c r="RGV6" s="147"/>
      <c r="RGW6" s="147"/>
      <c r="RGX6" s="147"/>
      <c r="RGY6" s="147"/>
      <c r="RGZ6" s="147"/>
      <c r="RHA6" s="147"/>
      <c r="RHB6" s="147"/>
      <c r="RHC6" s="147"/>
      <c r="RHD6" s="147"/>
      <c r="RHE6" s="147"/>
      <c r="RHF6" s="147"/>
      <c r="RHG6" s="147"/>
      <c r="RHH6" s="147"/>
      <c r="RHI6" s="147"/>
      <c r="RHJ6" s="147"/>
      <c r="RHK6" s="147"/>
      <c r="RHL6" s="147"/>
      <c r="RHM6" s="147"/>
      <c r="RHN6" s="147"/>
      <c r="RHO6" s="147"/>
      <c r="RHP6" s="147"/>
      <c r="RHQ6" s="147"/>
      <c r="RHR6" s="147"/>
      <c r="RHS6" s="147"/>
      <c r="RHT6" s="147"/>
      <c r="RHU6" s="147"/>
      <c r="RHV6" s="147"/>
      <c r="RHW6" s="147"/>
      <c r="RHX6" s="147"/>
      <c r="RHY6" s="147"/>
      <c r="RHZ6" s="147"/>
      <c r="RIA6" s="147"/>
      <c r="RIB6" s="147"/>
      <c r="RIC6" s="147"/>
      <c r="RID6" s="147"/>
      <c r="RIE6" s="147"/>
      <c r="RIF6" s="147"/>
      <c r="RIG6" s="147"/>
      <c r="RIH6" s="147"/>
      <c r="RII6" s="147"/>
      <c r="RIJ6" s="147"/>
      <c r="RIK6" s="147"/>
      <c r="RIL6" s="147"/>
      <c r="RIM6" s="147"/>
      <c r="RIN6" s="147"/>
      <c r="RIO6" s="147"/>
      <c r="RIP6" s="147"/>
      <c r="RIQ6" s="147"/>
      <c r="RIR6" s="147"/>
      <c r="RIS6" s="147"/>
      <c r="RIT6" s="147"/>
      <c r="RIU6" s="147"/>
      <c r="RIV6" s="147"/>
      <c r="RIW6" s="147"/>
      <c r="RIX6" s="147"/>
      <c r="RIY6" s="147"/>
      <c r="RIZ6" s="147"/>
      <c r="RJA6" s="147"/>
      <c r="RJB6" s="147"/>
      <c r="RJC6" s="147"/>
      <c r="RJD6" s="147"/>
      <c r="RJE6" s="147"/>
      <c r="RJF6" s="147"/>
      <c r="RJG6" s="147"/>
      <c r="RJH6" s="147"/>
      <c r="RJI6" s="147"/>
      <c r="RJJ6" s="147"/>
      <c r="RJK6" s="147"/>
      <c r="RJL6" s="147"/>
      <c r="RJM6" s="147"/>
      <c r="RJN6" s="147"/>
      <c r="RJO6" s="147"/>
      <c r="RJP6" s="147"/>
      <c r="RJQ6" s="147"/>
      <c r="RJR6" s="147"/>
      <c r="RJS6" s="147"/>
      <c r="RJT6" s="147"/>
      <c r="RJU6" s="147"/>
      <c r="RJV6" s="147"/>
      <c r="RJW6" s="147"/>
      <c r="RJX6" s="147"/>
      <c r="RJY6" s="147"/>
      <c r="RJZ6" s="147"/>
      <c r="RKA6" s="147"/>
      <c r="RKB6" s="147"/>
      <c r="RKC6" s="147"/>
      <c r="RKD6" s="147"/>
      <c r="RKE6" s="147"/>
      <c r="RKF6" s="147"/>
      <c r="RKG6" s="147"/>
      <c r="RKH6" s="147"/>
      <c r="RKI6" s="147"/>
      <c r="RKJ6" s="147"/>
      <c r="RKK6" s="147"/>
      <c r="RKL6" s="147"/>
      <c r="RKM6" s="147"/>
      <c r="RKN6" s="147"/>
      <c r="RKO6" s="147"/>
      <c r="RKP6" s="147"/>
      <c r="RKQ6" s="147"/>
      <c r="RKR6" s="147"/>
      <c r="RKS6" s="147"/>
      <c r="RKT6" s="147"/>
      <c r="RKU6" s="147"/>
      <c r="RKV6" s="147"/>
      <c r="RKW6" s="147"/>
      <c r="RKX6" s="147"/>
      <c r="RKY6" s="147"/>
      <c r="RKZ6" s="147"/>
      <c r="RLA6" s="147"/>
      <c r="RLB6" s="147"/>
      <c r="RLC6" s="147"/>
      <c r="RLD6" s="147"/>
      <c r="RLE6" s="147"/>
      <c r="RLF6" s="147"/>
      <c r="RLG6" s="147"/>
      <c r="RLH6" s="147"/>
      <c r="RLI6" s="147"/>
      <c r="RLJ6" s="147"/>
      <c r="RLK6" s="147"/>
      <c r="RLL6" s="147"/>
      <c r="RLM6" s="147"/>
      <c r="RLN6" s="147"/>
      <c r="RLO6" s="147"/>
      <c r="RLP6" s="147"/>
      <c r="RLQ6" s="147"/>
      <c r="RLR6" s="147"/>
      <c r="RLS6" s="147"/>
      <c r="RLT6" s="147"/>
      <c r="RLU6" s="147"/>
      <c r="RLV6" s="147"/>
      <c r="RLW6" s="147"/>
      <c r="RLX6" s="147"/>
      <c r="RLY6" s="147"/>
      <c r="RLZ6" s="147"/>
      <c r="RMA6" s="147"/>
      <c r="RMB6" s="147"/>
      <c r="RMC6" s="147"/>
      <c r="RMD6" s="147"/>
      <c r="RME6" s="147"/>
      <c r="RMF6" s="147"/>
      <c r="RMG6" s="147"/>
      <c r="RMH6" s="147"/>
      <c r="RMI6" s="147"/>
      <c r="RMJ6" s="147"/>
      <c r="RMK6" s="147"/>
      <c r="RML6" s="147"/>
      <c r="RMM6" s="147"/>
      <c r="RMN6" s="147"/>
      <c r="RMO6" s="147"/>
      <c r="RMP6" s="147"/>
      <c r="RMQ6" s="147"/>
      <c r="RMR6" s="147"/>
      <c r="RMS6" s="147"/>
      <c r="RMT6" s="147"/>
      <c r="RMU6" s="147"/>
      <c r="RMV6" s="147"/>
      <c r="RMW6" s="147"/>
      <c r="RMX6" s="147"/>
      <c r="RMY6" s="147"/>
      <c r="RMZ6" s="147"/>
      <c r="RNA6" s="147"/>
      <c r="RNB6" s="147"/>
      <c r="RNC6" s="147"/>
      <c r="RND6" s="147"/>
      <c r="RNE6" s="147"/>
      <c r="RNF6" s="147"/>
      <c r="RNG6" s="147"/>
      <c r="RNH6" s="147"/>
      <c r="RNI6" s="147"/>
      <c r="RNJ6" s="147"/>
      <c r="RNK6" s="147"/>
      <c r="RNL6" s="147"/>
      <c r="RNM6" s="147"/>
      <c r="RNN6" s="147"/>
      <c r="RNO6" s="147"/>
      <c r="RNP6" s="147"/>
      <c r="RNQ6" s="147"/>
      <c r="RNR6" s="147"/>
      <c r="RNS6" s="147"/>
      <c r="RNT6" s="147"/>
      <c r="RNU6" s="147"/>
      <c r="RNV6" s="147"/>
      <c r="RNW6" s="147"/>
      <c r="RNX6" s="147"/>
      <c r="RNY6" s="147"/>
      <c r="RNZ6" s="147"/>
      <c r="ROA6" s="147"/>
      <c r="ROB6" s="147"/>
      <c r="ROC6" s="147"/>
      <c r="ROD6" s="147"/>
      <c r="ROE6" s="147"/>
      <c r="ROF6" s="147"/>
      <c r="ROG6" s="147"/>
      <c r="ROH6" s="147"/>
      <c r="ROI6" s="147"/>
      <c r="ROJ6" s="147"/>
      <c r="ROK6" s="147"/>
      <c r="ROL6" s="147"/>
      <c r="ROM6" s="147"/>
      <c r="RON6" s="147"/>
      <c r="ROO6" s="147"/>
      <c r="ROP6" s="147"/>
      <c r="ROQ6" s="147"/>
      <c r="ROR6" s="147"/>
      <c r="ROS6" s="147"/>
      <c r="ROT6" s="147"/>
      <c r="ROU6" s="147"/>
      <c r="ROV6" s="147"/>
      <c r="ROW6" s="147"/>
      <c r="ROX6" s="147"/>
      <c r="ROY6" s="147"/>
      <c r="ROZ6" s="147"/>
      <c r="RPA6" s="147"/>
      <c r="RPB6" s="147"/>
      <c r="RPC6" s="147"/>
      <c r="RPD6" s="147"/>
      <c r="RPE6" s="147"/>
      <c r="RPF6" s="147"/>
      <c r="RPG6" s="147"/>
      <c r="RPH6" s="147"/>
      <c r="RPI6" s="147"/>
      <c r="RPJ6" s="147"/>
      <c r="RPK6" s="147"/>
      <c r="RPL6" s="147"/>
      <c r="RPM6" s="147"/>
      <c r="RPN6" s="147"/>
      <c r="RPO6" s="147"/>
      <c r="RPP6" s="147"/>
      <c r="RPQ6" s="147"/>
      <c r="RPR6" s="147"/>
      <c r="RPS6" s="147"/>
      <c r="RPT6" s="147"/>
      <c r="RPU6" s="147"/>
      <c r="RPV6" s="147"/>
      <c r="RPW6" s="147"/>
      <c r="RPX6" s="147"/>
      <c r="RPY6" s="147"/>
      <c r="RPZ6" s="147"/>
      <c r="RQA6" s="147"/>
      <c r="RQB6" s="147"/>
      <c r="RQC6" s="147"/>
      <c r="RQD6" s="147"/>
      <c r="RQE6" s="147"/>
      <c r="RQF6" s="147"/>
      <c r="RQG6" s="147"/>
      <c r="RQH6" s="147"/>
      <c r="RQI6" s="147"/>
      <c r="RQJ6" s="147"/>
      <c r="RQK6" s="147"/>
      <c r="RQL6" s="147"/>
      <c r="RQM6" s="147"/>
      <c r="RQN6" s="147"/>
      <c r="RQO6" s="147"/>
      <c r="RQP6" s="147"/>
      <c r="RQQ6" s="147"/>
      <c r="RQR6" s="147"/>
      <c r="RQS6" s="147"/>
      <c r="RQT6" s="147"/>
      <c r="RQU6" s="147"/>
      <c r="RQV6" s="147"/>
      <c r="RQW6" s="147"/>
      <c r="RQX6" s="147"/>
      <c r="RQY6" s="147"/>
      <c r="RQZ6" s="147"/>
      <c r="RRA6" s="147"/>
      <c r="RRB6" s="147"/>
      <c r="RRC6" s="147"/>
      <c r="RRD6" s="147"/>
      <c r="RRE6" s="147"/>
      <c r="RRF6" s="147"/>
      <c r="RRG6" s="147"/>
      <c r="RRH6" s="147"/>
      <c r="RRI6" s="147"/>
      <c r="RRJ6" s="147"/>
      <c r="RRK6" s="147"/>
      <c r="RRL6" s="147"/>
      <c r="RRM6" s="147"/>
      <c r="RRN6" s="147"/>
      <c r="RRO6" s="147"/>
      <c r="RRP6" s="147"/>
      <c r="RRQ6" s="147"/>
      <c r="RRR6" s="147"/>
      <c r="RRS6" s="147"/>
      <c r="RRT6" s="147"/>
      <c r="RRU6" s="147"/>
      <c r="RRV6" s="147"/>
      <c r="RRW6" s="147"/>
      <c r="RRX6" s="147"/>
      <c r="RRY6" s="147"/>
      <c r="RRZ6" s="147"/>
      <c r="RSA6" s="147"/>
      <c r="RSB6" s="147"/>
      <c r="RSC6" s="147"/>
      <c r="RSD6" s="147"/>
      <c r="RSE6" s="147"/>
      <c r="RSF6" s="147"/>
      <c r="RSG6" s="147"/>
      <c r="RSH6" s="147"/>
      <c r="RSI6" s="147"/>
      <c r="RSJ6" s="147"/>
      <c r="RSK6" s="147"/>
      <c r="RSL6" s="147"/>
      <c r="RSM6" s="147"/>
      <c r="RSN6" s="147"/>
      <c r="RSO6" s="147"/>
      <c r="RSP6" s="147"/>
      <c r="RSQ6" s="147"/>
      <c r="RSR6" s="147"/>
      <c r="RSS6" s="147"/>
      <c r="RST6" s="147"/>
      <c r="RSU6" s="147"/>
      <c r="RSV6" s="147"/>
      <c r="RSW6" s="147"/>
      <c r="RSX6" s="147"/>
      <c r="RSY6" s="147"/>
      <c r="RSZ6" s="147"/>
      <c r="RTA6" s="147"/>
      <c r="RTB6" s="147"/>
      <c r="RTC6" s="147"/>
      <c r="RTD6" s="147"/>
      <c r="RTE6" s="147"/>
      <c r="RTF6" s="147"/>
      <c r="RTG6" s="147"/>
      <c r="RTH6" s="147"/>
      <c r="RTI6" s="147"/>
      <c r="RTJ6" s="147"/>
      <c r="RTK6" s="147"/>
      <c r="RTL6" s="147"/>
      <c r="RTM6" s="147"/>
      <c r="RTN6" s="147"/>
      <c r="RTO6" s="147"/>
      <c r="RTP6" s="147"/>
      <c r="RTQ6" s="147"/>
      <c r="RTR6" s="147"/>
      <c r="RTS6" s="147"/>
      <c r="RTT6" s="147"/>
      <c r="RTU6" s="147"/>
      <c r="RTV6" s="147"/>
      <c r="RTW6" s="147"/>
      <c r="RTX6" s="147"/>
      <c r="RTY6" s="147"/>
      <c r="RTZ6" s="147"/>
      <c r="RUA6" s="147"/>
      <c r="RUB6" s="147"/>
      <c r="RUC6" s="147"/>
      <c r="RUD6" s="147"/>
      <c r="RUE6" s="147"/>
      <c r="RUF6" s="147"/>
      <c r="RUG6" s="147"/>
      <c r="RUH6" s="147"/>
      <c r="RUI6" s="147"/>
      <c r="RUJ6" s="147"/>
      <c r="RUK6" s="147"/>
      <c r="RUL6" s="147"/>
      <c r="RUM6" s="147"/>
      <c r="RUN6" s="147"/>
      <c r="RUO6" s="147"/>
      <c r="RUP6" s="147"/>
      <c r="RUQ6" s="147"/>
      <c r="RUR6" s="147"/>
      <c r="RUS6" s="147"/>
      <c r="RUT6" s="147"/>
      <c r="RUU6" s="147"/>
      <c r="RUV6" s="147"/>
      <c r="RUW6" s="147"/>
      <c r="RUX6" s="147"/>
      <c r="RUY6" s="147"/>
      <c r="RUZ6" s="147"/>
      <c r="RVA6" s="147"/>
      <c r="RVB6" s="147"/>
      <c r="RVC6" s="147"/>
      <c r="RVD6" s="147"/>
      <c r="RVE6" s="147"/>
      <c r="RVF6" s="147"/>
      <c r="RVG6" s="147"/>
      <c r="RVH6" s="147"/>
      <c r="RVI6" s="147"/>
      <c r="RVJ6" s="147"/>
      <c r="RVK6" s="147"/>
      <c r="RVL6" s="147"/>
      <c r="RVM6" s="147"/>
      <c r="RVN6" s="147"/>
      <c r="RVO6" s="147"/>
      <c r="RVP6" s="147"/>
      <c r="RVQ6" s="147"/>
      <c r="RVR6" s="147"/>
      <c r="RVS6" s="147"/>
      <c r="RVT6" s="147"/>
      <c r="RVU6" s="147"/>
      <c r="RVV6" s="147"/>
      <c r="RVW6" s="147"/>
      <c r="RVX6" s="147"/>
      <c r="RVY6" s="147"/>
      <c r="RVZ6" s="147"/>
      <c r="RWA6" s="147"/>
      <c r="RWB6" s="147"/>
      <c r="RWC6" s="147"/>
      <c r="RWD6" s="147"/>
      <c r="RWE6" s="147"/>
      <c r="RWF6" s="147"/>
      <c r="RWG6" s="147"/>
      <c r="RWH6" s="147"/>
      <c r="RWI6" s="147"/>
      <c r="RWJ6" s="147"/>
      <c r="RWK6" s="147"/>
      <c r="RWL6" s="147"/>
      <c r="RWM6" s="147"/>
      <c r="RWN6" s="147"/>
      <c r="RWO6" s="147"/>
      <c r="RWP6" s="147"/>
      <c r="RWQ6" s="147"/>
      <c r="RWR6" s="147"/>
      <c r="RWS6" s="147"/>
      <c r="RWT6" s="147"/>
      <c r="RWU6" s="147"/>
      <c r="RWV6" s="147"/>
      <c r="RWW6" s="147"/>
      <c r="RWX6" s="147"/>
      <c r="RWY6" s="147"/>
      <c r="RWZ6" s="147"/>
      <c r="RXA6" s="147"/>
      <c r="RXB6" s="147"/>
      <c r="RXC6" s="147"/>
      <c r="RXD6" s="147"/>
      <c r="RXE6" s="147"/>
      <c r="RXF6" s="147"/>
      <c r="RXG6" s="147"/>
      <c r="RXH6" s="147"/>
      <c r="RXI6" s="147"/>
      <c r="RXJ6" s="147"/>
      <c r="RXK6" s="147"/>
      <c r="RXL6" s="147"/>
      <c r="RXM6" s="147"/>
      <c r="RXN6" s="147"/>
      <c r="RXO6" s="147"/>
      <c r="RXP6" s="147"/>
      <c r="RXQ6" s="147"/>
      <c r="RXR6" s="147"/>
      <c r="RXS6" s="147"/>
      <c r="RXT6" s="147"/>
      <c r="RXU6" s="147"/>
      <c r="RXV6" s="147"/>
      <c r="RXW6" s="147"/>
      <c r="RXX6" s="147"/>
      <c r="RXY6" s="147"/>
      <c r="RXZ6" s="147"/>
      <c r="RYA6" s="147"/>
      <c r="RYB6" s="147"/>
      <c r="RYC6" s="147"/>
      <c r="RYD6" s="147"/>
      <c r="RYE6" s="147"/>
      <c r="RYF6" s="147"/>
      <c r="RYG6" s="147"/>
      <c r="RYH6" s="147"/>
      <c r="RYI6" s="147"/>
      <c r="RYJ6" s="147"/>
      <c r="RYK6" s="147"/>
      <c r="RYL6" s="147"/>
      <c r="RYM6" s="147"/>
      <c r="RYN6" s="147"/>
      <c r="RYO6" s="147"/>
      <c r="RYP6" s="147"/>
      <c r="RYQ6" s="147"/>
      <c r="RYR6" s="147"/>
      <c r="RYS6" s="147"/>
      <c r="RYT6" s="147"/>
      <c r="RYU6" s="147"/>
      <c r="RYV6" s="147"/>
      <c r="RYW6" s="147"/>
      <c r="RYX6" s="147"/>
      <c r="RYY6" s="147"/>
      <c r="RYZ6" s="147"/>
      <c r="RZA6" s="147"/>
      <c r="RZB6" s="147"/>
      <c r="RZC6" s="147"/>
      <c r="RZD6" s="147"/>
      <c r="RZE6" s="147"/>
      <c r="RZF6" s="147"/>
      <c r="RZG6" s="147"/>
      <c r="RZH6" s="147"/>
      <c r="RZI6" s="147"/>
      <c r="RZJ6" s="147"/>
      <c r="RZK6" s="147"/>
      <c r="RZL6" s="147"/>
      <c r="RZM6" s="147"/>
      <c r="RZN6" s="147"/>
      <c r="RZO6" s="147"/>
      <c r="RZP6" s="147"/>
      <c r="RZQ6" s="147"/>
      <c r="RZR6" s="147"/>
      <c r="RZS6" s="147"/>
      <c r="RZT6" s="147"/>
      <c r="RZU6" s="147"/>
      <c r="RZV6" s="147"/>
      <c r="RZW6" s="147"/>
      <c r="RZX6" s="147"/>
      <c r="RZY6" s="147"/>
      <c r="RZZ6" s="147"/>
      <c r="SAA6" s="147"/>
      <c r="SAB6" s="147"/>
      <c r="SAC6" s="147"/>
      <c r="SAD6" s="147"/>
      <c r="SAE6" s="147"/>
      <c r="SAF6" s="147"/>
      <c r="SAG6" s="147"/>
      <c r="SAH6" s="147"/>
      <c r="SAI6" s="147"/>
      <c r="SAJ6" s="147"/>
      <c r="SAK6" s="147"/>
      <c r="SAL6" s="147"/>
      <c r="SAM6" s="147"/>
      <c r="SAN6" s="147"/>
      <c r="SAO6" s="147"/>
      <c r="SAP6" s="147"/>
      <c r="SAQ6" s="147"/>
      <c r="SAR6" s="147"/>
      <c r="SAS6" s="147"/>
      <c r="SAT6" s="147"/>
      <c r="SAU6" s="147"/>
      <c r="SAV6" s="147"/>
      <c r="SAW6" s="147"/>
      <c r="SAX6" s="147"/>
      <c r="SAY6" s="147"/>
      <c r="SAZ6" s="147"/>
      <c r="SBA6" s="147"/>
      <c r="SBB6" s="147"/>
      <c r="SBC6" s="147"/>
      <c r="SBD6" s="147"/>
      <c r="SBE6" s="147"/>
      <c r="SBF6" s="147"/>
      <c r="SBG6" s="147"/>
      <c r="SBH6" s="147"/>
      <c r="SBI6" s="147"/>
      <c r="SBJ6" s="147"/>
      <c r="SBK6" s="147"/>
      <c r="SBL6" s="147"/>
      <c r="SBM6" s="147"/>
      <c r="SBN6" s="147"/>
      <c r="SBO6" s="147"/>
      <c r="SBP6" s="147"/>
      <c r="SBQ6" s="147"/>
      <c r="SBR6" s="147"/>
      <c r="SBS6" s="147"/>
      <c r="SBT6" s="147"/>
      <c r="SBU6" s="147"/>
      <c r="SBV6" s="147"/>
      <c r="SBW6" s="147"/>
      <c r="SBX6" s="147"/>
      <c r="SBY6" s="147"/>
      <c r="SBZ6" s="147"/>
      <c r="SCA6" s="147"/>
      <c r="SCB6" s="147"/>
      <c r="SCC6" s="147"/>
      <c r="SCD6" s="147"/>
      <c r="SCE6" s="147"/>
      <c r="SCF6" s="147"/>
      <c r="SCG6" s="147"/>
      <c r="SCH6" s="147"/>
      <c r="SCI6" s="147"/>
      <c r="SCJ6" s="147"/>
      <c r="SCK6" s="147"/>
      <c r="SCL6" s="147"/>
      <c r="SCM6" s="147"/>
      <c r="SCN6" s="147"/>
      <c r="SCO6" s="147"/>
      <c r="SCP6" s="147"/>
      <c r="SCQ6" s="147"/>
      <c r="SCR6" s="147"/>
      <c r="SCS6" s="147"/>
      <c r="SCT6" s="147"/>
      <c r="SCU6" s="147"/>
      <c r="SCV6" s="147"/>
      <c r="SCW6" s="147"/>
      <c r="SCX6" s="147"/>
      <c r="SCY6" s="147"/>
      <c r="SCZ6" s="147"/>
      <c r="SDA6" s="147"/>
      <c r="SDB6" s="147"/>
      <c r="SDC6" s="147"/>
      <c r="SDD6" s="147"/>
      <c r="SDE6" s="147"/>
      <c r="SDF6" s="147"/>
      <c r="SDG6" s="147"/>
      <c r="SDH6" s="147"/>
      <c r="SDI6" s="147"/>
      <c r="SDJ6" s="147"/>
      <c r="SDK6" s="147"/>
      <c r="SDL6" s="147"/>
      <c r="SDM6" s="147"/>
      <c r="SDN6" s="147"/>
      <c r="SDO6" s="147"/>
      <c r="SDP6" s="147"/>
      <c r="SDQ6" s="147"/>
      <c r="SDR6" s="147"/>
      <c r="SDS6" s="147"/>
      <c r="SDT6" s="147"/>
      <c r="SDU6" s="147"/>
      <c r="SDV6" s="147"/>
      <c r="SDW6" s="147"/>
      <c r="SDX6" s="147"/>
      <c r="SDY6" s="147"/>
      <c r="SDZ6" s="147"/>
      <c r="SEA6" s="147"/>
      <c r="SEB6" s="147"/>
      <c r="SEC6" s="147"/>
      <c r="SED6" s="147"/>
      <c r="SEE6" s="147"/>
      <c r="SEF6" s="147"/>
      <c r="SEG6" s="147"/>
      <c r="SEH6" s="147"/>
      <c r="SEI6" s="147"/>
      <c r="SEJ6" s="147"/>
      <c r="SEK6" s="147"/>
      <c r="SEL6" s="147"/>
      <c r="SEM6" s="147"/>
      <c r="SEN6" s="147"/>
      <c r="SEO6" s="147"/>
      <c r="SEP6" s="147"/>
      <c r="SEQ6" s="147"/>
      <c r="SER6" s="147"/>
      <c r="SES6" s="147"/>
      <c r="SET6" s="147"/>
      <c r="SEU6" s="147"/>
      <c r="SEV6" s="147"/>
      <c r="SEW6" s="147"/>
      <c r="SEX6" s="147"/>
      <c r="SEY6" s="147"/>
      <c r="SEZ6" s="147"/>
      <c r="SFA6" s="147"/>
      <c r="SFB6" s="147"/>
      <c r="SFC6" s="147"/>
      <c r="SFD6" s="147"/>
      <c r="SFE6" s="147"/>
      <c r="SFF6" s="147"/>
      <c r="SFG6" s="147"/>
      <c r="SFH6" s="147"/>
      <c r="SFI6" s="147"/>
      <c r="SFJ6" s="147"/>
      <c r="SFK6" s="147"/>
      <c r="SFL6" s="147"/>
      <c r="SFM6" s="147"/>
      <c r="SFN6" s="147"/>
      <c r="SFO6" s="147"/>
      <c r="SFP6" s="147"/>
      <c r="SFQ6" s="147"/>
      <c r="SFR6" s="147"/>
      <c r="SFS6" s="147"/>
      <c r="SFT6" s="147"/>
      <c r="SFU6" s="147"/>
      <c r="SFV6" s="147"/>
      <c r="SFW6" s="147"/>
      <c r="SFX6" s="147"/>
      <c r="SFY6" s="147"/>
      <c r="SFZ6" s="147"/>
      <c r="SGA6" s="147"/>
      <c r="SGB6" s="147"/>
      <c r="SGC6" s="147"/>
      <c r="SGD6" s="147"/>
      <c r="SGE6" s="147"/>
      <c r="SGF6" s="147"/>
      <c r="SGG6" s="147"/>
      <c r="SGH6" s="147"/>
      <c r="SGI6" s="147"/>
      <c r="SGJ6" s="147"/>
      <c r="SGK6" s="147"/>
      <c r="SGL6" s="147"/>
      <c r="SGM6" s="147"/>
      <c r="SGN6" s="147"/>
      <c r="SGO6" s="147"/>
      <c r="SGP6" s="147"/>
      <c r="SGQ6" s="147"/>
      <c r="SGR6" s="147"/>
      <c r="SGS6" s="147"/>
      <c r="SGT6" s="147"/>
      <c r="SGU6" s="147"/>
      <c r="SGV6" s="147"/>
      <c r="SGW6" s="147"/>
      <c r="SGX6" s="147"/>
      <c r="SGY6" s="147"/>
      <c r="SGZ6" s="147"/>
      <c r="SHA6" s="147"/>
      <c r="SHB6" s="147"/>
      <c r="SHC6" s="147"/>
      <c r="SHD6" s="147"/>
      <c r="SHE6" s="147"/>
      <c r="SHF6" s="147"/>
      <c r="SHG6" s="147"/>
      <c r="SHH6" s="147"/>
      <c r="SHI6" s="147"/>
      <c r="SHJ6" s="147"/>
      <c r="SHK6" s="147"/>
      <c r="SHL6" s="147"/>
      <c r="SHM6" s="147"/>
      <c r="SHN6" s="147"/>
      <c r="SHO6" s="147"/>
      <c r="SHP6" s="147"/>
      <c r="SHQ6" s="147"/>
      <c r="SHR6" s="147"/>
      <c r="SHS6" s="147"/>
      <c r="SHT6" s="147"/>
      <c r="SHU6" s="147"/>
      <c r="SHV6" s="147"/>
      <c r="SHW6" s="147"/>
      <c r="SHX6" s="147"/>
      <c r="SHY6" s="147"/>
      <c r="SHZ6" s="147"/>
      <c r="SIA6" s="147"/>
      <c r="SIB6" s="147"/>
      <c r="SIC6" s="147"/>
      <c r="SID6" s="147"/>
      <c r="SIE6" s="147"/>
      <c r="SIF6" s="147"/>
      <c r="SIG6" s="147"/>
      <c r="SIH6" s="147"/>
      <c r="SII6" s="147"/>
      <c r="SIJ6" s="147"/>
      <c r="SIK6" s="147"/>
      <c r="SIL6" s="147"/>
      <c r="SIM6" s="147"/>
      <c r="SIN6" s="147"/>
      <c r="SIO6" s="147"/>
      <c r="SIP6" s="147"/>
      <c r="SIQ6" s="147"/>
      <c r="SIR6" s="147"/>
      <c r="SIS6" s="147"/>
      <c r="SIT6" s="147"/>
      <c r="SIU6" s="147"/>
      <c r="SIV6" s="147"/>
      <c r="SIW6" s="147"/>
      <c r="SIX6" s="147"/>
      <c r="SIY6" s="147"/>
      <c r="SIZ6" s="147"/>
      <c r="SJA6" s="147"/>
      <c r="SJB6" s="147"/>
      <c r="SJC6" s="147"/>
      <c r="SJD6" s="147"/>
      <c r="SJE6" s="147"/>
      <c r="SJF6" s="147"/>
      <c r="SJG6" s="147"/>
      <c r="SJH6" s="147"/>
      <c r="SJI6" s="147"/>
      <c r="SJJ6" s="147"/>
      <c r="SJK6" s="147"/>
      <c r="SJL6" s="147"/>
      <c r="SJM6" s="147"/>
      <c r="SJN6" s="147"/>
      <c r="SJO6" s="147"/>
      <c r="SJP6" s="147"/>
      <c r="SJQ6" s="147"/>
      <c r="SJR6" s="147"/>
      <c r="SJS6" s="147"/>
      <c r="SJT6" s="147"/>
      <c r="SJU6" s="147"/>
      <c r="SJV6" s="147"/>
      <c r="SJW6" s="147"/>
      <c r="SJX6" s="147"/>
      <c r="SJY6" s="147"/>
      <c r="SJZ6" s="147"/>
      <c r="SKA6" s="147"/>
      <c r="SKB6" s="147"/>
      <c r="SKC6" s="147"/>
      <c r="SKD6" s="147"/>
      <c r="SKE6" s="147"/>
      <c r="SKF6" s="147"/>
      <c r="SKG6" s="147"/>
      <c r="SKH6" s="147"/>
      <c r="SKI6" s="147"/>
      <c r="SKJ6" s="147"/>
      <c r="SKK6" s="147"/>
      <c r="SKL6" s="147"/>
      <c r="SKM6" s="147"/>
      <c r="SKN6" s="147"/>
      <c r="SKO6" s="147"/>
      <c r="SKP6" s="147"/>
      <c r="SKQ6" s="147"/>
      <c r="SKR6" s="147"/>
      <c r="SKS6" s="147"/>
      <c r="SKT6" s="147"/>
      <c r="SKU6" s="147"/>
      <c r="SKV6" s="147"/>
      <c r="SKW6" s="147"/>
      <c r="SKX6" s="147"/>
      <c r="SKY6" s="147"/>
      <c r="SKZ6" s="147"/>
      <c r="SLA6" s="147"/>
      <c r="SLB6" s="147"/>
      <c r="SLC6" s="147"/>
      <c r="SLD6" s="147"/>
      <c r="SLE6" s="147"/>
      <c r="SLF6" s="147"/>
      <c r="SLG6" s="147"/>
      <c r="SLH6" s="147"/>
      <c r="SLI6" s="147"/>
      <c r="SLJ6" s="147"/>
      <c r="SLK6" s="147"/>
      <c r="SLL6" s="147"/>
      <c r="SLM6" s="147"/>
      <c r="SLN6" s="147"/>
      <c r="SLO6" s="147"/>
      <c r="SLP6" s="147"/>
      <c r="SLQ6" s="147"/>
      <c r="SLR6" s="147"/>
      <c r="SLS6" s="147"/>
      <c r="SLT6" s="147"/>
      <c r="SLU6" s="147"/>
      <c r="SLV6" s="147"/>
      <c r="SLW6" s="147"/>
      <c r="SLX6" s="147"/>
      <c r="SLY6" s="147"/>
      <c r="SLZ6" s="147"/>
      <c r="SMA6" s="147"/>
      <c r="SMB6" s="147"/>
      <c r="SMC6" s="147"/>
      <c r="SMD6" s="147"/>
      <c r="SME6" s="147"/>
      <c r="SMF6" s="147"/>
      <c r="SMG6" s="147"/>
      <c r="SMH6" s="147"/>
      <c r="SMI6" s="147"/>
      <c r="SMJ6" s="147"/>
      <c r="SMK6" s="147"/>
      <c r="SML6" s="147"/>
      <c r="SMM6" s="147"/>
      <c r="SMN6" s="147"/>
      <c r="SMO6" s="147"/>
      <c r="SMP6" s="147"/>
      <c r="SMQ6" s="147"/>
      <c r="SMR6" s="147"/>
      <c r="SMS6" s="147"/>
      <c r="SMT6" s="147"/>
      <c r="SMU6" s="147"/>
      <c r="SMV6" s="147"/>
      <c r="SMW6" s="147"/>
      <c r="SMX6" s="147"/>
      <c r="SMY6" s="147"/>
      <c r="SMZ6" s="147"/>
      <c r="SNA6" s="147"/>
      <c r="SNB6" s="147"/>
      <c r="SNC6" s="147"/>
      <c r="SND6" s="147"/>
      <c r="SNE6" s="147"/>
      <c r="SNF6" s="147"/>
      <c r="SNG6" s="147"/>
      <c r="SNH6" s="147"/>
      <c r="SNI6" s="147"/>
      <c r="SNJ6" s="147"/>
      <c r="SNK6" s="147"/>
      <c r="SNL6" s="147"/>
      <c r="SNM6" s="147"/>
      <c r="SNN6" s="147"/>
      <c r="SNO6" s="147"/>
      <c r="SNP6" s="147"/>
      <c r="SNQ6" s="147"/>
      <c r="SNR6" s="147"/>
      <c r="SNS6" s="147"/>
      <c r="SNT6" s="147"/>
      <c r="SNU6" s="147"/>
      <c r="SNV6" s="147"/>
      <c r="SNW6" s="147"/>
      <c r="SNX6" s="147"/>
      <c r="SNY6" s="147"/>
      <c r="SNZ6" s="147"/>
      <c r="SOA6" s="147"/>
      <c r="SOB6" s="147"/>
      <c r="SOC6" s="147"/>
      <c r="SOD6" s="147"/>
      <c r="SOE6" s="147"/>
      <c r="SOF6" s="147"/>
      <c r="SOG6" s="147"/>
      <c r="SOH6" s="147"/>
      <c r="SOI6" s="147"/>
      <c r="SOJ6" s="147"/>
      <c r="SOK6" s="147"/>
      <c r="SOL6" s="147"/>
      <c r="SOM6" s="147"/>
      <c r="SON6" s="147"/>
      <c r="SOO6" s="147"/>
      <c r="SOP6" s="147"/>
      <c r="SOQ6" s="147"/>
      <c r="SOR6" s="147"/>
      <c r="SOS6" s="147"/>
      <c r="SOT6" s="147"/>
      <c r="SOU6" s="147"/>
      <c r="SOV6" s="147"/>
      <c r="SOW6" s="147"/>
      <c r="SOX6" s="147"/>
      <c r="SOY6" s="147"/>
      <c r="SOZ6" s="147"/>
      <c r="SPA6" s="147"/>
      <c r="SPB6" s="147"/>
      <c r="SPC6" s="147"/>
      <c r="SPD6" s="147"/>
      <c r="SPE6" s="147"/>
      <c r="SPF6" s="147"/>
      <c r="SPG6" s="147"/>
      <c r="SPH6" s="147"/>
      <c r="SPI6" s="147"/>
      <c r="SPJ6" s="147"/>
      <c r="SPK6" s="147"/>
      <c r="SPL6" s="147"/>
      <c r="SPM6" s="147"/>
      <c r="SPN6" s="147"/>
      <c r="SPO6" s="147"/>
      <c r="SPP6" s="147"/>
      <c r="SPQ6" s="147"/>
      <c r="SPR6" s="147"/>
      <c r="SPS6" s="147"/>
      <c r="SPT6" s="147"/>
      <c r="SPU6" s="147"/>
      <c r="SPV6" s="147"/>
      <c r="SPW6" s="147"/>
      <c r="SPX6" s="147"/>
      <c r="SPY6" s="147"/>
      <c r="SPZ6" s="147"/>
      <c r="SQA6" s="147"/>
      <c r="SQB6" s="147"/>
      <c r="SQC6" s="147"/>
      <c r="SQD6" s="147"/>
      <c r="SQE6" s="147"/>
      <c r="SQF6" s="147"/>
      <c r="SQG6" s="147"/>
      <c r="SQH6" s="147"/>
      <c r="SQI6" s="147"/>
      <c r="SQJ6" s="147"/>
      <c r="SQK6" s="147"/>
      <c r="SQL6" s="147"/>
      <c r="SQM6" s="147"/>
      <c r="SQN6" s="147"/>
      <c r="SQO6" s="147"/>
      <c r="SQP6" s="147"/>
      <c r="SQQ6" s="147"/>
      <c r="SQR6" s="147"/>
      <c r="SQS6" s="147"/>
      <c r="SQT6" s="147"/>
      <c r="SQU6" s="147"/>
      <c r="SQV6" s="147"/>
      <c r="SQW6" s="147"/>
      <c r="SQX6" s="147"/>
      <c r="SQY6" s="147"/>
      <c r="SQZ6" s="147"/>
      <c r="SRA6" s="147"/>
      <c r="SRB6" s="147"/>
      <c r="SRC6" s="147"/>
      <c r="SRD6" s="147"/>
      <c r="SRE6" s="147"/>
      <c r="SRF6" s="147"/>
      <c r="SRG6" s="147"/>
      <c r="SRH6" s="147"/>
      <c r="SRI6" s="147"/>
      <c r="SRJ6" s="147"/>
      <c r="SRK6" s="147"/>
      <c r="SRL6" s="147"/>
      <c r="SRM6" s="147"/>
      <c r="SRN6" s="147"/>
      <c r="SRO6" s="147"/>
      <c r="SRP6" s="147"/>
      <c r="SRQ6" s="147"/>
      <c r="SRR6" s="147"/>
      <c r="SRS6" s="147"/>
      <c r="SRT6" s="147"/>
      <c r="SRU6" s="147"/>
      <c r="SRV6" s="147"/>
      <c r="SRW6" s="147"/>
      <c r="SRX6" s="147"/>
      <c r="SRY6" s="147"/>
      <c r="SRZ6" s="147"/>
      <c r="SSA6" s="147"/>
      <c r="SSB6" s="147"/>
      <c r="SSC6" s="147"/>
      <c r="SSD6" s="147"/>
      <c r="SSE6" s="147"/>
      <c r="SSF6" s="147"/>
      <c r="SSG6" s="147"/>
      <c r="SSH6" s="147"/>
      <c r="SSI6" s="147"/>
      <c r="SSJ6" s="147"/>
      <c r="SSK6" s="147"/>
      <c r="SSL6" s="147"/>
      <c r="SSM6" s="147"/>
      <c r="SSN6" s="147"/>
      <c r="SSO6" s="147"/>
      <c r="SSP6" s="147"/>
      <c r="SSQ6" s="147"/>
      <c r="SSR6" s="147"/>
      <c r="SSS6" s="147"/>
      <c r="SST6" s="147"/>
      <c r="SSU6" s="147"/>
      <c r="SSV6" s="147"/>
      <c r="SSW6" s="147"/>
      <c r="SSX6" s="147"/>
      <c r="SSY6" s="147"/>
      <c r="SSZ6" s="147"/>
      <c r="STA6" s="147"/>
      <c r="STB6" s="147"/>
      <c r="STC6" s="147"/>
      <c r="STD6" s="147"/>
      <c r="STE6" s="147"/>
      <c r="STF6" s="147"/>
      <c r="STG6" s="147"/>
      <c r="STH6" s="147"/>
      <c r="STI6" s="147"/>
      <c r="STJ6" s="147"/>
      <c r="STK6" s="147"/>
      <c r="STL6" s="147"/>
      <c r="STM6" s="147"/>
      <c r="STN6" s="147"/>
      <c r="STO6" s="147"/>
      <c r="STP6" s="147"/>
      <c r="STQ6" s="147"/>
      <c r="STR6" s="147"/>
      <c r="STS6" s="147"/>
      <c r="STT6" s="147"/>
      <c r="STU6" s="147"/>
      <c r="STV6" s="147"/>
      <c r="STW6" s="147"/>
      <c r="STX6" s="147"/>
      <c r="STY6" s="147"/>
      <c r="STZ6" s="147"/>
      <c r="SUA6" s="147"/>
      <c r="SUB6" s="147"/>
      <c r="SUC6" s="147"/>
      <c r="SUD6" s="147"/>
      <c r="SUE6" s="147"/>
      <c r="SUF6" s="147"/>
      <c r="SUG6" s="147"/>
      <c r="SUH6" s="147"/>
      <c r="SUI6" s="147"/>
      <c r="SUJ6" s="147"/>
      <c r="SUK6" s="147"/>
      <c r="SUL6" s="147"/>
      <c r="SUM6" s="147"/>
      <c r="SUN6" s="147"/>
      <c r="SUO6" s="147"/>
      <c r="SUP6" s="147"/>
      <c r="SUQ6" s="147"/>
      <c r="SUR6" s="147"/>
      <c r="SUS6" s="147"/>
      <c r="SUT6" s="147"/>
      <c r="SUU6" s="147"/>
      <c r="SUV6" s="147"/>
      <c r="SUW6" s="147"/>
      <c r="SUX6" s="147"/>
      <c r="SUY6" s="147"/>
      <c r="SUZ6" s="147"/>
      <c r="SVA6" s="147"/>
      <c r="SVB6" s="147"/>
      <c r="SVC6" s="147"/>
      <c r="SVD6" s="147"/>
      <c r="SVE6" s="147"/>
      <c r="SVF6" s="147"/>
      <c r="SVG6" s="147"/>
      <c r="SVH6" s="147"/>
      <c r="SVI6" s="147"/>
      <c r="SVJ6" s="147"/>
      <c r="SVK6" s="147"/>
      <c r="SVL6" s="147"/>
      <c r="SVM6" s="147"/>
      <c r="SVN6" s="147"/>
      <c r="SVO6" s="147"/>
      <c r="SVP6" s="147"/>
      <c r="SVQ6" s="147"/>
      <c r="SVR6" s="147"/>
      <c r="SVS6" s="147"/>
      <c r="SVT6" s="147"/>
      <c r="SVU6" s="147"/>
      <c r="SVV6" s="147"/>
      <c r="SVW6" s="147"/>
      <c r="SVX6" s="147"/>
      <c r="SVY6" s="147"/>
      <c r="SVZ6" s="147"/>
      <c r="SWA6" s="147"/>
      <c r="SWB6" s="147"/>
      <c r="SWC6" s="147"/>
      <c r="SWD6" s="147"/>
      <c r="SWE6" s="147"/>
      <c r="SWF6" s="147"/>
      <c r="SWG6" s="147"/>
      <c r="SWH6" s="147"/>
      <c r="SWI6" s="147"/>
      <c r="SWJ6" s="147"/>
      <c r="SWK6" s="147"/>
      <c r="SWL6" s="147"/>
      <c r="SWM6" s="147"/>
      <c r="SWN6" s="147"/>
      <c r="SWO6" s="147"/>
      <c r="SWP6" s="147"/>
      <c r="SWQ6" s="147"/>
      <c r="SWR6" s="147"/>
      <c r="SWS6" s="147"/>
      <c r="SWT6" s="147"/>
      <c r="SWU6" s="147"/>
      <c r="SWV6" s="147"/>
      <c r="SWW6" s="147"/>
      <c r="SWX6" s="147"/>
      <c r="SWY6" s="147"/>
      <c r="SWZ6" s="147"/>
      <c r="SXA6" s="147"/>
      <c r="SXB6" s="147"/>
      <c r="SXC6" s="147"/>
      <c r="SXD6" s="147"/>
      <c r="SXE6" s="147"/>
      <c r="SXF6" s="147"/>
      <c r="SXG6" s="147"/>
      <c r="SXH6" s="147"/>
      <c r="SXI6" s="147"/>
      <c r="SXJ6" s="147"/>
      <c r="SXK6" s="147"/>
      <c r="SXL6" s="147"/>
      <c r="SXM6" s="147"/>
      <c r="SXN6" s="147"/>
      <c r="SXO6" s="147"/>
      <c r="SXP6" s="147"/>
      <c r="SXQ6" s="147"/>
      <c r="SXR6" s="147"/>
      <c r="SXS6" s="147"/>
      <c r="SXT6" s="147"/>
      <c r="SXU6" s="147"/>
      <c r="SXV6" s="147"/>
      <c r="SXW6" s="147"/>
      <c r="SXX6" s="147"/>
      <c r="SXY6" s="147"/>
      <c r="SXZ6" s="147"/>
      <c r="SYA6" s="147"/>
      <c r="SYB6" s="147"/>
      <c r="SYC6" s="147"/>
      <c r="SYD6" s="147"/>
      <c r="SYE6" s="147"/>
      <c r="SYF6" s="147"/>
      <c r="SYG6" s="147"/>
      <c r="SYH6" s="147"/>
      <c r="SYI6" s="147"/>
      <c r="SYJ6" s="147"/>
      <c r="SYK6" s="147"/>
      <c r="SYL6" s="147"/>
      <c r="SYM6" s="147"/>
      <c r="SYN6" s="147"/>
      <c r="SYO6" s="147"/>
      <c r="SYP6" s="147"/>
      <c r="SYQ6" s="147"/>
      <c r="SYR6" s="147"/>
      <c r="SYS6" s="147"/>
      <c r="SYT6" s="147"/>
      <c r="SYU6" s="147"/>
      <c r="SYV6" s="147"/>
      <c r="SYW6" s="147"/>
      <c r="SYX6" s="147"/>
      <c r="SYY6" s="147"/>
      <c r="SYZ6" s="147"/>
      <c r="SZA6" s="147"/>
      <c r="SZB6" s="147"/>
      <c r="SZC6" s="147"/>
      <c r="SZD6" s="147"/>
      <c r="SZE6" s="147"/>
      <c r="SZF6" s="147"/>
      <c r="SZG6" s="147"/>
      <c r="SZH6" s="147"/>
      <c r="SZI6" s="147"/>
      <c r="SZJ6" s="147"/>
      <c r="SZK6" s="147"/>
      <c r="SZL6" s="147"/>
      <c r="SZM6" s="147"/>
      <c r="SZN6" s="147"/>
      <c r="SZO6" s="147"/>
      <c r="SZP6" s="147"/>
      <c r="SZQ6" s="147"/>
      <c r="SZR6" s="147"/>
      <c r="SZS6" s="147"/>
      <c r="SZT6" s="147"/>
      <c r="SZU6" s="147"/>
      <c r="SZV6" s="147"/>
      <c r="SZW6" s="147"/>
      <c r="SZX6" s="147"/>
      <c r="SZY6" s="147"/>
      <c r="SZZ6" s="147"/>
      <c r="TAA6" s="147"/>
      <c r="TAB6" s="147"/>
      <c r="TAC6" s="147"/>
      <c r="TAD6" s="147"/>
      <c r="TAE6" s="147"/>
      <c r="TAF6" s="147"/>
      <c r="TAG6" s="147"/>
      <c r="TAH6" s="147"/>
      <c r="TAI6" s="147"/>
      <c r="TAJ6" s="147"/>
      <c r="TAK6" s="147"/>
      <c r="TAL6" s="147"/>
      <c r="TAM6" s="147"/>
      <c r="TAN6" s="147"/>
      <c r="TAO6" s="147"/>
      <c r="TAP6" s="147"/>
      <c r="TAQ6" s="147"/>
      <c r="TAR6" s="147"/>
      <c r="TAS6" s="147"/>
      <c r="TAT6" s="147"/>
      <c r="TAU6" s="147"/>
      <c r="TAV6" s="147"/>
      <c r="TAW6" s="147"/>
      <c r="TAX6" s="147"/>
      <c r="TAY6" s="147"/>
      <c r="TAZ6" s="147"/>
      <c r="TBA6" s="147"/>
      <c r="TBB6" s="147"/>
      <c r="TBC6" s="147"/>
      <c r="TBD6" s="147"/>
      <c r="TBE6" s="147"/>
      <c r="TBF6" s="147"/>
      <c r="TBG6" s="147"/>
      <c r="TBH6" s="147"/>
      <c r="TBI6" s="147"/>
      <c r="TBJ6" s="147"/>
      <c r="TBK6" s="147"/>
      <c r="TBL6" s="147"/>
      <c r="TBM6" s="147"/>
      <c r="TBN6" s="147"/>
      <c r="TBO6" s="147"/>
      <c r="TBP6" s="147"/>
      <c r="TBQ6" s="147"/>
      <c r="TBR6" s="147"/>
      <c r="TBS6" s="147"/>
      <c r="TBT6" s="147"/>
      <c r="TBU6" s="147"/>
      <c r="TBV6" s="147"/>
      <c r="TBW6" s="147"/>
      <c r="TBX6" s="147"/>
      <c r="TBY6" s="147"/>
      <c r="TBZ6" s="147"/>
      <c r="TCA6" s="147"/>
      <c r="TCB6" s="147"/>
      <c r="TCC6" s="147"/>
      <c r="TCD6" s="147"/>
      <c r="TCE6" s="147"/>
      <c r="TCF6" s="147"/>
      <c r="TCG6" s="147"/>
      <c r="TCH6" s="147"/>
      <c r="TCI6" s="147"/>
      <c r="TCJ6" s="147"/>
      <c r="TCK6" s="147"/>
      <c r="TCL6" s="147"/>
      <c r="TCM6" s="147"/>
      <c r="TCN6" s="147"/>
      <c r="TCO6" s="147"/>
      <c r="TCP6" s="147"/>
      <c r="TCQ6" s="147"/>
      <c r="TCR6" s="147"/>
      <c r="TCS6" s="147"/>
      <c r="TCT6" s="147"/>
      <c r="TCU6" s="147"/>
      <c r="TCV6" s="147"/>
      <c r="TCW6" s="147"/>
      <c r="TCX6" s="147"/>
      <c r="TCY6" s="147"/>
      <c r="TCZ6" s="147"/>
      <c r="TDA6" s="147"/>
      <c r="TDB6" s="147"/>
      <c r="TDC6" s="147"/>
      <c r="TDD6" s="147"/>
      <c r="TDE6" s="147"/>
      <c r="TDF6" s="147"/>
      <c r="TDG6" s="147"/>
      <c r="TDH6" s="147"/>
      <c r="TDI6" s="147"/>
      <c r="TDJ6" s="147"/>
      <c r="TDK6" s="147"/>
      <c r="TDL6" s="147"/>
      <c r="TDM6" s="147"/>
      <c r="TDN6" s="147"/>
      <c r="TDO6" s="147"/>
      <c r="TDP6" s="147"/>
      <c r="TDQ6" s="147"/>
      <c r="TDR6" s="147"/>
      <c r="TDS6" s="147"/>
      <c r="TDT6" s="147"/>
      <c r="TDU6" s="147"/>
      <c r="TDV6" s="147"/>
      <c r="TDW6" s="147"/>
      <c r="TDX6" s="147"/>
      <c r="TDY6" s="147"/>
      <c r="TDZ6" s="147"/>
      <c r="TEA6" s="147"/>
      <c r="TEB6" s="147"/>
      <c r="TEC6" s="147"/>
      <c r="TED6" s="147"/>
      <c r="TEE6" s="147"/>
      <c r="TEF6" s="147"/>
      <c r="TEG6" s="147"/>
      <c r="TEH6" s="147"/>
      <c r="TEI6" s="147"/>
      <c r="TEJ6" s="147"/>
      <c r="TEK6" s="147"/>
      <c r="TEL6" s="147"/>
      <c r="TEM6" s="147"/>
      <c r="TEN6" s="147"/>
      <c r="TEO6" s="147"/>
      <c r="TEP6" s="147"/>
      <c r="TEQ6" s="147"/>
      <c r="TER6" s="147"/>
      <c r="TES6" s="147"/>
      <c r="TET6" s="147"/>
      <c r="TEU6" s="147"/>
      <c r="TEV6" s="147"/>
      <c r="TEW6" s="147"/>
      <c r="TEX6" s="147"/>
      <c r="TEY6" s="147"/>
      <c r="TEZ6" s="147"/>
      <c r="TFA6" s="147"/>
      <c r="TFB6" s="147"/>
      <c r="TFC6" s="147"/>
      <c r="TFD6" s="147"/>
      <c r="TFE6" s="147"/>
      <c r="TFF6" s="147"/>
      <c r="TFG6" s="147"/>
      <c r="TFH6" s="147"/>
      <c r="TFI6" s="147"/>
      <c r="TFJ6" s="147"/>
      <c r="TFK6" s="147"/>
      <c r="TFL6" s="147"/>
      <c r="TFM6" s="147"/>
      <c r="TFN6" s="147"/>
      <c r="TFO6" s="147"/>
      <c r="TFP6" s="147"/>
      <c r="TFQ6" s="147"/>
      <c r="TFR6" s="147"/>
      <c r="TFS6" s="147"/>
      <c r="TFT6" s="147"/>
      <c r="TFU6" s="147"/>
      <c r="TFV6" s="147"/>
      <c r="TFW6" s="147"/>
      <c r="TFX6" s="147"/>
      <c r="TFY6" s="147"/>
      <c r="TFZ6" s="147"/>
      <c r="TGA6" s="147"/>
      <c r="TGB6" s="147"/>
      <c r="TGC6" s="147"/>
      <c r="TGD6" s="147"/>
      <c r="TGE6" s="147"/>
      <c r="TGF6" s="147"/>
      <c r="TGG6" s="147"/>
      <c r="TGH6" s="147"/>
      <c r="TGI6" s="147"/>
      <c r="TGJ6" s="147"/>
      <c r="TGK6" s="147"/>
      <c r="TGL6" s="147"/>
      <c r="TGM6" s="147"/>
      <c r="TGN6" s="147"/>
      <c r="TGO6" s="147"/>
      <c r="TGP6" s="147"/>
      <c r="TGQ6" s="147"/>
      <c r="TGR6" s="147"/>
      <c r="TGS6" s="147"/>
      <c r="TGT6" s="147"/>
      <c r="TGU6" s="147"/>
      <c r="TGV6" s="147"/>
      <c r="TGW6" s="147"/>
      <c r="TGX6" s="147"/>
      <c r="TGY6" s="147"/>
      <c r="TGZ6" s="147"/>
      <c r="THA6" s="147"/>
      <c r="THB6" s="147"/>
      <c r="THC6" s="147"/>
      <c r="THD6" s="147"/>
      <c r="THE6" s="147"/>
      <c r="THF6" s="147"/>
      <c r="THG6" s="147"/>
      <c r="THH6" s="147"/>
      <c r="THI6" s="147"/>
      <c r="THJ6" s="147"/>
      <c r="THK6" s="147"/>
      <c r="THL6" s="147"/>
      <c r="THM6" s="147"/>
      <c r="THN6" s="147"/>
      <c r="THO6" s="147"/>
      <c r="THP6" s="147"/>
      <c r="THQ6" s="147"/>
      <c r="THR6" s="147"/>
      <c r="THS6" s="147"/>
      <c r="THT6" s="147"/>
      <c r="THU6" s="147"/>
      <c r="THV6" s="147"/>
      <c r="THW6" s="147"/>
      <c r="THX6" s="147"/>
      <c r="THY6" s="147"/>
      <c r="THZ6" s="147"/>
      <c r="TIA6" s="147"/>
      <c r="TIB6" s="147"/>
      <c r="TIC6" s="147"/>
      <c r="TID6" s="147"/>
      <c r="TIE6" s="147"/>
      <c r="TIF6" s="147"/>
      <c r="TIG6" s="147"/>
      <c r="TIH6" s="147"/>
      <c r="TII6" s="147"/>
      <c r="TIJ6" s="147"/>
      <c r="TIK6" s="147"/>
      <c r="TIL6" s="147"/>
      <c r="TIM6" s="147"/>
      <c r="TIN6" s="147"/>
      <c r="TIO6" s="147"/>
      <c r="TIP6" s="147"/>
      <c r="TIQ6" s="147"/>
      <c r="TIR6" s="147"/>
      <c r="TIS6" s="147"/>
      <c r="TIT6" s="147"/>
      <c r="TIU6" s="147"/>
      <c r="TIV6" s="147"/>
      <c r="TIW6" s="147"/>
      <c r="TIX6" s="147"/>
      <c r="TIY6" s="147"/>
      <c r="TIZ6" s="147"/>
      <c r="TJA6" s="147"/>
      <c r="TJB6" s="147"/>
      <c r="TJC6" s="147"/>
      <c r="TJD6" s="147"/>
      <c r="TJE6" s="147"/>
      <c r="TJF6" s="147"/>
      <c r="TJG6" s="147"/>
      <c r="TJH6" s="147"/>
      <c r="TJI6" s="147"/>
      <c r="TJJ6" s="147"/>
      <c r="TJK6" s="147"/>
      <c r="TJL6" s="147"/>
      <c r="TJM6" s="147"/>
      <c r="TJN6" s="147"/>
      <c r="TJO6" s="147"/>
      <c r="TJP6" s="147"/>
      <c r="TJQ6" s="147"/>
      <c r="TJR6" s="147"/>
      <c r="TJS6" s="147"/>
      <c r="TJT6" s="147"/>
      <c r="TJU6" s="147"/>
      <c r="TJV6" s="147"/>
      <c r="TJW6" s="147"/>
      <c r="TJX6" s="147"/>
      <c r="TJY6" s="147"/>
      <c r="TJZ6" s="147"/>
      <c r="TKA6" s="147"/>
      <c r="TKB6" s="147"/>
      <c r="TKC6" s="147"/>
      <c r="TKD6" s="147"/>
      <c r="TKE6" s="147"/>
      <c r="TKF6" s="147"/>
      <c r="TKG6" s="147"/>
      <c r="TKH6" s="147"/>
      <c r="TKI6" s="147"/>
      <c r="TKJ6" s="147"/>
      <c r="TKK6" s="147"/>
      <c r="TKL6" s="147"/>
      <c r="TKM6" s="147"/>
      <c r="TKN6" s="147"/>
      <c r="TKO6" s="147"/>
      <c r="TKP6" s="147"/>
      <c r="TKQ6" s="147"/>
      <c r="TKR6" s="147"/>
      <c r="TKS6" s="147"/>
      <c r="TKT6" s="147"/>
      <c r="TKU6" s="147"/>
      <c r="TKV6" s="147"/>
      <c r="TKW6" s="147"/>
      <c r="TKX6" s="147"/>
      <c r="TKY6" s="147"/>
      <c r="TKZ6" s="147"/>
      <c r="TLA6" s="147"/>
      <c r="TLB6" s="147"/>
      <c r="TLC6" s="147"/>
      <c r="TLD6" s="147"/>
      <c r="TLE6" s="147"/>
      <c r="TLF6" s="147"/>
      <c r="TLG6" s="147"/>
      <c r="TLH6" s="147"/>
      <c r="TLI6" s="147"/>
      <c r="TLJ6" s="147"/>
      <c r="TLK6" s="147"/>
      <c r="TLL6" s="147"/>
      <c r="TLM6" s="147"/>
      <c r="TLN6" s="147"/>
      <c r="TLO6" s="147"/>
      <c r="TLP6" s="147"/>
      <c r="TLQ6" s="147"/>
      <c r="TLR6" s="147"/>
      <c r="TLS6" s="147"/>
      <c r="TLT6" s="147"/>
      <c r="TLU6" s="147"/>
      <c r="TLV6" s="147"/>
      <c r="TLW6" s="147"/>
      <c r="TLX6" s="147"/>
      <c r="TLY6" s="147"/>
      <c r="TLZ6" s="147"/>
      <c r="TMA6" s="147"/>
      <c r="TMB6" s="147"/>
      <c r="TMC6" s="147"/>
      <c r="TMD6" s="147"/>
      <c r="TME6" s="147"/>
      <c r="TMF6" s="147"/>
      <c r="TMG6" s="147"/>
      <c r="TMH6" s="147"/>
      <c r="TMI6" s="147"/>
      <c r="TMJ6" s="147"/>
      <c r="TMK6" s="147"/>
      <c r="TML6" s="147"/>
      <c r="TMM6" s="147"/>
      <c r="TMN6" s="147"/>
      <c r="TMO6" s="147"/>
      <c r="TMP6" s="147"/>
      <c r="TMQ6" s="147"/>
      <c r="TMR6" s="147"/>
      <c r="TMS6" s="147"/>
      <c r="TMT6" s="147"/>
      <c r="TMU6" s="147"/>
      <c r="TMV6" s="147"/>
      <c r="TMW6" s="147"/>
      <c r="TMX6" s="147"/>
      <c r="TMY6" s="147"/>
      <c r="TMZ6" s="147"/>
      <c r="TNA6" s="147"/>
      <c r="TNB6" s="147"/>
      <c r="TNC6" s="147"/>
      <c r="TND6" s="147"/>
      <c r="TNE6" s="147"/>
      <c r="TNF6" s="147"/>
      <c r="TNG6" s="147"/>
      <c r="TNH6" s="147"/>
      <c r="TNI6" s="147"/>
      <c r="TNJ6" s="147"/>
      <c r="TNK6" s="147"/>
      <c r="TNL6" s="147"/>
      <c r="TNM6" s="147"/>
      <c r="TNN6" s="147"/>
      <c r="TNO6" s="147"/>
      <c r="TNP6" s="147"/>
      <c r="TNQ6" s="147"/>
      <c r="TNR6" s="147"/>
      <c r="TNS6" s="147"/>
      <c r="TNT6" s="147"/>
      <c r="TNU6" s="147"/>
      <c r="TNV6" s="147"/>
      <c r="TNW6" s="147"/>
      <c r="TNX6" s="147"/>
      <c r="TNY6" s="147"/>
      <c r="TNZ6" s="147"/>
      <c r="TOA6" s="147"/>
      <c r="TOB6" s="147"/>
      <c r="TOC6" s="147"/>
      <c r="TOD6" s="147"/>
      <c r="TOE6" s="147"/>
      <c r="TOF6" s="147"/>
      <c r="TOG6" s="147"/>
      <c r="TOH6" s="147"/>
      <c r="TOI6" s="147"/>
      <c r="TOJ6" s="147"/>
      <c r="TOK6" s="147"/>
      <c r="TOL6" s="147"/>
      <c r="TOM6" s="147"/>
      <c r="TON6" s="147"/>
      <c r="TOO6" s="147"/>
      <c r="TOP6" s="147"/>
      <c r="TOQ6" s="147"/>
      <c r="TOR6" s="147"/>
      <c r="TOS6" s="147"/>
      <c r="TOT6" s="147"/>
      <c r="TOU6" s="147"/>
      <c r="TOV6" s="147"/>
      <c r="TOW6" s="147"/>
      <c r="TOX6" s="147"/>
      <c r="TOY6" s="147"/>
      <c r="TOZ6" s="147"/>
      <c r="TPA6" s="147"/>
      <c r="TPB6" s="147"/>
      <c r="TPC6" s="147"/>
      <c r="TPD6" s="147"/>
      <c r="TPE6" s="147"/>
      <c r="TPF6" s="147"/>
      <c r="TPG6" s="147"/>
      <c r="TPH6" s="147"/>
      <c r="TPI6" s="147"/>
      <c r="TPJ6" s="147"/>
      <c r="TPK6" s="147"/>
      <c r="TPL6" s="147"/>
      <c r="TPM6" s="147"/>
      <c r="TPN6" s="147"/>
      <c r="TPO6" s="147"/>
      <c r="TPP6" s="147"/>
      <c r="TPQ6" s="147"/>
      <c r="TPR6" s="147"/>
      <c r="TPS6" s="147"/>
      <c r="TPT6" s="147"/>
      <c r="TPU6" s="147"/>
      <c r="TPV6" s="147"/>
      <c r="TPW6" s="147"/>
      <c r="TPX6" s="147"/>
      <c r="TPY6" s="147"/>
      <c r="TPZ6" s="147"/>
      <c r="TQA6" s="147"/>
      <c r="TQB6" s="147"/>
      <c r="TQC6" s="147"/>
      <c r="TQD6" s="147"/>
      <c r="TQE6" s="147"/>
      <c r="TQF6" s="147"/>
      <c r="TQG6" s="147"/>
      <c r="TQH6" s="147"/>
      <c r="TQI6" s="147"/>
      <c r="TQJ6" s="147"/>
      <c r="TQK6" s="147"/>
      <c r="TQL6" s="147"/>
      <c r="TQM6" s="147"/>
      <c r="TQN6" s="147"/>
      <c r="TQO6" s="147"/>
      <c r="TQP6" s="147"/>
      <c r="TQQ6" s="147"/>
      <c r="TQR6" s="147"/>
      <c r="TQS6" s="147"/>
      <c r="TQT6" s="147"/>
      <c r="TQU6" s="147"/>
      <c r="TQV6" s="147"/>
      <c r="TQW6" s="147"/>
      <c r="TQX6" s="147"/>
      <c r="TQY6" s="147"/>
      <c r="TQZ6" s="147"/>
      <c r="TRA6" s="147"/>
      <c r="TRB6" s="147"/>
      <c r="TRC6" s="147"/>
      <c r="TRD6" s="147"/>
      <c r="TRE6" s="147"/>
      <c r="TRF6" s="147"/>
      <c r="TRG6" s="147"/>
      <c r="TRH6" s="147"/>
      <c r="TRI6" s="147"/>
      <c r="TRJ6" s="147"/>
      <c r="TRK6" s="147"/>
      <c r="TRL6" s="147"/>
      <c r="TRM6" s="147"/>
      <c r="TRN6" s="147"/>
      <c r="TRO6" s="147"/>
      <c r="TRP6" s="147"/>
      <c r="TRQ6" s="147"/>
      <c r="TRR6" s="147"/>
      <c r="TRS6" s="147"/>
      <c r="TRT6" s="147"/>
      <c r="TRU6" s="147"/>
      <c r="TRV6" s="147"/>
      <c r="TRW6" s="147"/>
      <c r="TRX6" s="147"/>
      <c r="TRY6" s="147"/>
      <c r="TRZ6" s="147"/>
      <c r="TSA6" s="147"/>
      <c r="TSB6" s="147"/>
      <c r="TSC6" s="147"/>
      <c r="TSD6" s="147"/>
      <c r="TSE6" s="147"/>
      <c r="TSF6" s="147"/>
      <c r="TSG6" s="147"/>
      <c r="TSH6" s="147"/>
      <c r="TSI6" s="147"/>
      <c r="TSJ6" s="147"/>
      <c r="TSK6" s="147"/>
      <c r="TSL6" s="147"/>
      <c r="TSM6" s="147"/>
      <c r="TSN6" s="147"/>
      <c r="TSO6" s="147"/>
      <c r="TSP6" s="147"/>
      <c r="TSQ6" s="147"/>
      <c r="TSR6" s="147"/>
      <c r="TSS6" s="147"/>
      <c r="TST6" s="147"/>
      <c r="TSU6" s="147"/>
      <c r="TSV6" s="147"/>
      <c r="TSW6" s="147"/>
      <c r="TSX6" s="147"/>
      <c r="TSY6" s="147"/>
      <c r="TSZ6" s="147"/>
      <c r="TTA6" s="147"/>
      <c r="TTB6" s="147"/>
      <c r="TTC6" s="147"/>
      <c r="TTD6" s="147"/>
      <c r="TTE6" s="147"/>
      <c r="TTF6" s="147"/>
      <c r="TTG6" s="147"/>
      <c r="TTH6" s="147"/>
      <c r="TTI6" s="147"/>
      <c r="TTJ6" s="147"/>
      <c r="TTK6" s="147"/>
      <c r="TTL6" s="147"/>
      <c r="TTM6" s="147"/>
      <c r="TTN6" s="147"/>
      <c r="TTO6" s="147"/>
      <c r="TTP6" s="147"/>
      <c r="TTQ6" s="147"/>
      <c r="TTR6" s="147"/>
      <c r="TTS6" s="147"/>
      <c r="TTT6" s="147"/>
      <c r="TTU6" s="147"/>
      <c r="TTV6" s="147"/>
      <c r="TTW6" s="147"/>
      <c r="TTX6" s="147"/>
      <c r="TTY6" s="147"/>
      <c r="TTZ6" s="147"/>
      <c r="TUA6" s="147"/>
      <c r="TUB6" s="147"/>
      <c r="TUC6" s="147"/>
      <c r="TUD6" s="147"/>
      <c r="TUE6" s="147"/>
      <c r="TUF6" s="147"/>
      <c r="TUG6" s="147"/>
      <c r="TUH6" s="147"/>
      <c r="TUI6" s="147"/>
      <c r="TUJ6" s="147"/>
      <c r="TUK6" s="147"/>
      <c r="TUL6" s="147"/>
      <c r="TUM6" s="147"/>
      <c r="TUN6" s="147"/>
      <c r="TUO6" s="147"/>
      <c r="TUP6" s="147"/>
      <c r="TUQ6" s="147"/>
      <c r="TUR6" s="147"/>
      <c r="TUS6" s="147"/>
      <c r="TUT6" s="147"/>
      <c r="TUU6" s="147"/>
      <c r="TUV6" s="147"/>
      <c r="TUW6" s="147"/>
      <c r="TUX6" s="147"/>
      <c r="TUY6" s="147"/>
      <c r="TUZ6" s="147"/>
      <c r="TVA6" s="147"/>
      <c r="TVB6" s="147"/>
      <c r="TVC6" s="147"/>
      <c r="TVD6" s="147"/>
      <c r="TVE6" s="147"/>
      <c r="TVF6" s="147"/>
      <c r="TVG6" s="147"/>
      <c r="TVH6" s="147"/>
      <c r="TVI6" s="147"/>
      <c r="TVJ6" s="147"/>
      <c r="TVK6" s="147"/>
      <c r="TVL6" s="147"/>
      <c r="TVM6" s="147"/>
      <c r="TVN6" s="147"/>
      <c r="TVO6" s="147"/>
      <c r="TVP6" s="147"/>
      <c r="TVQ6" s="147"/>
      <c r="TVR6" s="147"/>
      <c r="TVS6" s="147"/>
      <c r="TVT6" s="147"/>
      <c r="TVU6" s="147"/>
      <c r="TVV6" s="147"/>
      <c r="TVW6" s="147"/>
      <c r="TVX6" s="147"/>
      <c r="TVY6" s="147"/>
      <c r="TVZ6" s="147"/>
      <c r="TWA6" s="147"/>
      <c r="TWB6" s="147"/>
      <c r="TWC6" s="147"/>
      <c r="TWD6" s="147"/>
      <c r="TWE6" s="147"/>
      <c r="TWF6" s="147"/>
      <c r="TWG6" s="147"/>
      <c r="TWH6" s="147"/>
      <c r="TWI6" s="147"/>
      <c r="TWJ6" s="147"/>
      <c r="TWK6" s="147"/>
      <c r="TWL6" s="147"/>
      <c r="TWM6" s="147"/>
      <c r="TWN6" s="147"/>
      <c r="TWO6" s="147"/>
      <c r="TWP6" s="147"/>
      <c r="TWQ6" s="147"/>
      <c r="TWR6" s="147"/>
      <c r="TWS6" s="147"/>
      <c r="TWT6" s="147"/>
      <c r="TWU6" s="147"/>
      <c r="TWV6" s="147"/>
      <c r="TWW6" s="147"/>
      <c r="TWX6" s="147"/>
      <c r="TWY6" s="147"/>
      <c r="TWZ6" s="147"/>
      <c r="TXA6" s="147"/>
      <c r="TXB6" s="147"/>
      <c r="TXC6" s="147"/>
      <c r="TXD6" s="147"/>
      <c r="TXE6" s="147"/>
      <c r="TXF6" s="147"/>
      <c r="TXG6" s="147"/>
      <c r="TXH6" s="147"/>
      <c r="TXI6" s="147"/>
      <c r="TXJ6" s="147"/>
      <c r="TXK6" s="147"/>
      <c r="TXL6" s="147"/>
      <c r="TXM6" s="147"/>
      <c r="TXN6" s="147"/>
      <c r="TXO6" s="147"/>
      <c r="TXP6" s="147"/>
      <c r="TXQ6" s="147"/>
      <c r="TXR6" s="147"/>
      <c r="TXS6" s="147"/>
      <c r="TXT6" s="147"/>
      <c r="TXU6" s="147"/>
      <c r="TXV6" s="147"/>
      <c r="TXW6" s="147"/>
      <c r="TXX6" s="147"/>
      <c r="TXY6" s="147"/>
      <c r="TXZ6" s="147"/>
      <c r="TYA6" s="147"/>
      <c r="TYB6" s="147"/>
      <c r="TYC6" s="147"/>
      <c r="TYD6" s="147"/>
      <c r="TYE6" s="147"/>
      <c r="TYF6" s="147"/>
      <c r="TYG6" s="147"/>
      <c r="TYH6" s="147"/>
      <c r="TYI6" s="147"/>
      <c r="TYJ6" s="147"/>
      <c r="TYK6" s="147"/>
      <c r="TYL6" s="147"/>
      <c r="TYM6" s="147"/>
      <c r="TYN6" s="147"/>
      <c r="TYO6" s="147"/>
      <c r="TYP6" s="147"/>
      <c r="TYQ6" s="147"/>
      <c r="TYR6" s="147"/>
      <c r="TYS6" s="147"/>
      <c r="TYT6" s="147"/>
      <c r="TYU6" s="147"/>
      <c r="TYV6" s="147"/>
      <c r="TYW6" s="147"/>
      <c r="TYX6" s="147"/>
      <c r="TYY6" s="147"/>
      <c r="TYZ6" s="147"/>
      <c r="TZA6" s="147"/>
      <c r="TZB6" s="147"/>
      <c r="TZC6" s="147"/>
      <c r="TZD6" s="147"/>
      <c r="TZE6" s="147"/>
      <c r="TZF6" s="147"/>
      <c r="TZG6" s="147"/>
      <c r="TZH6" s="147"/>
      <c r="TZI6" s="147"/>
      <c r="TZJ6" s="147"/>
      <c r="TZK6" s="147"/>
      <c r="TZL6" s="147"/>
      <c r="TZM6" s="147"/>
      <c r="TZN6" s="147"/>
      <c r="TZO6" s="147"/>
      <c r="TZP6" s="147"/>
      <c r="TZQ6" s="147"/>
      <c r="TZR6" s="147"/>
      <c r="TZS6" s="147"/>
      <c r="TZT6" s="147"/>
      <c r="TZU6" s="147"/>
      <c r="TZV6" s="147"/>
      <c r="TZW6" s="147"/>
      <c r="TZX6" s="147"/>
      <c r="TZY6" s="147"/>
      <c r="TZZ6" s="147"/>
      <c r="UAA6" s="147"/>
      <c r="UAB6" s="147"/>
      <c r="UAC6" s="147"/>
      <c r="UAD6" s="147"/>
      <c r="UAE6" s="147"/>
      <c r="UAF6" s="147"/>
      <c r="UAG6" s="147"/>
      <c r="UAH6" s="147"/>
      <c r="UAI6" s="147"/>
      <c r="UAJ6" s="147"/>
      <c r="UAK6" s="147"/>
      <c r="UAL6" s="147"/>
      <c r="UAM6" s="147"/>
      <c r="UAN6" s="147"/>
      <c r="UAO6" s="147"/>
      <c r="UAP6" s="147"/>
      <c r="UAQ6" s="147"/>
      <c r="UAR6" s="147"/>
      <c r="UAS6" s="147"/>
      <c r="UAT6" s="147"/>
      <c r="UAU6" s="147"/>
      <c r="UAV6" s="147"/>
      <c r="UAW6" s="147"/>
      <c r="UAX6" s="147"/>
      <c r="UAY6" s="147"/>
      <c r="UAZ6" s="147"/>
      <c r="UBA6" s="147"/>
      <c r="UBB6" s="147"/>
      <c r="UBC6" s="147"/>
      <c r="UBD6" s="147"/>
      <c r="UBE6" s="147"/>
      <c r="UBF6" s="147"/>
      <c r="UBG6" s="147"/>
      <c r="UBH6" s="147"/>
      <c r="UBI6" s="147"/>
      <c r="UBJ6" s="147"/>
      <c r="UBK6" s="147"/>
      <c r="UBL6" s="147"/>
      <c r="UBM6" s="147"/>
      <c r="UBN6" s="147"/>
      <c r="UBO6" s="147"/>
      <c r="UBP6" s="147"/>
      <c r="UBQ6" s="147"/>
      <c r="UBR6" s="147"/>
      <c r="UBS6" s="147"/>
      <c r="UBT6" s="147"/>
      <c r="UBU6" s="147"/>
      <c r="UBV6" s="147"/>
      <c r="UBW6" s="147"/>
      <c r="UBX6" s="147"/>
      <c r="UBY6" s="147"/>
      <c r="UBZ6" s="147"/>
      <c r="UCA6" s="147"/>
      <c r="UCB6" s="147"/>
      <c r="UCC6" s="147"/>
      <c r="UCD6" s="147"/>
      <c r="UCE6" s="147"/>
      <c r="UCF6" s="147"/>
      <c r="UCG6" s="147"/>
      <c r="UCH6" s="147"/>
      <c r="UCI6" s="147"/>
      <c r="UCJ6" s="147"/>
      <c r="UCK6" s="147"/>
      <c r="UCL6" s="147"/>
      <c r="UCM6" s="147"/>
      <c r="UCN6" s="147"/>
      <c r="UCO6" s="147"/>
      <c r="UCP6" s="147"/>
      <c r="UCQ6" s="147"/>
      <c r="UCR6" s="147"/>
      <c r="UCS6" s="147"/>
      <c r="UCT6" s="147"/>
      <c r="UCU6" s="147"/>
      <c r="UCV6" s="147"/>
      <c r="UCW6" s="147"/>
      <c r="UCX6" s="147"/>
      <c r="UCY6" s="147"/>
      <c r="UCZ6" s="147"/>
      <c r="UDA6" s="147"/>
      <c r="UDB6" s="147"/>
      <c r="UDC6" s="147"/>
      <c r="UDD6" s="147"/>
      <c r="UDE6" s="147"/>
      <c r="UDF6" s="147"/>
      <c r="UDG6" s="147"/>
      <c r="UDH6" s="147"/>
      <c r="UDI6" s="147"/>
      <c r="UDJ6" s="147"/>
      <c r="UDK6" s="147"/>
      <c r="UDL6" s="147"/>
      <c r="UDM6" s="147"/>
      <c r="UDN6" s="147"/>
      <c r="UDO6" s="147"/>
      <c r="UDP6" s="147"/>
      <c r="UDQ6" s="147"/>
      <c r="UDR6" s="147"/>
      <c r="UDS6" s="147"/>
      <c r="UDT6" s="147"/>
      <c r="UDU6" s="147"/>
      <c r="UDV6" s="147"/>
      <c r="UDW6" s="147"/>
      <c r="UDX6" s="147"/>
      <c r="UDY6" s="147"/>
      <c r="UDZ6" s="147"/>
      <c r="UEA6" s="147"/>
      <c r="UEB6" s="147"/>
      <c r="UEC6" s="147"/>
      <c r="UED6" s="147"/>
      <c r="UEE6" s="147"/>
      <c r="UEF6" s="147"/>
      <c r="UEG6" s="147"/>
      <c r="UEH6" s="147"/>
      <c r="UEI6" s="147"/>
      <c r="UEJ6" s="147"/>
      <c r="UEK6" s="147"/>
      <c r="UEL6" s="147"/>
      <c r="UEM6" s="147"/>
      <c r="UEN6" s="147"/>
      <c r="UEO6" s="147"/>
      <c r="UEP6" s="147"/>
      <c r="UEQ6" s="147"/>
      <c r="UER6" s="147"/>
      <c r="UES6" s="147"/>
      <c r="UET6" s="147"/>
      <c r="UEU6" s="147"/>
      <c r="UEV6" s="147"/>
      <c r="UEW6" s="147"/>
      <c r="UEX6" s="147"/>
      <c r="UEY6" s="147"/>
      <c r="UEZ6" s="147"/>
      <c r="UFA6" s="147"/>
      <c r="UFB6" s="147"/>
      <c r="UFC6" s="147"/>
      <c r="UFD6" s="147"/>
      <c r="UFE6" s="147"/>
      <c r="UFF6" s="147"/>
      <c r="UFG6" s="147"/>
      <c r="UFH6" s="147"/>
      <c r="UFI6" s="147"/>
      <c r="UFJ6" s="147"/>
      <c r="UFK6" s="147"/>
      <c r="UFL6" s="147"/>
      <c r="UFM6" s="147"/>
      <c r="UFN6" s="147"/>
      <c r="UFO6" s="147"/>
      <c r="UFP6" s="147"/>
      <c r="UFQ6" s="147"/>
      <c r="UFR6" s="147"/>
      <c r="UFS6" s="147"/>
      <c r="UFT6" s="147"/>
      <c r="UFU6" s="147"/>
      <c r="UFV6" s="147"/>
      <c r="UFW6" s="147"/>
      <c r="UFX6" s="147"/>
      <c r="UFY6" s="147"/>
      <c r="UFZ6" s="147"/>
      <c r="UGA6" s="147"/>
      <c r="UGB6" s="147"/>
      <c r="UGC6" s="147"/>
      <c r="UGD6" s="147"/>
      <c r="UGE6" s="147"/>
      <c r="UGF6" s="147"/>
      <c r="UGG6" s="147"/>
      <c r="UGH6" s="147"/>
      <c r="UGI6" s="147"/>
      <c r="UGJ6" s="147"/>
      <c r="UGK6" s="147"/>
      <c r="UGL6" s="147"/>
      <c r="UGM6" s="147"/>
      <c r="UGN6" s="147"/>
      <c r="UGO6" s="147"/>
      <c r="UGP6" s="147"/>
      <c r="UGQ6" s="147"/>
      <c r="UGR6" s="147"/>
      <c r="UGS6" s="147"/>
      <c r="UGT6" s="147"/>
      <c r="UGU6" s="147"/>
      <c r="UGV6" s="147"/>
      <c r="UGW6" s="147"/>
      <c r="UGX6" s="147"/>
      <c r="UGY6" s="147"/>
      <c r="UGZ6" s="147"/>
      <c r="UHA6" s="147"/>
      <c r="UHB6" s="147"/>
      <c r="UHC6" s="147"/>
      <c r="UHD6" s="147"/>
      <c r="UHE6" s="147"/>
      <c r="UHF6" s="147"/>
      <c r="UHG6" s="147"/>
      <c r="UHH6" s="147"/>
      <c r="UHI6" s="147"/>
      <c r="UHJ6" s="147"/>
      <c r="UHK6" s="147"/>
      <c r="UHL6" s="147"/>
      <c r="UHM6" s="147"/>
      <c r="UHN6" s="147"/>
      <c r="UHO6" s="147"/>
      <c r="UHP6" s="147"/>
      <c r="UHQ6" s="147"/>
      <c r="UHR6" s="147"/>
      <c r="UHS6" s="147"/>
      <c r="UHT6" s="147"/>
      <c r="UHU6" s="147"/>
      <c r="UHV6" s="147"/>
      <c r="UHW6" s="147"/>
      <c r="UHX6" s="147"/>
      <c r="UHY6" s="147"/>
      <c r="UHZ6" s="147"/>
      <c r="UIA6" s="147"/>
      <c r="UIB6" s="147"/>
      <c r="UIC6" s="147"/>
      <c r="UID6" s="147"/>
      <c r="UIE6" s="147"/>
      <c r="UIF6" s="147"/>
      <c r="UIG6" s="147"/>
      <c r="UIH6" s="147"/>
      <c r="UII6" s="147"/>
      <c r="UIJ6" s="147"/>
      <c r="UIK6" s="147"/>
      <c r="UIL6" s="147"/>
      <c r="UIM6" s="147"/>
      <c r="UIN6" s="147"/>
      <c r="UIO6" s="147"/>
      <c r="UIP6" s="147"/>
      <c r="UIQ6" s="147"/>
      <c r="UIR6" s="147"/>
      <c r="UIS6" s="147"/>
      <c r="UIT6" s="147"/>
      <c r="UIU6" s="147"/>
      <c r="UIV6" s="147"/>
      <c r="UIW6" s="147"/>
      <c r="UIX6" s="147"/>
      <c r="UIY6" s="147"/>
      <c r="UIZ6" s="147"/>
      <c r="UJA6" s="147"/>
      <c r="UJB6" s="147"/>
      <c r="UJC6" s="147"/>
      <c r="UJD6" s="147"/>
      <c r="UJE6" s="147"/>
      <c r="UJF6" s="147"/>
      <c r="UJG6" s="147"/>
      <c r="UJH6" s="147"/>
      <c r="UJI6" s="147"/>
      <c r="UJJ6" s="147"/>
      <c r="UJK6" s="147"/>
      <c r="UJL6" s="147"/>
      <c r="UJM6" s="147"/>
      <c r="UJN6" s="147"/>
      <c r="UJO6" s="147"/>
      <c r="UJP6" s="147"/>
      <c r="UJQ6" s="147"/>
      <c r="UJR6" s="147"/>
      <c r="UJS6" s="147"/>
      <c r="UJT6" s="147"/>
      <c r="UJU6" s="147"/>
      <c r="UJV6" s="147"/>
      <c r="UJW6" s="147"/>
      <c r="UJX6" s="147"/>
      <c r="UJY6" s="147"/>
      <c r="UJZ6" s="147"/>
      <c r="UKA6" s="147"/>
      <c r="UKB6" s="147"/>
      <c r="UKC6" s="147"/>
      <c r="UKD6" s="147"/>
      <c r="UKE6" s="147"/>
      <c r="UKF6" s="147"/>
      <c r="UKG6" s="147"/>
      <c r="UKH6" s="147"/>
      <c r="UKI6" s="147"/>
      <c r="UKJ6" s="147"/>
      <c r="UKK6" s="147"/>
      <c r="UKL6" s="147"/>
      <c r="UKM6" s="147"/>
      <c r="UKN6" s="147"/>
      <c r="UKO6" s="147"/>
      <c r="UKP6" s="147"/>
      <c r="UKQ6" s="147"/>
      <c r="UKR6" s="147"/>
      <c r="UKS6" s="147"/>
      <c r="UKT6" s="147"/>
      <c r="UKU6" s="147"/>
      <c r="UKV6" s="147"/>
      <c r="UKW6" s="147"/>
      <c r="UKX6" s="147"/>
      <c r="UKY6" s="147"/>
      <c r="UKZ6" s="147"/>
      <c r="ULA6" s="147"/>
      <c r="ULB6" s="147"/>
      <c r="ULC6" s="147"/>
      <c r="ULD6" s="147"/>
      <c r="ULE6" s="147"/>
      <c r="ULF6" s="147"/>
      <c r="ULG6" s="147"/>
      <c r="ULH6" s="147"/>
      <c r="ULI6" s="147"/>
      <c r="ULJ6" s="147"/>
      <c r="ULK6" s="147"/>
      <c r="ULL6" s="147"/>
      <c r="ULM6" s="147"/>
      <c r="ULN6" s="147"/>
      <c r="ULO6" s="147"/>
      <c r="ULP6" s="147"/>
      <c r="ULQ6" s="147"/>
      <c r="ULR6" s="147"/>
      <c r="ULS6" s="147"/>
      <c r="ULT6" s="147"/>
      <c r="ULU6" s="147"/>
      <c r="ULV6" s="147"/>
      <c r="ULW6" s="147"/>
      <c r="ULX6" s="147"/>
      <c r="ULY6" s="147"/>
      <c r="ULZ6" s="147"/>
      <c r="UMA6" s="147"/>
      <c r="UMB6" s="147"/>
      <c r="UMC6" s="147"/>
      <c r="UMD6" s="147"/>
      <c r="UME6" s="147"/>
      <c r="UMF6" s="147"/>
      <c r="UMG6" s="147"/>
      <c r="UMH6" s="147"/>
      <c r="UMI6" s="147"/>
      <c r="UMJ6" s="147"/>
      <c r="UMK6" s="147"/>
      <c r="UML6" s="147"/>
      <c r="UMM6" s="147"/>
      <c r="UMN6" s="147"/>
      <c r="UMO6" s="147"/>
      <c r="UMP6" s="147"/>
      <c r="UMQ6" s="147"/>
      <c r="UMR6" s="147"/>
      <c r="UMS6" s="147"/>
      <c r="UMT6" s="147"/>
      <c r="UMU6" s="147"/>
      <c r="UMV6" s="147"/>
      <c r="UMW6" s="147"/>
      <c r="UMX6" s="147"/>
      <c r="UMY6" s="147"/>
      <c r="UMZ6" s="147"/>
      <c r="UNA6" s="147"/>
      <c r="UNB6" s="147"/>
      <c r="UNC6" s="147"/>
      <c r="UND6" s="147"/>
      <c r="UNE6" s="147"/>
      <c r="UNF6" s="147"/>
      <c r="UNG6" s="147"/>
      <c r="UNH6" s="147"/>
      <c r="UNI6" s="147"/>
      <c r="UNJ6" s="147"/>
      <c r="UNK6" s="147"/>
      <c r="UNL6" s="147"/>
      <c r="UNM6" s="147"/>
      <c r="UNN6" s="147"/>
      <c r="UNO6" s="147"/>
      <c r="UNP6" s="147"/>
      <c r="UNQ6" s="147"/>
      <c r="UNR6" s="147"/>
      <c r="UNS6" s="147"/>
      <c r="UNT6" s="147"/>
      <c r="UNU6" s="147"/>
      <c r="UNV6" s="147"/>
      <c r="UNW6" s="147"/>
      <c r="UNX6" s="147"/>
      <c r="UNY6" s="147"/>
      <c r="UNZ6" s="147"/>
      <c r="UOA6" s="147"/>
      <c r="UOB6" s="147"/>
      <c r="UOC6" s="147"/>
      <c r="UOD6" s="147"/>
      <c r="UOE6" s="147"/>
      <c r="UOF6" s="147"/>
      <c r="UOG6" s="147"/>
      <c r="UOH6" s="147"/>
      <c r="UOI6" s="147"/>
      <c r="UOJ6" s="147"/>
      <c r="UOK6" s="147"/>
      <c r="UOL6" s="147"/>
      <c r="UOM6" s="147"/>
      <c r="UON6" s="147"/>
      <c r="UOO6" s="147"/>
      <c r="UOP6" s="147"/>
      <c r="UOQ6" s="147"/>
      <c r="UOR6" s="147"/>
      <c r="UOS6" s="147"/>
      <c r="UOT6" s="147"/>
      <c r="UOU6" s="147"/>
      <c r="UOV6" s="147"/>
      <c r="UOW6" s="147"/>
      <c r="UOX6" s="147"/>
      <c r="UOY6" s="147"/>
      <c r="UOZ6" s="147"/>
      <c r="UPA6" s="147"/>
      <c r="UPB6" s="147"/>
      <c r="UPC6" s="147"/>
      <c r="UPD6" s="147"/>
      <c r="UPE6" s="147"/>
      <c r="UPF6" s="147"/>
      <c r="UPG6" s="147"/>
      <c r="UPH6" s="147"/>
      <c r="UPI6" s="147"/>
      <c r="UPJ6" s="147"/>
      <c r="UPK6" s="147"/>
      <c r="UPL6" s="147"/>
      <c r="UPM6" s="147"/>
      <c r="UPN6" s="147"/>
      <c r="UPO6" s="147"/>
      <c r="UPP6" s="147"/>
      <c r="UPQ6" s="147"/>
      <c r="UPR6" s="147"/>
      <c r="UPS6" s="147"/>
      <c r="UPT6" s="147"/>
      <c r="UPU6" s="147"/>
      <c r="UPV6" s="147"/>
      <c r="UPW6" s="147"/>
      <c r="UPX6" s="147"/>
      <c r="UPY6" s="147"/>
      <c r="UPZ6" s="147"/>
      <c r="UQA6" s="147"/>
      <c r="UQB6" s="147"/>
      <c r="UQC6" s="147"/>
      <c r="UQD6" s="147"/>
      <c r="UQE6" s="147"/>
      <c r="UQF6" s="147"/>
      <c r="UQG6" s="147"/>
      <c r="UQH6" s="147"/>
      <c r="UQI6" s="147"/>
      <c r="UQJ6" s="147"/>
      <c r="UQK6" s="147"/>
      <c r="UQL6" s="147"/>
      <c r="UQM6" s="147"/>
      <c r="UQN6" s="147"/>
      <c r="UQO6" s="147"/>
      <c r="UQP6" s="147"/>
      <c r="UQQ6" s="147"/>
      <c r="UQR6" s="147"/>
      <c r="UQS6" s="147"/>
      <c r="UQT6" s="147"/>
      <c r="UQU6" s="147"/>
      <c r="UQV6" s="147"/>
      <c r="UQW6" s="147"/>
      <c r="UQX6" s="147"/>
      <c r="UQY6" s="147"/>
      <c r="UQZ6" s="147"/>
      <c r="URA6" s="147"/>
      <c r="URB6" s="147"/>
      <c r="URC6" s="147"/>
      <c r="URD6" s="147"/>
      <c r="URE6" s="147"/>
      <c r="URF6" s="147"/>
      <c r="URG6" s="147"/>
      <c r="URH6" s="147"/>
      <c r="URI6" s="147"/>
      <c r="URJ6" s="147"/>
      <c r="URK6" s="147"/>
      <c r="URL6" s="147"/>
      <c r="URM6" s="147"/>
      <c r="URN6" s="147"/>
      <c r="URO6" s="147"/>
      <c r="URP6" s="147"/>
      <c r="URQ6" s="147"/>
      <c r="URR6" s="147"/>
      <c r="URS6" s="147"/>
      <c r="URT6" s="147"/>
      <c r="URU6" s="147"/>
      <c r="URV6" s="147"/>
      <c r="URW6" s="147"/>
      <c r="URX6" s="147"/>
      <c r="URY6" s="147"/>
      <c r="URZ6" s="147"/>
      <c r="USA6" s="147"/>
      <c r="USB6" s="147"/>
      <c r="USC6" s="147"/>
      <c r="USD6" s="147"/>
      <c r="USE6" s="147"/>
      <c r="USF6" s="147"/>
      <c r="USG6" s="147"/>
      <c r="USH6" s="147"/>
      <c r="USI6" s="147"/>
      <c r="USJ6" s="147"/>
      <c r="USK6" s="147"/>
      <c r="USL6" s="147"/>
      <c r="USM6" s="147"/>
      <c r="USN6" s="147"/>
      <c r="USO6" s="147"/>
      <c r="USP6" s="147"/>
      <c r="USQ6" s="147"/>
      <c r="USR6" s="147"/>
      <c r="USS6" s="147"/>
      <c r="UST6" s="147"/>
      <c r="USU6" s="147"/>
      <c r="USV6" s="147"/>
      <c r="USW6" s="147"/>
      <c r="USX6" s="147"/>
      <c r="USY6" s="147"/>
      <c r="USZ6" s="147"/>
      <c r="UTA6" s="147"/>
      <c r="UTB6" s="147"/>
      <c r="UTC6" s="147"/>
      <c r="UTD6" s="147"/>
      <c r="UTE6" s="147"/>
      <c r="UTF6" s="147"/>
      <c r="UTG6" s="147"/>
      <c r="UTH6" s="147"/>
      <c r="UTI6" s="147"/>
      <c r="UTJ6" s="147"/>
      <c r="UTK6" s="147"/>
      <c r="UTL6" s="147"/>
      <c r="UTM6" s="147"/>
      <c r="UTN6" s="147"/>
      <c r="UTO6" s="147"/>
      <c r="UTP6" s="147"/>
      <c r="UTQ6" s="147"/>
      <c r="UTR6" s="147"/>
      <c r="UTS6" s="147"/>
      <c r="UTT6" s="147"/>
      <c r="UTU6" s="147"/>
      <c r="UTV6" s="147"/>
      <c r="UTW6" s="147"/>
      <c r="UTX6" s="147"/>
      <c r="UTY6" s="147"/>
      <c r="UTZ6" s="147"/>
      <c r="UUA6" s="147"/>
      <c r="UUB6" s="147"/>
      <c r="UUC6" s="147"/>
      <c r="UUD6" s="147"/>
      <c r="UUE6" s="147"/>
      <c r="UUF6" s="147"/>
      <c r="UUG6" s="147"/>
      <c r="UUH6" s="147"/>
      <c r="UUI6" s="147"/>
      <c r="UUJ6" s="147"/>
      <c r="UUK6" s="147"/>
      <c r="UUL6" s="147"/>
      <c r="UUM6" s="147"/>
      <c r="UUN6" s="147"/>
      <c r="UUO6" s="147"/>
      <c r="UUP6" s="147"/>
      <c r="UUQ6" s="147"/>
      <c r="UUR6" s="147"/>
      <c r="UUS6" s="147"/>
      <c r="UUT6" s="147"/>
      <c r="UUU6" s="147"/>
      <c r="UUV6" s="147"/>
      <c r="UUW6" s="147"/>
      <c r="UUX6" s="147"/>
      <c r="UUY6" s="147"/>
      <c r="UUZ6" s="147"/>
      <c r="UVA6" s="147"/>
      <c r="UVB6" s="147"/>
      <c r="UVC6" s="147"/>
      <c r="UVD6" s="147"/>
      <c r="UVE6" s="147"/>
      <c r="UVF6" s="147"/>
      <c r="UVG6" s="147"/>
      <c r="UVH6" s="147"/>
      <c r="UVI6" s="147"/>
      <c r="UVJ6" s="147"/>
      <c r="UVK6" s="147"/>
      <c r="UVL6" s="147"/>
      <c r="UVM6" s="147"/>
      <c r="UVN6" s="147"/>
      <c r="UVO6" s="147"/>
      <c r="UVP6" s="147"/>
      <c r="UVQ6" s="147"/>
      <c r="UVR6" s="147"/>
      <c r="UVS6" s="147"/>
      <c r="UVT6" s="147"/>
      <c r="UVU6" s="147"/>
      <c r="UVV6" s="147"/>
      <c r="UVW6" s="147"/>
      <c r="UVX6" s="147"/>
      <c r="UVY6" s="147"/>
      <c r="UVZ6" s="147"/>
      <c r="UWA6" s="147"/>
      <c r="UWB6" s="147"/>
      <c r="UWC6" s="147"/>
      <c r="UWD6" s="147"/>
      <c r="UWE6" s="147"/>
      <c r="UWF6" s="147"/>
      <c r="UWG6" s="147"/>
      <c r="UWH6" s="147"/>
      <c r="UWI6" s="147"/>
      <c r="UWJ6" s="147"/>
      <c r="UWK6" s="147"/>
      <c r="UWL6" s="147"/>
      <c r="UWM6" s="147"/>
      <c r="UWN6" s="147"/>
      <c r="UWO6" s="147"/>
      <c r="UWP6" s="147"/>
      <c r="UWQ6" s="147"/>
      <c r="UWR6" s="147"/>
      <c r="UWS6" s="147"/>
      <c r="UWT6" s="147"/>
      <c r="UWU6" s="147"/>
      <c r="UWV6" s="147"/>
      <c r="UWW6" s="147"/>
      <c r="UWX6" s="147"/>
      <c r="UWY6" s="147"/>
      <c r="UWZ6" s="147"/>
      <c r="UXA6" s="147"/>
      <c r="UXB6" s="147"/>
      <c r="UXC6" s="147"/>
      <c r="UXD6" s="147"/>
      <c r="UXE6" s="147"/>
      <c r="UXF6" s="147"/>
      <c r="UXG6" s="147"/>
      <c r="UXH6" s="147"/>
      <c r="UXI6" s="147"/>
      <c r="UXJ6" s="147"/>
      <c r="UXK6" s="147"/>
      <c r="UXL6" s="147"/>
      <c r="UXM6" s="147"/>
      <c r="UXN6" s="147"/>
      <c r="UXO6" s="147"/>
      <c r="UXP6" s="147"/>
      <c r="UXQ6" s="147"/>
      <c r="UXR6" s="147"/>
      <c r="UXS6" s="147"/>
      <c r="UXT6" s="147"/>
      <c r="UXU6" s="147"/>
      <c r="UXV6" s="147"/>
      <c r="UXW6" s="147"/>
      <c r="UXX6" s="147"/>
      <c r="UXY6" s="147"/>
      <c r="UXZ6" s="147"/>
      <c r="UYA6" s="147"/>
      <c r="UYB6" s="147"/>
      <c r="UYC6" s="147"/>
      <c r="UYD6" s="147"/>
      <c r="UYE6" s="147"/>
      <c r="UYF6" s="147"/>
      <c r="UYG6" s="147"/>
      <c r="UYH6" s="147"/>
      <c r="UYI6" s="147"/>
      <c r="UYJ6" s="147"/>
      <c r="UYK6" s="147"/>
      <c r="UYL6" s="147"/>
      <c r="UYM6" s="147"/>
      <c r="UYN6" s="147"/>
      <c r="UYO6" s="147"/>
      <c r="UYP6" s="147"/>
      <c r="UYQ6" s="147"/>
      <c r="UYR6" s="147"/>
      <c r="UYS6" s="147"/>
      <c r="UYT6" s="147"/>
      <c r="UYU6" s="147"/>
      <c r="UYV6" s="147"/>
      <c r="UYW6" s="147"/>
      <c r="UYX6" s="147"/>
      <c r="UYY6" s="147"/>
      <c r="UYZ6" s="147"/>
      <c r="UZA6" s="147"/>
      <c r="UZB6" s="147"/>
      <c r="UZC6" s="147"/>
      <c r="UZD6" s="147"/>
      <c r="UZE6" s="147"/>
      <c r="UZF6" s="147"/>
      <c r="UZG6" s="147"/>
      <c r="UZH6" s="147"/>
      <c r="UZI6" s="147"/>
      <c r="UZJ6" s="147"/>
      <c r="UZK6" s="147"/>
      <c r="UZL6" s="147"/>
      <c r="UZM6" s="147"/>
      <c r="UZN6" s="147"/>
      <c r="UZO6" s="147"/>
      <c r="UZP6" s="147"/>
      <c r="UZQ6" s="147"/>
      <c r="UZR6" s="147"/>
      <c r="UZS6" s="147"/>
      <c r="UZT6" s="147"/>
      <c r="UZU6" s="147"/>
      <c r="UZV6" s="147"/>
      <c r="UZW6" s="147"/>
      <c r="UZX6" s="147"/>
      <c r="UZY6" s="147"/>
      <c r="UZZ6" s="147"/>
      <c r="VAA6" s="147"/>
      <c r="VAB6" s="147"/>
      <c r="VAC6" s="147"/>
      <c r="VAD6" s="147"/>
      <c r="VAE6" s="147"/>
      <c r="VAF6" s="147"/>
      <c r="VAG6" s="147"/>
      <c r="VAH6" s="147"/>
      <c r="VAI6" s="147"/>
      <c r="VAJ6" s="147"/>
      <c r="VAK6" s="147"/>
      <c r="VAL6" s="147"/>
      <c r="VAM6" s="147"/>
      <c r="VAN6" s="147"/>
      <c r="VAO6" s="147"/>
      <c r="VAP6" s="147"/>
      <c r="VAQ6" s="147"/>
      <c r="VAR6" s="147"/>
      <c r="VAS6" s="147"/>
      <c r="VAT6" s="147"/>
      <c r="VAU6" s="147"/>
      <c r="VAV6" s="147"/>
      <c r="VAW6" s="147"/>
      <c r="VAX6" s="147"/>
      <c r="VAY6" s="147"/>
      <c r="VAZ6" s="147"/>
      <c r="VBA6" s="147"/>
      <c r="VBB6" s="147"/>
      <c r="VBC6" s="147"/>
      <c r="VBD6" s="147"/>
      <c r="VBE6" s="147"/>
      <c r="VBF6" s="147"/>
      <c r="VBG6" s="147"/>
      <c r="VBH6" s="147"/>
      <c r="VBI6" s="147"/>
      <c r="VBJ6" s="147"/>
      <c r="VBK6" s="147"/>
      <c r="VBL6" s="147"/>
      <c r="VBM6" s="147"/>
      <c r="VBN6" s="147"/>
      <c r="VBO6" s="147"/>
      <c r="VBP6" s="147"/>
      <c r="VBQ6" s="147"/>
      <c r="VBR6" s="147"/>
      <c r="VBS6" s="147"/>
      <c r="VBT6" s="147"/>
      <c r="VBU6" s="147"/>
      <c r="VBV6" s="147"/>
      <c r="VBW6" s="147"/>
      <c r="VBX6" s="147"/>
      <c r="VBY6" s="147"/>
      <c r="VBZ6" s="147"/>
      <c r="VCA6" s="147"/>
      <c r="VCB6" s="147"/>
      <c r="VCC6" s="147"/>
      <c r="VCD6" s="147"/>
      <c r="VCE6" s="147"/>
      <c r="VCF6" s="147"/>
      <c r="VCG6" s="147"/>
      <c r="VCH6" s="147"/>
      <c r="VCI6" s="147"/>
      <c r="VCJ6" s="147"/>
      <c r="VCK6" s="147"/>
      <c r="VCL6" s="147"/>
      <c r="VCM6" s="147"/>
      <c r="VCN6" s="147"/>
      <c r="VCO6" s="147"/>
      <c r="VCP6" s="147"/>
      <c r="VCQ6" s="147"/>
      <c r="VCR6" s="147"/>
      <c r="VCS6" s="147"/>
      <c r="VCT6" s="147"/>
      <c r="VCU6" s="147"/>
      <c r="VCV6" s="147"/>
      <c r="VCW6" s="147"/>
      <c r="VCX6" s="147"/>
      <c r="VCY6" s="147"/>
      <c r="VCZ6" s="147"/>
      <c r="VDA6" s="147"/>
      <c r="VDB6" s="147"/>
      <c r="VDC6" s="147"/>
      <c r="VDD6" s="147"/>
      <c r="VDE6" s="147"/>
      <c r="VDF6" s="147"/>
      <c r="VDG6" s="147"/>
      <c r="VDH6" s="147"/>
      <c r="VDI6" s="147"/>
      <c r="VDJ6" s="147"/>
      <c r="VDK6" s="147"/>
      <c r="VDL6" s="147"/>
      <c r="VDM6" s="147"/>
      <c r="VDN6" s="147"/>
      <c r="VDO6" s="147"/>
      <c r="VDP6" s="147"/>
      <c r="VDQ6" s="147"/>
      <c r="VDR6" s="147"/>
      <c r="VDS6" s="147"/>
      <c r="VDT6" s="147"/>
      <c r="VDU6" s="147"/>
      <c r="VDV6" s="147"/>
      <c r="VDW6" s="147"/>
      <c r="VDX6" s="147"/>
      <c r="VDY6" s="147"/>
      <c r="VDZ6" s="147"/>
      <c r="VEA6" s="147"/>
      <c r="VEB6" s="147"/>
      <c r="VEC6" s="147"/>
      <c r="VED6" s="147"/>
      <c r="VEE6" s="147"/>
      <c r="VEF6" s="147"/>
      <c r="VEG6" s="147"/>
      <c r="VEH6" s="147"/>
      <c r="VEI6" s="147"/>
      <c r="VEJ6" s="147"/>
      <c r="VEK6" s="147"/>
      <c r="VEL6" s="147"/>
      <c r="VEM6" s="147"/>
      <c r="VEN6" s="147"/>
      <c r="VEO6" s="147"/>
      <c r="VEP6" s="147"/>
      <c r="VEQ6" s="147"/>
      <c r="VER6" s="147"/>
      <c r="VES6" s="147"/>
      <c r="VET6" s="147"/>
      <c r="VEU6" s="147"/>
      <c r="VEV6" s="147"/>
      <c r="VEW6" s="147"/>
      <c r="VEX6" s="147"/>
      <c r="VEY6" s="147"/>
      <c r="VEZ6" s="147"/>
      <c r="VFA6" s="147"/>
      <c r="VFB6" s="147"/>
      <c r="VFC6" s="147"/>
      <c r="VFD6" s="147"/>
      <c r="VFE6" s="147"/>
      <c r="VFF6" s="147"/>
      <c r="VFG6" s="147"/>
      <c r="VFH6" s="147"/>
      <c r="VFI6" s="147"/>
      <c r="VFJ6" s="147"/>
      <c r="VFK6" s="147"/>
      <c r="VFL6" s="147"/>
      <c r="VFM6" s="147"/>
      <c r="VFN6" s="147"/>
      <c r="VFO6" s="147"/>
      <c r="VFP6" s="147"/>
      <c r="VFQ6" s="147"/>
      <c r="VFR6" s="147"/>
      <c r="VFS6" s="147"/>
      <c r="VFT6" s="147"/>
      <c r="VFU6" s="147"/>
      <c r="VFV6" s="147"/>
      <c r="VFW6" s="147"/>
      <c r="VFX6" s="147"/>
      <c r="VFY6" s="147"/>
      <c r="VFZ6" s="147"/>
      <c r="VGA6" s="147"/>
      <c r="VGB6" s="147"/>
      <c r="VGC6" s="147"/>
      <c r="VGD6" s="147"/>
      <c r="VGE6" s="147"/>
      <c r="VGF6" s="147"/>
      <c r="VGG6" s="147"/>
      <c r="VGH6" s="147"/>
      <c r="VGI6" s="147"/>
      <c r="VGJ6" s="147"/>
      <c r="VGK6" s="147"/>
      <c r="VGL6" s="147"/>
      <c r="VGM6" s="147"/>
      <c r="VGN6" s="147"/>
      <c r="VGO6" s="147"/>
      <c r="VGP6" s="147"/>
      <c r="VGQ6" s="147"/>
      <c r="VGR6" s="147"/>
      <c r="VGS6" s="147"/>
      <c r="VGT6" s="147"/>
      <c r="VGU6" s="147"/>
      <c r="VGV6" s="147"/>
      <c r="VGW6" s="147"/>
      <c r="VGX6" s="147"/>
      <c r="VGY6" s="147"/>
      <c r="VGZ6" s="147"/>
      <c r="VHA6" s="147"/>
      <c r="VHB6" s="147"/>
      <c r="VHC6" s="147"/>
      <c r="VHD6" s="147"/>
      <c r="VHE6" s="147"/>
      <c r="VHF6" s="147"/>
      <c r="VHG6" s="147"/>
      <c r="VHH6" s="147"/>
      <c r="VHI6" s="147"/>
      <c r="VHJ6" s="147"/>
      <c r="VHK6" s="147"/>
      <c r="VHL6" s="147"/>
      <c r="VHM6" s="147"/>
      <c r="VHN6" s="147"/>
      <c r="VHO6" s="147"/>
      <c r="VHP6" s="147"/>
      <c r="VHQ6" s="147"/>
      <c r="VHR6" s="147"/>
      <c r="VHS6" s="147"/>
      <c r="VHT6" s="147"/>
      <c r="VHU6" s="147"/>
      <c r="VHV6" s="147"/>
      <c r="VHW6" s="147"/>
      <c r="VHX6" s="147"/>
      <c r="VHY6" s="147"/>
      <c r="VHZ6" s="147"/>
      <c r="VIA6" s="147"/>
      <c r="VIB6" s="147"/>
      <c r="VIC6" s="147"/>
      <c r="VID6" s="147"/>
      <c r="VIE6" s="147"/>
      <c r="VIF6" s="147"/>
      <c r="VIG6" s="147"/>
      <c r="VIH6" s="147"/>
      <c r="VII6" s="147"/>
      <c r="VIJ6" s="147"/>
      <c r="VIK6" s="147"/>
      <c r="VIL6" s="147"/>
      <c r="VIM6" s="147"/>
      <c r="VIN6" s="147"/>
      <c r="VIO6" s="147"/>
      <c r="VIP6" s="147"/>
      <c r="VIQ6" s="147"/>
      <c r="VIR6" s="147"/>
      <c r="VIS6" s="147"/>
      <c r="VIT6" s="147"/>
      <c r="VIU6" s="147"/>
      <c r="VIV6" s="147"/>
      <c r="VIW6" s="147"/>
      <c r="VIX6" s="147"/>
      <c r="VIY6" s="147"/>
      <c r="VIZ6" s="147"/>
      <c r="VJA6" s="147"/>
      <c r="VJB6" s="147"/>
      <c r="VJC6" s="147"/>
      <c r="VJD6" s="147"/>
      <c r="VJE6" s="147"/>
      <c r="VJF6" s="147"/>
      <c r="VJG6" s="147"/>
      <c r="VJH6" s="147"/>
      <c r="VJI6" s="147"/>
      <c r="VJJ6" s="147"/>
      <c r="VJK6" s="147"/>
      <c r="VJL6" s="147"/>
      <c r="VJM6" s="147"/>
      <c r="VJN6" s="147"/>
      <c r="VJO6" s="147"/>
      <c r="VJP6" s="147"/>
      <c r="VJQ6" s="147"/>
      <c r="VJR6" s="147"/>
      <c r="VJS6" s="147"/>
      <c r="VJT6" s="147"/>
      <c r="VJU6" s="147"/>
      <c r="VJV6" s="147"/>
      <c r="VJW6" s="147"/>
      <c r="VJX6" s="147"/>
      <c r="VJY6" s="147"/>
      <c r="VJZ6" s="147"/>
      <c r="VKA6" s="147"/>
      <c r="VKB6" s="147"/>
      <c r="VKC6" s="147"/>
      <c r="VKD6" s="147"/>
      <c r="VKE6" s="147"/>
      <c r="VKF6" s="147"/>
      <c r="VKG6" s="147"/>
      <c r="VKH6" s="147"/>
      <c r="VKI6" s="147"/>
      <c r="VKJ6" s="147"/>
      <c r="VKK6" s="147"/>
      <c r="VKL6" s="147"/>
      <c r="VKM6" s="147"/>
      <c r="VKN6" s="147"/>
      <c r="VKO6" s="147"/>
      <c r="VKP6" s="147"/>
      <c r="VKQ6" s="147"/>
      <c r="VKR6" s="147"/>
      <c r="VKS6" s="147"/>
      <c r="VKT6" s="147"/>
      <c r="VKU6" s="147"/>
      <c r="VKV6" s="147"/>
      <c r="VKW6" s="147"/>
      <c r="VKX6" s="147"/>
      <c r="VKY6" s="147"/>
      <c r="VKZ6" s="147"/>
      <c r="VLA6" s="147"/>
      <c r="VLB6" s="147"/>
      <c r="VLC6" s="147"/>
      <c r="VLD6" s="147"/>
      <c r="VLE6" s="147"/>
      <c r="VLF6" s="147"/>
      <c r="VLG6" s="147"/>
      <c r="VLH6" s="147"/>
      <c r="VLI6" s="147"/>
      <c r="VLJ6" s="147"/>
      <c r="VLK6" s="147"/>
      <c r="VLL6" s="147"/>
      <c r="VLM6" s="147"/>
      <c r="VLN6" s="147"/>
      <c r="VLO6" s="147"/>
      <c r="VLP6" s="147"/>
      <c r="VLQ6" s="147"/>
      <c r="VLR6" s="147"/>
      <c r="VLS6" s="147"/>
      <c r="VLT6" s="147"/>
      <c r="VLU6" s="147"/>
      <c r="VLV6" s="147"/>
      <c r="VLW6" s="147"/>
      <c r="VLX6" s="147"/>
      <c r="VLY6" s="147"/>
      <c r="VLZ6" s="147"/>
      <c r="VMA6" s="147"/>
      <c r="VMB6" s="147"/>
      <c r="VMC6" s="147"/>
      <c r="VMD6" s="147"/>
      <c r="VME6" s="147"/>
      <c r="VMF6" s="147"/>
      <c r="VMG6" s="147"/>
      <c r="VMH6" s="147"/>
      <c r="VMI6" s="147"/>
      <c r="VMJ6" s="147"/>
      <c r="VMK6" s="147"/>
      <c r="VML6" s="147"/>
      <c r="VMM6" s="147"/>
      <c r="VMN6" s="147"/>
      <c r="VMO6" s="147"/>
      <c r="VMP6" s="147"/>
      <c r="VMQ6" s="147"/>
      <c r="VMR6" s="147"/>
      <c r="VMS6" s="147"/>
      <c r="VMT6" s="147"/>
      <c r="VMU6" s="147"/>
      <c r="VMV6" s="147"/>
      <c r="VMW6" s="147"/>
      <c r="VMX6" s="147"/>
      <c r="VMY6" s="147"/>
      <c r="VMZ6" s="147"/>
      <c r="VNA6" s="147"/>
      <c r="VNB6" s="147"/>
      <c r="VNC6" s="147"/>
      <c r="VND6" s="147"/>
      <c r="VNE6" s="147"/>
      <c r="VNF6" s="147"/>
      <c r="VNG6" s="147"/>
      <c r="VNH6" s="147"/>
      <c r="VNI6" s="147"/>
      <c r="VNJ6" s="147"/>
      <c r="VNK6" s="147"/>
      <c r="VNL6" s="147"/>
      <c r="VNM6" s="147"/>
      <c r="VNN6" s="147"/>
      <c r="VNO6" s="147"/>
      <c r="VNP6" s="147"/>
      <c r="VNQ6" s="147"/>
      <c r="VNR6" s="147"/>
      <c r="VNS6" s="147"/>
      <c r="VNT6" s="147"/>
      <c r="VNU6" s="147"/>
      <c r="VNV6" s="147"/>
      <c r="VNW6" s="147"/>
      <c r="VNX6" s="147"/>
      <c r="VNY6" s="147"/>
      <c r="VNZ6" s="147"/>
      <c r="VOA6" s="147"/>
      <c r="VOB6" s="147"/>
      <c r="VOC6" s="147"/>
      <c r="VOD6" s="147"/>
      <c r="VOE6" s="147"/>
      <c r="VOF6" s="147"/>
      <c r="VOG6" s="147"/>
      <c r="VOH6" s="147"/>
      <c r="VOI6" s="147"/>
      <c r="VOJ6" s="147"/>
      <c r="VOK6" s="147"/>
      <c r="VOL6" s="147"/>
      <c r="VOM6" s="147"/>
      <c r="VON6" s="147"/>
      <c r="VOO6" s="147"/>
      <c r="VOP6" s="147"/>
      <c r="VOQ6" s="147"/>
      <c r="VOR6" s="147"/>
      <c r="VOS6" s="147"/>
      <c r="VOT6" s="147"/>
      <c r="VOU6" s="147"/>
      <c r="VOV6" s="147"/>
      <c r="VOW6" s="147"/>
      <c r="VOX6" s="147"/>
      <c r="VOY6" s="147"/>
      <c r="VOZ6" s="147"/>
      <c r="VPA6" s="147"/>
      <c r="VPB6" s="147"/>
      <c r="VPC6" s="147"/>
      <c r="VPD6" s="147"/>
      <c r="VPE6" s="147"/>
      <c r="VPF6" s="147"/>
      <c r="VPG6" s="147"/>
      <c r="VPH6" s="147"/>
      <c r="VPI6" s="147"/>
      <c r="VPJ6" s="147"/>
      <c r="VPK6" s="147"/>
      <c r="VPL6" s="147"/>
      <c r="VPM6" s="147"/>
      <c r="VPN6" s="147"/>
      <c r="VPO6" s="147"/>
      <c r="VPP6" s="147"/>
      <c r="VPQ6" s="147"/>
      <c r="VPR6" s="147"/>
      <c r="VPS6" s="147"/>
      <c r="VPT6" s="147"/>
      <c r="VPU6" s="147"/>
      <c r="VPV6" s="147"/>
      <c r="VPW6" s="147"/>
      <c r="VPX6" s="147"/>
      <c r="VPY6" s="147"/>
      <c r="VPZ6" s="147"/>
      <c r="VQA6" s="147"/>
      <c r="VQB6" s="147"/>
      <c r="VQC6" s="147"/>
      <c r="VQD6" s="147"/>
      <c r="VQE6" s="147"/>
      <c r="VQF6" s="147"/>
      <c r="VQG6" s="147"/>
      <c r="VQH6" s="147"/>
      <c r="VQI6" s="147"/>
      <c r="VQJ6" s="147"/>
      <c r="VQK6" s="147"/>
      <c r="VQL6" s="147"/>
      <c r="VQM6" s="147"/>
      <c r="VQN6" s="147"/>
      <c r="VQO6" s="147"/>
      <c r="VQP6" s="147"/>
      <c r="VQQ6" s="147"/>
      <c r="VQR6" s="147"/>
      <c r="VQS6" s="147"/>
      <c r="VQT6" s="147"/>
      <c r="VQU6" s="147"/>
      <c r="VQV6" s="147"/>
      <c r="VQW6" s="147"/>
      <c r="VQX6" s="147"/>
      <c r="VQY6" s="147"/>
      <c r="VQZ6" s="147"/>
      <c r="VRA6" s="147"/>
      <c r="VRB6" s="147"/>
      <c r="VRC6" s="147"/>
      <c r="VRD6" s="147"/>
      <c r="VRE6" s="147"/>
      <c r="VRF6" s="147"/>
      <c r="VRG6" s="147"/>
      <c r="VRH6" s="147"/>
      <c r="VRI6" s="147"/>
      <c r="VRJ6" s="147"/>
      <c r="VRK6" s="147"/>
      <c r="VRL6" s="147"/>
      <c r="VRM6" s="147"/>
      <c r="VRN6" s="147"/>
      <c r="VRO6" s="147"/>
      <c r="VRP6" s="147"/>
      <c r="VRQ6" s="147"/>
      <c r="VRR6" s="147"/>
      <c r="VRS6" s="147"/>
      <c r="VRT6" s="147"/>
      <c r="VRU6" s="147"/>
      <c r="VRV6" s="147"/>
      <c r="VRW6" s="147"/>
      <c r="VRX6" s="147"/>
      <c r="VRY6" s="147"/>
      <c r="VRZ6" s="147"/>
      <c r="VSA6" s="147"/>
      <c r="VSB6" s="147"/>
      <c r="VSC6" s="147"/>
      <c r="VSD6" s="147"/>
      <c r="VSE6" s="147"/>
      <c r="VSF6" s="147"/>
      <c r="VSG6" s="147"/>
      <c r="VSH6" s="147"/>
      <c r="VSI6" s="147"/>
      <c r="VSJ6" s="147"/>
      <c r="VSK6" s="147"/>
      <c r="VSL6" s="147"/>
      <c r="VSM6" s="147"/>
      <c r="VSN6" s="147"/>
      <c r="VSO6" s="147"/>
      <c r="VSP6" s="147"/>
      <c r="VSQ6" s="147"/>
      <c r="VSR6" s="147"/>
      <c r="VSS6" s="147"/>
      <c r="VST6" s="147"/>
      <c r="VSU6" s="147"/>
      <c r="VSV6" s="147"/>
      <c r="VSW6" s="147"/>
      <c r="VSX6" s="147"/>
      <c r="VSY6" s="147"/>
      <c r="VSZ6" s="147"/>
      <c r="VTA6" s="147"/>
      <c r="VTB6" s="147"/>
      <c r="VTC6" s="147"/>
      <c r="VTD6" s="147"/>
      <c r="VTE6" s="147"/>
      <c r="VTF6" s="147"/>
      <c r="VTG6" s="147"/>
      <c r="VTH6" s="147"/>
      <c r="VTI6" s="147"/>
      <c r="VTJ6" s="147"/>
      <c r="VTK6" s="147"/>
      <c r="VTL6" s="147"/>
      <c r="VTM6" s="147"/>
      <c r="VTN6" s="147"/>
      <c r="VTO6" s="147"/>
      <c r="VTP6" s="147"/>
      <c r="VTQ6" s="147"/>
      <c r="VTR6" s="147"/>
      <c r="VTS6" s="147"/>
      <c r="VTT6" s="147"/>
      <c r="VTU6" s="147"/>
      <c r="VTV6" s="147"/>
      <c r="VTW6" s="147"/>
      <c r="VTX6" s="147"/>
      <c r="VTY6" s="147"/>
      <c r="VTZ6" s="147"/>
      <c r="VUA6" s="147"/>
      <c r="VUB6" s="147"/>
      <c r="VUC6" s="147"/>
      <c r="VUD6" s="147"/>
      <c r="VUE6" s="147"/>
      <c r="VUF6" s="147"/>
      <c r="VUG6" s="147"/>
      <c r="VUH6" s="147"/>
      <c r="VUI6" s="147"/>
      <c r="VUJ6" s="147"/>
      <c r="VUK6" s="147"/>
      <c r="VUL6" s="147"/>
      <c r="VUM6" s="147"/>
      <c r="VUN6" s="147"/>
      <c r="VUO6" s="147"/>
      <c r="VUP6" s="147"/>
      <c r="VUQ6" s="147"/>
      <c r="VUR6" s="147"/>
      <c r="VUS6" s="147"/>
      <c r="VUT6" s="147"/>
      <c r="VUU6" s="147"/>
      <c r="VUV6" s="147"/>
      <c r="VUW6" s="147"/>
      <c r="VUX6" s="147"/>
      <c r="VUY6" s="147"/>
      <c r="VUZ6" s="147"/>
      <c r="VVA6" s="147"/>
      <c r="VVB6" s="147"/>
      <c r="VVC6" s="147"/>
      <c r="VVD6" s="147"/>
      <c r="VVE6" s="147"/>
      <c r="VVF6" s="147"/>
      <c r="VVG6" s="147"/>
      <c r="VVH6" s="147"/>
      <c r="VVI6" s="147"/>
      <c r="VVJ6" s="147"/>
      <c r="VVK6" s="147"/>
      <c r="VVL6" s="147"/>
      <c r="VVM6" s="147"/>
      <c r="VVN6" s="147"/>
      <c r="VVO6" s="147"/>
      <c r="VVP6" s="147"/>
      <c r="VVQ6" s="147"/>
      <c r="VVR6" s="147"/>
      <c r="VVS6" s="147"/>
      <c r="VVT6" s="147"/>
      <c r="VVU6" s="147"/>
      <c r="VVV6" s="147"/>
      <c r="VVW6" s="147"/>
      <c r="VVX6" s="147"/>
      <c r="VVY6" s="147"/>
      <c r="VVZ6" s="147"/>
      <c r="VWA6" s="147"/>
      <c r="VWB6" s="147"/>
      <c r="VWC6" s="147"/>
      <c r="VWD6" s="147"/>
      <c r="VWE6" s="147"/>
      <c r="VWF6" s="147"/>
      <c r="VWG6" s="147"/>
      <c r="VWH6" s="147"/>
      <c r="VWI6" s="147"/>
      <c r="VWJ6" s="147"/>
      <c r="VWK6" s="147"/>
      <c r="VWL6" s="147"/>
      <c r="VWM6" s="147"/>
      <c r="VWN6" s="147"/>
      <c r="VWO6" s="147"/>
      <c r="VWP6" s="147"/>
      <c r="VWQ6" s="147"/>
      <c r="VWR6" s="147"/>
      <c r="VWS6" s="147"/>
      <c r="VWT6" s="147"/>
      <c r="VWU6" s="147"/>
      <c r="VWV6" s="147"/>
      <c r="VWW6" s="147"/>
      <c r="VWX6" s="147"/>
      <c r="VWY6" s="147"/>
      <c r="VWZ6" s="147"/>
      <c r="VXA6" s="147"/>
      <c r="VXB6" s="147"/>
      <c r="VXC6" s="147"/>
      <c r="VXD6" s="147"/>
      <c r="VXE6" s="147"/>
      <c r="VXF6" s="147"/>
      <c r="VXG6" s="147"/>
      <c r="VXH6" s="147"/>
      <c r="VXI6" s="147"/>
      <c r="VXJ6" s="147"/>
      <c r="VXK6" s="147"/>
      <c r="VXL6" s="147"/>
      <c r="VXM6" s="147"/>
      <c r="VXN6" s="147"/>
      <c r="VXO6" s="147"/>
      <c r="VXP6" s="147"/>
      <c r="VXQ6" s="147"/>
      <c r="VXR6" s="147"/>
      <c r="VXS6" s="147"/>
      <c r="VXT6" s="147"/>
      <c r="VXU6" s="147"/>
      <c r="VXV6" s="147"/>
      <c r="VXW6" s="147"/>
      <c r="VXX6" s="147"/>
      <c r="VXY6" s="147"/>
      <c r="VXZ6" s="147"/>
      <c r="VYA6" s="147"/>
      <c r="VYB6" s="147"/>
      <c r="VYC6" s="147"/>
      <c r="VYD6" s="147"/>
      <c r="VYE6" s="147"/>
      <c r="VYF6" s="147"/>
      <c r="VYG6" s="147"/>
      <c r="VYH6" s="147"/>
      <c r="VYI6" s="147"/>
      <c r="VYJ6" s="147"/>
      <c r="VYK6" s="147"/>
      <c r="VYL6" s="147"/>
      <c r="VYM6" s="147"/>
      <c r="VYN6" s="147"/>
      <c r="VYO6" s="147"/>
      <c r="VYP6" s="147"/>
      <c r="VYQ6" s="147"/>
      <c r="VYR6" s="147"/>
      <c r="VYS6" s="147"/>
      <c r="VYT6" s="147"/>
      <c r="VYU6" s="147"/>
      <c r="VYV6" s="147"/>
      <c r="VYW6" s="147"/>
      <c r="VYX6" s="147"/>
      <c r="VYY6" s="147"/>
      <c r="VYZ6" s="147"/>
      <c r="VZA6" s="147"/>
      <c r="VZB6" s="147"/>
      <c r="VZC6" s="147"/>
      <c r="VZD6" s="147"/>
      <c r="VZE6" s="147"/>
      <c r="VZF6" s="147"/>
      <c r="VZG6" s="147"/>
      <c r="VZH6" s="147"/>
      <c r="VZI6" s="147"/>
      <c r="VZJ6" s="147"/>
      <c r="VZK6" s="147"/>
      <c r="VZL6" s="147"/>
      <c r="VZM6" s="147"/>
      <c r="VZN6" s="147"/>
      <c r="VZO6" s="147"/>
      <c r="VZP6" s="147"/>
      <c r="VZQ6" s="147"/>
      <c r="VZR6" s="147"/>
      <c r="VZS6" s="147"/>
      <c r="VZT6" s="147"/>
      <c r="VZU6" s="147"/>
      <c r="VZV6" s="147"/>
      <c r="VZW6" s="147"/>
      <c r="VZX6" s="147"/>
      <c r="VZY6" s="147"/>
      <c r="VZZ6" s="147"/>
      <c r="WAA6" s="147"/>
      <c r="WAB6" s="147"/>
      <c r="WAC6" s="147"/>
      <c r="WAD6" s="147"/>
      <c r="WAE6" s="147"/>
      <c r="WAF6" s="147"/>
      <c r="WAG6" s="147"/>
      <c r="WAH6" s="147"/>
      <c r="WAI6" s="147"/>
      <c r="WAJ6" s="147"/>
      <c r="WAK6" s="147"/>
      <c r="WAL6" s="147"/>
      <c r="WAM6" s="147"/>
      <c r="WAN6" s="147"/>
      <c r="WAO6" s="147"/>
      <c r="WAP6" s="147"/>
      <c r="WAQ6" s="147"/>
      <c r="WAR6" s="147"/>
      <c r="WAS6" s="147"/>
      <c r="WAT6" s="147"/>
      <c r="WAU6" s="147"/>
      <c r="WAV6" s="147"/>
      <c r="WAW6" s="147"/>
      <c r="WAX6" s="147"/>
      <c r="WAY6" s="147"/>
      <c r="WAZ6" s="147"/>
      <c r="WBA6" s="147"/>
      <c r="WBB6" s="147"/>
      <c r="WBC6" s="147"/>
      <c r="WBD6" s="147"/>
      <c r="WBE6" s="147"/>
      <c r="WBF6" s="147"/>
      <c r="WBG6" s="147"/>
      <c r="WBH6" s="147"/>
      <c r="WBI6" s="147"/>
      <c r="WBJ6" s="147"/>
      <c r="WBK6" s="147"/>
      <c r="WBL6" s="147"/>
      <c r="WBM6" s="147"/>
      <c r="WBN6" s="147"/>
      <c r="WBO6" s="147"/>
      <c r="WBP6" s="147"/>
      <c r="WBQ6" s="147"/>
      <c r="WBR6" s="147"/>
      <c r="WBS6" s="147"/>
      <c r="WBT6" s="147"/>
      <c r="WBU6" s="147"/>
      <c r="WBV6" s="147"/>
      <c r="WBW6" s="147"/>
      <c r="WBX6" s="147"/>
      <c r="WBY6" s="147"/>
      <c r="WBZ6" s="147"/>
      <c r="WCA6" s="147"/>
      <c r="WCB6" s="147"/>
      <c r="WCC6" s="147"/>
      <c r="WCD6" s="147"/>
      <c r="WCE6" s="147"/>
      <c r="WCF6" s="147"/>
      <c r="WCG6" s="147"/>
      <c r="WCH6" s="147"/>
      <c r="WCI6" s="147"/>
      <c r="WCJ6" s="147"/>
      <c r="WCK6" s="147"/>
      <c r="WCL6" s="147"/>
      <c r="WCM6" s="147"/>
      <c r="WCN6" s="147"/>
      <c r="WCO6" s="147"/>
      <c r="WCP6" s="147"/>
      <c r="WCQ6" s="147"/>
      <c r="WCR6" s="147"/>
      <c r="WCS6" s="147"/>
      <c r="WCT6" s="147"/>
      <c r="WCU6" s="147"/>
      <c r="WCV6" s="147"/>
      <c r="WCW6" s="147"/>
      <c r="WCX6" s="147"/>
      <c r="WCY6" s="147"/>
      <c r="WCZ6" s="147"/>
      <c r="WDA6" s="147"/>
      <c r="WDB6" s="147"/>
      <c r="WDC6" s="147"/>
      <c r="WDD6" s="147"/>
      <c r="WDE6" s="147"/>
      <c r="WDF6" s="147"/>
      <c r="WDG6" s="147"/>
      <c r="WDH6" s="147"/>
      <c r="WDI6" s="147"/>
      <c r="WDJ6" s="147"/>
      <c r="WDK6" s="147"/>
      <c r="WDL6" s="147"/>
      <c r="WDM6" s="147"/>
      <c r="WDN6" s="147"/>
      <c r="WDO6" s="147"/>
      <c r="WDP6" s="147"/>
      <c r="WDQ6" s="147"/>
      <c r="WDR6" s="147"/>
      <c r="WDS6" s="147"/>
      <c r="WDT6" s="147"/>
      <c r="WDU6" s="147"/>
      <c r="WDV6" s="147"/>
      <c r="WDW6" s="147"/>
      <c r="WDX6" s="147"/>
      <c r="WDY6" s="147"/>
      <c r="WDZ6" s="147"/>
      <c r="WEA6" s="147"/>
      <c r="WEB6" s="147"/>
      <c r="WEC6" s="147"/>
      <c r="WED6" s="147"/>
      <c r="WEE6" s="147"/>
      <c r="WEF6" s="147"/>
      <c r="WEG6" s="147"/>
      <c r="WEH6" s="147"/>
      <c r="WEI6" s="147"/>
      <c r="WEJ6" s="147"/>
      <c r="WEK6" s="147"/>
      <c r="WEL6" s="147"/>
      <c r="WEM6" s="147"/>
      <c r="WEN6" s="147"/>
      <c r="WEO6" s="147"/>
      <c r="WEP6" s="147"/>
      <c r="WEQ6" s="147"/>
      <c r="WER6" s="147"/>
      <c r="WES6" s="147"/>
      <c r="WET6" s="147"/>
      <c r="WEU6" s="147"/>
      <c r="WEV6" s="147"/>
      <c r="WEW6" s="147"/>
      <c r="WEX6" s="147"/>
      <c r="WEY6" s="147"/>
      <c r="WEZ6" s="147"/>
      <c r="WFA6" s="147"/>
      <c r="WFB6" s="147"/>
      <c r="WFC6" s="147"/>
      <c r="WFD6" s="147"/>
      <c r="WFE6" s="147"/>
      <c r="WFF6" s="147"/>
      <c r="WFG6" s="147"/>
      <c r="WFH6" s="147"/>
      <c r="WFI6" s="147"/>
      <c r="WFJ6" s="147"/>
      <c r="WFK6" s="147"/>
      <c r="WFL6" s="147"/>
      <c r="WFM6" s="147"/>
      <c r="WFN6" s="147"/>
      <c r="WFO6" s="147"/>
      <c r="WFP6" s="147"/>
      <c r="WFQ6" s="147"/>
      <c r="WFR6" s="147"/>
      <c r="WFS6" s="147"/>
      <c r="WFT6" s="147"/>
      <c r="WFU6" s="147"/>
      <c r="WFV6" s="147"/>
      <c r="WFW6" s="147"/>
      <c r="WFX6" s="147"/>
      <c r="WFY6" s="147"/>
      <c r="WFZ6" s="147"/>
      <c r="WGA6" s="147"/>
      <c r="WGB6" s="147"/>
      <c r="WGC6" s="147"/>
      <c r="WGD6" s="147"/>
      <c r="WGE6" s="147"/>
      <c r="WGF6" s="147"/>
      <c r="WGG6" s="147"/>
      <c r="WGH6" s="147"/>
      <c r="WGI6" s="147"/>
      <c r="WGJ6" s="147"/>
      <c r="WGK6" s="147"/>
      <c r="WGL6" s="147"/>
      <c r="WGM6" s="147"/>
      <c r="WGN6" s="147"/>
      <c r="WGO6" s="147"/>
      <c r="WGP6" s="147"/>
      <c r="WGQ6" s="147"/>
      <c r="WGR6" s="147"/>
      <c r="WGS6" s="147"/>
      <c r="WGT6" s="147"/>
      <c r="WGU6" s="147"/>
      <c r="WGV6" s="147"/>
      <c r="WGW6" s="147"/>
      <c r="WGX6" s="147"/>
      <c r="WGY6" s="147"/>
      <c r="WGZ6" s="147"/>
      <c r="WHA6" s="147"/>
      <c r="WHB6" s="147"/>
      <c r="WHC6" s="147"/>
      <c r="WHD6" s="147"/>
      <c r="WHE6" s="147"/>
      <c r="WHF6" s="147"/>
      <c r="WHG6" s="147"/>
      <c r="WHH6" s="147"/>
      <c r="WHI6" s="147"/>
      <c r="WHJ6" s="147"/>
      <c r="WHK6" s="147"/>
      <c r="WHL6" s="147"/>
      <c r="WHM6" s="147"/>
      <c r="WHN6" s="147"/>
      <c r="WHO6" s="147"/>
      <c r="WHP6" s="147"/>
      <c r="WHQ6" s="147"/>
      <c r="WHR6" s="147"/>
      <c r="WHS6" s="147"/>
      <c r="WHT6" s="147"/>
      <c r="WHU6" s="147"/>
      <c r="WHV6" s="147"/>
      <c r="WHW6" s="147"/>
      <c r="WHX6" s="147"/>
      <c r="WHY6" s="147"/>
      <c r="WHZ6" s="147"/>
      <c r="WIA6" s="147"/>
      <c r="WIB6" s="147"/>
      <c r="WIC6" s="147"/>
      <c r="WID6" s="147"/>
      <c r="WIE6" s="147"/>
      <c r="WIF6" s="147"/>
      <c r="WIG6" s="147"/>
      <c r="WIH6" s="147"/>
      <c r="WII6" s="147"/>
      <c r="WIJ6" s="147"/>
      <c r="WIK6" s="147"/>
      <c r="WIL6" s="147"/>
      <c r="WIM6" s="147"/>
      <c r="WIN6" s="147"/>
      <c r="WIO6" s="147"/>
      <c r="WIP6" s="147"/>
      <c r="WIQ6" s="147"/>
      <c r="WIR6" s="147"/>
      <c r="WIS6" s="147"/>
      <c r="WIT6" s="147"/>
      <c r="WIU6" s="147"/>
      <c r="WIV6" s="147"/>
      <c r="WIW6" s="147"/>
      <c r="WIX6" s="147"/>
      <c r="WIY6" s="147"/>
      <c r="WIZ6" s="147"/>
      <c r="WJA6" s="147"/>
      <c r="WJB6" s="147"/>
      <c r="WJC6" s="147"/>
      <c r="WJD6" s="147"/>
      <c r="WJE6" s="147"/>
      <c r="WJF6" s="147"/>
      <c r="WJG6" s="147"/>
      <c r="WJH6" s="147"/>
      <c r="WJI6" s="147"/>
      <c r="WJJ6" s="147"/>
      <c r="WJK6" s="147"/>
      <c r="WJL6" s="147"/>
      <c r="WJM6" s="147"/>
      <c r="WJN6" s="147"/>
      <c r="WJO6" s="147"/>
      <c r="WJP6" s="147"/>
      <c r="WJQ6" s="147"/>
      <c r="WJR6" s="147"/>
      <c r="WJS6" s="147"/>
      <c r="WJT6" s="147"/>
      <c r="WJU6" s="147"/>
      <c r="WJV6" s="147"/>
      <c r="WJW6" s="147"/>
      <c r="WJX6" s="147"/>
      <c r="WJY6" s="147"/>
      <c r="WJZ6" s="147"/>
      <c r="WKA6" s="147"/>
      <c r="WKB6" s="147"/>
      <c r="WKC6" s="147"/>
      <c r="WKD6" s="147"/>
      <c r="WKE6" s="147"/>
      <c r="WKF6" s="147"/>
      <c r="WKG6" s="147"/>
      <c r="WKH6" s="147"/>
      <c r="WKI6" s="147"/>
      <c r="WKJ6" s="147"/>
      <c r="WKK6" s="147"/>
      <c r="WKL6" s="147"/>
      <c r="WKM6" s="147"/>
      <c r="WKN6" s="147"/>
      <c r="WKO6" s="147"/>
      <c r="WKP6" s="147"/>
      <c r="WKQ6" s="147"/>
      <c r="WKR6" s="147"/>
      <c r="WKS6" s="147"/>
      <c r="WKT6" s="147"/>
      <c r="WKU6" s="147"/>
      <c r="WKV6" s="147"/>
      <c r="WKW6" s="147"/>
      <c r="WKX6" s="147"/>
      <c r="WKY6" s="147"/>
      <c r="WKZ6" s="147"/>
      <c r="WLA6" s="147"/>
      <c r="WLB6" s="147"/>
      <c r="WLC6" s="147"/>
      <c r="WLD6" s="147"/>
      <c r="WLE6" s="147"/>
      <c r="WLF6" s="147"/>
      <c r="WLG6" s="147"/>
      <c r="WLH6" s="147"/>
      <c r="WLI6" s="147"/>
      <c r="WLJ6" s="147"/>
      <c r="WLK6" s="147"/>
      <c r="WLL6" s="147"/>
      <c r="WLM6" s="147"/>
      <c r="WLN6" s="147"/>
      <c r="WLO6" s="147"/>
      <c r="WLP6" s="147"/>
      <c r="WLQ6" s="147"/>
      <c r="WLR6" s="147"/>
      <c r="WLS6" s="147"/>
      <c r="WLT6" s="147"/>
      <c r="WLU6" s="147"/>
      <c r="WLV6" s="147"/>
      <c r="WLW6" s="147"/>
      <c r="WLX6" s="147"/>
      <c r="WLY6" s="147"/>
      <c r="WLZ6" s="147"/>
      <c r="WMA6" s="147"/>
      <c r="WMB6" s="147"/>
      <c r="WMC6" s="147"/>
      <c r="WMD6" s="147"/>
      <c r="WME6" s="147"/>
      <c r="WMF6" s="147"/>
      <c r="WMG6" s="147"/>
      <c r="WMH6" s="147"/>
      <c r="WMI6" s="147"/>
      <c r="WMJ6" s="147"/>
      <c r="WMK6" s="147"/>
      <c r="WML6" s="147"/>
      <c r="WMM6" s="147"/>
      <c r="WMN6" s="147"/>
      <c r="WMO6" s="147"/>
      <c r="WMP6" s="147"/>
      <c r="WMQ6" s="147"/>
      <c r="WMR6" s="147"/>
      <c r="WMS6" s="147"/>
      <c r="WMT6" s="147"/>
      <c r="WMU6" s="147"/>
      <c r="WMV6" s="147"/>
      <c r="WMW6" s="147"/>
      <c r="WMX6" s="147"/>
      <c r="WMY6" s="147"/>
      <c r="WMZ6" s="147"/>
      <c r="WNA6" s="147"/>
      <c r="WNB6" s="147"/>
      <c r="WNC6" s="147"/>
      <c r="WND6" s="147"/>
      <c r="WNE6" s="147"/>
      <c r="WNF6" s="147"/>
      <c r="WNG6" s="147"/>
      <c r="WNH6" s="147"/>
      <c r="WNI6" s="147"/>
      <c r="WNJ6" s="147"/>
      <c r="WNK6" s="147"/>
      <c r="WNL6" s="147"/>
      <c r="WNM6" s="147"/>
      <c r="WNN6" s="147"/>
      <c r="WNO6" s="147"/>
      <c r="WNP6" s="147"/>
      <c r="WNQ6" s="147"/>
      <c r="WNR6" s="147"/>
      <c r="WNS6" s="147"/>
      <c r="WNT6" s="147"/>
      <c r="WNU6" s="147"/>
      <c r="WNV6" s="147"/>
      <c r="WNW6" s="147"/>
      <c r="WNX6" s="147"/>
      <c r="WNY6" s="147"/>
      <c r="WNZ6" s="147"/>
      <c r="WOA6" s="147"/>
      <c r="WOB6" s="147"/>
      <c r="WOC6" s="147"/>
      <c r="WOD6" s="147"/>
      <c r="WOE6" s="147"/>
      <c r="WOF6" s="147"/>
      <c r="WOG6" s="147"/>
      <c r="WOH6" s="147"/>
      <c r="WOI6" s="147"/>
      <c r="WOJ6" s="147"/>
      <c r="WOK6" s="147"/>
      <c r="WOL6" s="147"/>
      <c r="WOM6" s="147"/>
      <c r="WON6" s="147"/>
      <c r="WOO6" s="147"/>
      <c r="WOP6" s="147"/>
      <c r="WOQ6" s="147"/>
      <c r="WOR6" s="147"/>
      <c r="WOS6" s="147"/>
      <c r="WOT6" s="147"/>
      <c r="WOU6" s="147"/>
      <c r="WOV6" s="147"/>
      <c r="WOW6" s="147"/>
      <c r="WOX6" s="147"/>
      <c r="WOY6" s="147"/>
      <c r="WOZ6" s="147"/>
      <c r="WPA6" s="147"/>
      <c r="WPB6" s="147"/>
      <c r="WPC6" s="147"/>
      <c r="WPD6" s="147"/>
      <c r="WPE6" s="147"/>
      <c r="WPF6" s="147"/>
      <c r="WPG6" s="147"/>
      <c r="WPH6" s="147"/>
      <c r="WPI6" s="147"/>
      <c r="WPJ6" s="147"/>
      <c r="WPK6" s="147"/>
      <c r="WPL6" s="147"/>
      <c r="WPM6" s="147"/>
      <c r="WPN6" s="147"/>
      <c r="WPO6" s="147"/>
      <c r="WPP6" s="147"/>
      <c r="WPQ6" s="147"/>
      <c r="WPR6" s="147"/>
      <c r="WPS6" s="147"/>
      <c r="WPT6" s="147"/>
      <c r="WPU6" s="147"/>
      <c r="WPV6" s="147"/>
      <c r="WPW6" s="147"/>
      <c r="WPX6" s="147"/>
      <c r="WPY6" s="147"/>
      <c r="WPZ6" s="147"/>
      <c r="WQA6" s="147"/>
      <c r="WQB6" s="147"/>
      <c r="WQC6" s="147"/>
      <c r="WQD6" s="147"/>
      <c r="WQE6" s="147"/>
      <c r="WQF6" s="147"/>
      <c r="WQG6" s="147"/>
      <c r="WQH6" s="147"/>
      <c r="WQI6" s="147"/>
      <c r="WQJ6" s="147"/>
      <c r="WQK6" s="147"/>
      <c r="WQL6" s="147"/>
      <c r="WQM6" s="147"/>
      <c r="WQN6" s="147"/>
      <c r="WQO6" s="147"/>
      <c r="WQP6" s="147"/>
      <c r="WQQ6" s="147"/>
      <c r="WQR6" s="147"/>
      <c r="WQS6" s="147"/>
      <c r="WQT6" s="147"/>
      <c r="WQU6" s="147"/>
      <c r="WQV6" s="147"/>
      <c r="WQW6" s="147"/>
      <c r="WQX6" s="147"/>
      <c r="WQY6" s="147"/>
      <c r="WQZ6" s="147"/>
      <c r="WRA6" s="147"/>
      <c r="WRB6" s="147"/>
      <c r="WRC6" s="147"/>
      <c r="WRD6" s="147"/>
      <c r="WRE6" s="147"/>
      <c r="WRF6" s="147"/>
      <c r="WRG6" s="147"/>
      <c r="WRH6" s="147"/>
      <c r="WRI6" s="147"/>
      <c r="WRJ6" s="147"/>
      <c r="WRK6" s="147"/>
      <c r="WRL6" s="147"/>
      <c r="WRM6" s="147"/>
      <c r="WRN6" s="147"/>
      <c r="WRO6" s="147"/>
      <c r="WRP6" s="147"/>
      <c r="WRQ6" s="147"/>
      <c r="WRR6" s="147"/>
      <c r="WRS6" s="147"/>
      <c r="WRT6" s="147"/>
      <c r="WRU6" s="147"/>
      <c r="WRV6" s="147"/>
      <c r="WRW6" s="147"/>
      <c r="WRX6" s="147"/>
      <c r="WRY6" s="147"/>
      <c r="WRZ6" s="147"/>
      <c r="WSA6" s="147"/>
      <c r="WSB6" s="147"/>
      <c r="WSC6" s="147"/>
      <c r="WSD6" s="147"/>
      <c r="WSE6" s="147"/>
      <c r="WSF6" s="147"/>
      <c r="WSG6" s="147"/>
      <c r="WSH6" s="147"/>
      <c r="WSI6" s="147"/>
      <c r="WSJ6" s="147"/>
      <c r="WSK6" s="147"/>
      <c r="WSL6" s="147"/>
      <c r="WSM6" s="147"/>
      <c r="WSN6" s="147"/>
      <c r="WSO6" s="147"/>
      <c r="WSP6" s="147"/>
      <c r="WSQ6" s="147"/>
      <c r="WSR6" s="147"/>
      <c r="WSS6" s="147"/>
      <c r="WST6" s="147"/>
      <c r="WSU6" s="147"/>
      <c r="WSV6" s="147"/>
      <c r="WSW6" s="147"/>
      <c r="WSX6" s="147"/>
      <c r="WSY6" s="147"/>
      <c r="WSZ6" s="147"/>
      <c r="WTA6" s="147"/>
      <c r="WTB6" s="147"/>
      <c r="WTC6" s="147"/>
      <c r="WTD6" s="147"/>
      <c r="WTE6" s="147"/>
      <c r="WTF6" s="147"/>
      <c r="WTG6" s="147"/>
      <c r="WTH6" s="147"/>
      <c r="WTI6" s="147"/>
      <c r="WTJ6" s="147"/>
      <c r="WTK6" s="147"/>
      <c r="WTL6" s="147"/>
      <c r="WTM6" s="147"/>
      <c r="WTN6" s="147"/>
      <c r="WTO6" s="147"/>
      <c r="WTP6" s="147"/>
      <c r="WTQ6" s="147"/>
      <c r="WTR6" s="147"/>
      <c r="WTS6" s="147"/>
      <c r="WTT6" s="147"/>
      <c r="WTU6" s="147"/>
      <c r="WTV6" s="147"/>
      <c r="WTW6" s="147"/>
      <c r="WTX6" s="147"/>
      <c r="WTY6" s="147"/>
      <c r="WTZ6" s="147"/>
      <c r="WUA6" s="147"/>
      <c r="WUB6" s="147"/>
      <c r="WUC6" s="147"/>
      <c r="WUD6" s="147"/>
      <c r="WUE6" s="147"/>
      <c r="WUF6" s="147"/>
      <c r="WUG6" s="147"/>
      <c r="WUH6" s="147"/>
      <c r="WUI6" s="147"/>
      <c r="WUJ6" s="147"/>
      <c r="WUK6" s="147"/>
      <c r="WUL6" s="147"/>
      <c r="WUM6" s="147"/>
      <c r="WUN6" s="147"/>
      <c r="WUO6" s="147"/>
      <c r="WUP6" s="147"/>
      <c r="WUQ6" s="147"/>
      <c r="WUR6" s="147"/>
      <c r="WUS6" s="147"/>
      <c r="WUT6" s="147"/>
      <c r="WUU6" s="147"/>
      <c r="WUV6" s="147"/>
      <c r="WUW6" s="147"/>
      <c r="WUX6" s="147"/>
      <c r="WUY6" s="147"/>
      <c r="WUZ6" s="147"/>
      <c r="WVA6" s="147"/>
      <c r="WVB6" s="147"/>
      <c r="WVC6" s="147"/>
      <c r="WVD6" s="147"/>
      <c r="WVE6" s="147"/>
      <c r="WVF6" s="147"/>
      <c r="WVG6" s="147"/>
      <c r="WVH6" s="147"/>
      <c r="WVI6" s="147"/>
      <c r="WVJ6" s="147"/>
      <c r="WVK6" s="147"/>
      <c r="WVL6" s="147"/>
      <c r="WVM6" s="147"/>
      <c r="WVN6" s="147"/>
      <c r="WVO6" s="147"/>
      <c r="WVP6" s="147"/>
      <c r="WVQ6" s="147"/>
      <c r="WVR6" s="147"/>
      <c r="WVS6" s="147"/>
      <c r="WVT6" s="147"/>
      <c r="WVU6" s="147"/>
      <c r="WVV6" s="147"/>
      <c r="WVW6" s="147"/>
      <c r="WVX6" s="147"/>
      <c r="WVY6" s="147"/>
      <c r="WVZ6" s="147"/>
      <c r="WWA6" s="147"/>
      <c r="WWB6" s="147"/>
      <c r="WWC6" s="147"/>
      <c r="WWD6" s="147"/>
      <c r="WWE6" s="147"/>
      <c r="WWF6" s="147"/>
      <c r="WWG6" s="147"/>
      <c r="WWH6" s="147"/>
      <c r="WWI6" s="147"/>
      <c r="WWJ6" s="147"/>
      <c r="WWK6" s="147"/>
      <c r="WWL6" s="147"/>
      <c r="WWM6" s="147"/>
      <c r="WWN6" s="147"/>
      <c r="WWO6" s="147"/>
      <c r="WWP6" s="147"/>
      <c r="WWQ6" s="147"/>
      <c r="WWR6" s="147"/>
      <c r="WWS6" s="147"/>
      <c r="WWT6" s="147"/>
      <c r="WWU6" s="147"/>
      <c r="WWV6" s="147"/>
      <c r="WWW6" s="147"/>
      <c r="WWX6" s="147"/>
      <c r="WWY6" s="147"/>
    </row>
    <row r="7" spans="1:16171" x14ac:dyDescent="0.2">
      <c r="A7" s="126">
        <v>2</v>
      </c>
      <c r="B7" s="127" t="s">
        <v>178</v>
      </c>
      <c r="C7" s="128">
        <v>20</v>
      </c>
      <c r="D7" s="128" t="s">
        <v>220</v>
      </c>
      <c r="E7" s="143" t="s">
        <v>221</v>
      </c>
      <c r="F7" s="199">
        <v>4700.01</v>
      </c>
      <c r="G7" s="129" t="s">
        <v>122</v>
      </c>
      <c r="H7" s="165">
        <v>0</v>
      </c>
      <c r="I7" s="165"/>
      <c r="J7" s="166"/>
      <c r="K7" s="166"/>
      <c r="L7" s="166"/>
      <c r="M7" s="166"/>
      <c r="N7" s="165">
        <v>0</v>
      </c>
      <c r="O7" s="166">
        <f t="shared" si="0"/>
        <v>0</v>
      </c>
      <c r="Q7" s="176">
        <v>0</v>
      </c>
      <c r="R7" s="176"/>
      <c r="S7" s="177"/>
      <c r="T7" s="177"/>
      <c r="U7" s="177"/>
      <c r="V7" s="177"/>
      <c r="W7" s="176">
        <v>0</v>
      </c>
      <c r="X7" s="177">
        <f t="shared" si="1"/>
        <v>0</v>
      </c>
      <c r="Z7" s="178">
        <v>0</v>
      </c>
      <c r="AA7" s="178">
        <v>0</v>
      </c>
      <c r="AB7" s="179"/>
      <c r="AC7" s="179"/>
      <c r="AD7" s="179"/>
      <c r="AE7" s="178" t="s">
        <v>657</v>
      </c>
      <c r="AF7" s="178" t="s">
        <v>657</v>
      </c>
      <c r="AG7" s="179">
        <f t="shared" si="2"/>
        <v>0</v>
      </c>
      <c r="AI7" s="180">
        <v>0</v>
      </c>
      <c r="AJ7" s="180">
        <v>0</v>
      </c>
      <c r="AK7" s="180"/>
      <c r="AL7" s="180"/>
      <c r="AM7" s="180"/>
      <c r="AN7" s="180"/>
      <c r="AO7" s="180"/>
      <c r="AP7" s="180"/>
      <c r="AQ7" s="180"/>
      <c r="AS7" s="177"/>
      <c r="AT7" s="177"/>
      <c r="AU7" s="177"/>
      <c r="AV7" s="177"/>
      <c r="AW7" s="177"/>
      <c r="AX7" s="177"/>
      <c r="AY7" s="177"/>
      <c r="AZ7" s="177"/>
    </row>
    <row r="8" spans="1:16171" x14ac:dyDescent="0.2">
      <c r="A8" s="126">
        <v>1</v>
      </c>
      <c r="B8" s="203" t="s">
        <v>141</v>
      </c>
      <c r="C8" s="150">
        <v>20</v>
      </c>
      <c r="D8" s="150" t="s">
        <v>220</v>
      </c>
      <c r="E8" s="148" t="s">
        <v>222</v>
      </c>
      <c r="F8" s="199">
        <v>4560.0200000000004</v>
      </c>
      <c r="G8" s="129" t="s">
        <v>120</v>
      </c>
      <c r="H8" s="165">
        <v>27565</v>
      </c>
      <c r="I8" s="165"/>
      <c r="J8" s="166"/>
      <c r="K8" s="166"/>
      <c r="L8" s="166"/>
      <c r="M8" s="166"/>
      <c r="N8" s="165">
        <v>22762</v>
      </c>
      <c r="O8" s="166">
        <f t="shared" si="0"/>
        <v>4803</v>
      </c>
      <c r="Q8" s="176">
        <v>24860</v>
      </c>
      <c r="R8" s="176"/>
      <c r="S8" s="177"/>
      <c r="T8" s="177"/>
      <c r="U8" s="177"/>
      <c r="V8" s="177"/>
      <c r="W8" s="176">
        <v>24982.240000000002</v>
      </c>
      <c r="X8" s="177">
        <f t="shared" si="1"/>
        <v>-122.2400000000016</v>
      </c>
      <c r="Y8" s="142"/>
      <c r="Z8" s="178">
        <v>26955</v>
      </c>
      <c r="AA8" s="178">
        <v>26955</v>
      </c>
      <c r="AB8" s="179"/>
      <c r="AC8" s="179"/>
      <c r="AD8" s="179"/>
      <c r="AE8" s="178">
        <v>26955</v>
      </c>
      <c r="AF8" s="178">
        <v>26955</v>
      </c>
      <c r="AG8" s="179">
        <f t="shared" si="2"/>
        <v>0</v>
      </c>
      <c r="AH8" s="142"/>
      <c r="AI8" s="180">
        <v>26955</v>
      </c>
      <c r="AJ8" s="180">
        <v>26955</v>
      </c>
      <c r="AK8" s="180"/>
      <c r="AL8" s="180"/>
      <c r="AM8" s="180"/>
      <c r="AN8" s="180"/>
      <c r="AO8" s="180"/>
      <c r="AP8" s="180"/>
      <c r="AQ8" s="180"/>
      <c r="AR8" s="142"/>
      <c r="AS8" s="177"/>
      <c r="AT8" s="177"/>
      <c r="AU8" s="177"/>
      <c r="AV8" s="177"/>
      <c r="AW8" s="177"/>
      <c r="AX8" s="177"/>
      <c r="AY8" s="177"/>
      <c r="AZ8" s="177">
        <f>AY8-AT8</f>
        <v>0</v>
      </c>
      <c r="BA8" s="142"/>
      <c r="BB8" s="142"/>
      <c r="BC8" s="142"/>
      <c r="BD8" s="142"/>
    </row>
    <row r="9" spans="1:16171" x14ac:dyDescent="0.2">
      <c r="A9" s="126">
        <v>2</v>
      </c>
      <c r="B9" s="127" t="s">
        <v>179</v>
      </c>
      <c r="C9" s="128">
        <v>20</v>
      </c>
      <c r="D9" s="128" t="s">
        <v>220</v>
      </c>
      <c r="E9" s="143" t="s">
        <v>222</v>
      </c>
      <c r="F9" s="199">
        <v>4700.01</v>
      </c>
      <c r="G9" s="129" t="s">
        <v>122</v>
      </c>
      <c r="H9" s="165">
        <v>0</v>
      </c>
      <c r="I9" s="165"/>
      <c r="J9" s="166"/>
      <c r="K9" s="166"/>
      <c r="L9" s="166"/>
      <c r="M9" s="166"/>
      <c r="N9" s="165">
        <v>0</v>
      </c>
      <c r="O9" s="166">
        <f t="shared" si="0"/>
        <v>0</v>
      </c>
      <c r="Q9" s="176">
        <v>0</v>
      </c>
      <c r="R9" s="176"/>
      <c r="S9" s="177"/>
      <c r="T9" s="177"/>
      <c r="U9" s="177"/>
      <c r="V9" s="177"/>
      <c r="W9" s="176">
        <v>0</v>
      </c>
      <c r="X9" s="177">
        <f t="shared" si="1"/>
        <v>0</v>
      </c>
      <c r="Z9" s="178">
        <v>0</v>
      </c>
      <c r="AA9" s="178">
        <v>0</v>
      </c>
      <c r="AB9" s="179"/>
      <c r="AC9" s="179"/>
      <c r="AD9" s="179"/>
      <c r="AE9" s="178" t="s">
        <v>657</v>
      </c>
      <c r="AF9" s="178" t="s">
        <v>657</v>
      </c>
      <c r="AG9" s="179">
        <f t="shared" si="2"/>
        <v>0</v>
      </c>
      <c r="AI9" s="180">
        <v>0</v>
      </c>
      <c r="AJ9" s="180">
        <v>0</v>
      </c>
      <c r="AK9" s="180"/>
      <c r="AL9" s="180"/>
      <c r="AM9" s="180"/>
      <c r="AN9" s="180"/>
      <c r="AO9" s="180"/>
      <c r="AP9" s="180"/>
      <c r="AQ9" s="180"/>
      <c r="AS9" s="177"/>
      <c r="AT9" s="177"/>
      <c r="AU9" s="177"/>
      <c r="AV9" s="177"/>
      <c r="AW9" s="177"/>
      <c r="AX9" s="177"/>
      <c r="AY9" s="177"/>
      <c r="AZ9" s="177"/>
    </row>
    <row r="10" spans="1:16171" x14ac:dyDescent="0.2">
      <c r="A10" s="126">
        <v>1</v>
      </c>
      <c r="B10" s="127" t="s">
        <v>142</v>
      </c>
      <c r="C10" s="150">
        <v>20</v>
      </c>
      <c r="D10" s="150" t="s">
        <v>220</v>
      </c>
      <c r="E10" s="148" t="s">
        <v>223</v>
      </c>
      <c r="F10" s="199">
        <v>4560.0200000000004</v>
      </c>
      <c r="G10" s="129" t="s">
        <v>120</v>
      </c>
      <c r="H10" s="165">
        <v>26465</v>
      </c>
      <c r="I10" s="165"/>
      <c r="J10" s="166"/>
      <c r="K10" s="166"/>
      <c r="L10" s="166"/>
      <c r="M10" s="166"/>
      <c r="N10" s="165">
        <v>26564.720000000001</v>
      </c>
      <c r="O10" s="166">
        <f t="shared" si="0"/>
        <v>-99.720000000001164</v>
      </c>
      <c r="Q10" s="176">
        <v>27365</v>
      </c>
      <c r="R10" s="176"/>
      <c r="S10" s="177"/>
      <c r="T10" s="177"/>
      <c r="U10" s="177"/>
      <c r="V10" s="177"/>
      <c r="W10" s="176">
        <v>27361.759999999998</v>
      </c>
      <c r="X10" s="177">
        <f t="shared" si="1"/>
        <v>3.2400000000016007</v>
      </c>
      <c r="Y10" s="142"/>
      <c r="Z10" s="178">
        <v>28185</v>
      </c>
      <c r="AA10" s="178">
        <v>28185</v>
      </c>
      <c r="AB10" s="179"/>
      <c r="AC10" s="179"/>
      <c r="AD10" s="179"/>
      <c r="AE10" s="178">
        <v>28181.759999999998</v>
      </c>
      <c r="AF10" s="178">
        <v>28181.759999999998</v>
      </c>
      <c r="AG10" s="179">
        <f t="shared" si="2"/>
        <v>-3.2400000000016007</v>
      </c>
      <c r="AH10" s="142"/>
      <c r="AI10" s="180">
        <v>28185</v>
      </c>
      <c r="AJ10" s="180">
        <v>28185</v>
      </c>
      <c r="AK10" s="180"/>
      <c r="AL10" s="180"/>
      <c r="AM10" s="180"/>
      <c r="AN10" s="180"/>
      <c r="AO10" s="180"/>
      <c r="AP10" s="180"/>
      <c r="AQ10" s="180"/>
      <c r="AR10" s="142"/>
      <c r="AS10" s="177"/>
      <c r="AT10" s="177"/>
      <c r="AU10" s="177"/>
      <c r="AV10" s="177"/>
      <c r="AW10" s="177"/>
      <c r="AX10" s="177"/>
      <c r="AY10" s="177"/>
      <c r="AZ10" s="177">
        <f>AY10-AT10</f>
        <v>0</v>
      </c>
      <c r="BA10" s="142"/>
      <c r="BB10" s="142"/>
      <c r="BC10" s="142"/>
      <c r="BD10" s="142"/>
    </row>
    <row r="11" spans="1:16171" x14ac:dyDescent="0.2">
      <c r="A11" s="126">
        <v>2</v>
      </c>
      <c r="B11" s="127" t="s">
        <v>180</v>
      </c>
      <c r="C11" s="128">
        <v>20</v>
      </c>
      <c r="D11" s="128" t="s">
        <v>220</v>
      </c>
      <c r="E11" s="143" t="s">
        <v>223</v>
      </c>
      <c r="F11" s="199">
        <v>4700.01</v>
      </c>
      <c r="G11" s="129" t="s">
        <v>122</v>
      </c>
      <c r="H11" s="165">
        <v>0</v>
      </c>
      <c r="I11" s="165"/>
      <c r="J11" s="166"/>
      <c r="K11" s="166"/>
      <c r="L11" s="166"/>
      <c r="M11" s="166"/>
      <c r="N11" s="165">
        <v>0</v>
      </c>
      <c r="O11" s="166">
        <f t="shared" si="0"/>
        <v>0</v>
      </c>
      <c r="Q11" s="176">
        <v>0</v>
      </c>
      <c r="R11" s="176"/>
      <c r="S11" s="177"/>
      <c r="T11" s="177"/>
      <c r="U11" s="177"/>
      <c r="V11" s="177"/>
      <c r="W11" s="176">
        <v>0</v>
      </c>
      <c r="X11" s="177">
        <f t="shared" si="1"/>
        <v>0</v>
      </c>
      <c r="Z11" s="178">
        <v>0</v>
      </c>
      <c r="AA11" s="178">
        <v>0</v>
      </c>
      <c r="AB11" s="179"/>
      <c r="AC11" s="179"/>
      <c r="AD11" s="179"/>
      <c r="AE11" s="178" t="s">
        <v>657</v>
      </c>
      <c r="AF11" s="178" t="s">
        <v>657</v>
      </c>
      <c r="AG11" s="179">
        <f t="shared" si="2"/>
        <v>0</v>
      </c>
      <c r="AI11" s="180">
        <v>0</v>
      </c>
      <c r="AJ11" s="180">
        <v>0</v>
      </c>
      <c r="AK11" s="180"/>
      <c r="AL11" s="180"/>
      <c r="AM11" s="180"/>
      <c r="AN11" s="180"/>
      <c r="AO11" s="180"/>
      <c r="AP11" s="180"/>
      <c r="AQ11" s="180"/>
      <c r="AS11" s="177"/>
      <c r="AT11" s="177"/>
      <c r="AU11" s="177"/>
      <c r="AV11" s="177"/>
      <c r="AW11" s="177"/>
      <c r="AX11" s="177"/>
      <c r="AY11" s="177"/>
      <c r="AZ11" s="177"/>
    </row>
    <row r="12" spans="1:16171" x14ac:dyDescent="0.2">
      <c r="A12" s="126">
        <v>1</v>
      </c>
      <c r="B12" s="127" t="s">
        <v>143</v>
      </c>
      <c r="C12" s="150">
        <v>20</v>
      </c>
      <c r="D12" s="150" t="s">
        <v>220</v>
      </c>
      <c r="E12" s="148" t="s">
        <v>224</v>
      </c>
      <c r="F12" s="199">
        <v>4560.0200000000004</v>
      </c>
      <c r="G12" s="129" t="s">
        <v>120</v>
      </c>
      <c r="H12" s="165">
        <v>18235</v>
      </c>
      <c r="I12" s="165"/>
      <c r="J12" s="166"/>
      <c r="K12" s="166"/>
      <c r="L12" s="166"/>
      <c r="M12" s="166"/>
      <c r="N12" s="165">
        <v>14666.4</v>
      </c>
      <c r="O12" s="166">
        <f t="shared" si="0"/>
        <v>3568.6000000000004</v>
      </c>
      <c r="Q12" s="176">
        <v>15795</v>
      </c>
      <c r="R12" s="176"/>
      <c r="S12" s="177"/>
      <c r="T12" s="177"/>
      <c r="U12" s="177"/>
      <c r="V12" s="177"/>
      <c r="W12" s="176">
        <v>15771.84</v>
      </c>
      <c r="X12" s="177">
        <f t="shared" si="1"/>
        <v>23.159999999999854</v>
      </c>
      <c r="Y12" s="142"/>
      <c r="Z12" s="178">
        <v>17470</v>
      </c>
      <c r="AA12" s="178">
        <v>17470</v>
      </c>
      <c r="AB12" s="179"/>
      <c r="AC12" s="179"/>
      <c r="AD12" s="179"/>
      <c r="AE12" s="178">
        <v>17472</v>
      </c>
      <c r="AF12" s="178">
        <v>17472</v>
      </c>
      <c r="AG12" s="179">
        <f t="shared" si="2"/>
        <v>2</v>
      </c>
      <c r="AH12" s="142"/>
      <c r="AI12" s="180">
        <v>17470</v>
      </c>
      <c r="AJ12" s="180">
        <v>17470</v>
      </c>
      <c r="AK12" s="180"/>
      <c r="AL12" s="180"/>
      <c r="AM12" s="180"/>
      <c r="AN12" s="180"/>
      <c r="AO12" s="180"/>
      <c r="AP12" s="180"/>
      <c r="AQ12" s="180"/>
      <c r="AR12" s="142"/>
      <c r="AS12" s="177"/>
      <c r="AT12" s="177"/>
      <c r="AU12" s="177"/>
      <c r="AV12" s="177"/>
      <c r="AW12" s="177"/>
      <c r="AX12" s="177"/>
      <c r="AY12" s="177"/>
      <c r="AZ12" s="177">
        <f>AY12-AT12</f>
        <v>0</v>
      </c>
      <c r="BA12" s="142"/>
      <c r="BB12" s="142"/>
      <c r="BC12" s="142"/>
      <c r="BD12" s="142"/>
    </row>
    <row r="13" spans="1:16171" x14ac:dyDescent="0.2">
      <c r="A13" s="126">
        <v>2</v>
      </c>
      <c r="B13" s="127" t="s">
        <v>181</v>
      </c>
      <c r="C13" s="128">
        <v>20</v>
      </c>
      <c r="D13" s="128" t="s">
        <v>220</v>
      </c>
      <c r="E13" s="143" t="s">
        <v>224</v>
      </c>
      <c r="F13" s="199">
        <v>4700.01</v>
      </c>
      <c r="G13" s="129" t="s">
        <v>122</v>
      </c>
      <c r="H13" s="165">
        <v>0</v>
      </c>
      <c r="I13" s="165"/>
      <c r="J13" s="166"/>
      <c r="K13" s="166"/>
      <c r="L13" s="166"/>
      <c r="M13" s="166"/>
      <c r="N13" s="165">
        <v>0</v>
      </c>
      <c r="O13" s="166">
        <f t="shared" si="0"/>
        <v>0</v>
      </c>
      <c r="Q13" s="176">
        <v>0</v>
      </c>
      <c r="R13" s="176"/>
      <c r="S13" s="177"/>
      <c r="T13" s="177"/>
      <c r="U13" s="177"/>
      <c r="V13" s="177"/>
      <c r="W13" s="176">
        <v>0</v>
      </c>
      <c r="X13" s="177">
        <f t="shared" si="1"/>
        <v>0</v>
      </c>
      <c r="Z13" s="178">
        <v>0</v>
      </c>
      <c r="AA13" s="178">
        <v>0</v>
      </c>
      <c r="AB13" s="179"/>
      <c r="AC13" s="179"/>
      <c r="AD13" s="179"/>
      <c r="AE13" s="178" t="s">
        <v>657</v>
      </c>
      <c r="AF13" s="178" t="s">
        <v>657</v>
      </c>
      <c r="AG13" s="179">
        <f t="shared" si="2"/>
        <v>0</v>
      </c>
      <c r="AI13" s="180">
        <v>0</v>
      </c>
      <c r="AJ13" s="180">
        <v>0</v>
      </c>
      <c r="AK13" s="180"/>
      <c r="AL13" s="180"/>
      <c r="AM13" s="180"/>
      <c r="AN13" s="180"/>
      <c r="AO13" s="180"/>
      <c r="AP13" s="180"/>
      <c r="AQ13" s="180"/>
      <c r="AS13" s="177"/>
      <c r="AT13" s="177"/>
      <c r="AU13" s="177"/>
      <c r="AV13" s="177"/>
      <c r="AW13" s="177"/>
      <c r="AX13" s="177"/>
      <c r="AY13" s="177"/>
      <c r="AZ13" s="177"/>
    </row>
    <row r="14" spans="1:16171" x14ac:dyDescent="0.2">
      <c r="A14" s="126">
        <v>1</v>
      </c>
      <c r="B14" s="127" t="s">
        <v>144</v>
      </c>
      <c r="C14" s="150">
        <v>20</v>
      </c>
      <c r="D14" s="150" t="s">
        <v>220</v>
      </c>
      <c r="E14" s="148" t="s">
        <v>225</v>
      </c>
      <c r="F14" s="199">
        <v>4560.0200000000004</v>
      </c>
      <c r="G14" s="129" t="s">
        <v>120</v>
      </c>
      <c r="H14" s="165">
        <v>17750</v>
      </c>
      <c r="I14" s="165"/>
      <c r="J14" s="166"/>
      <c r="K14" s="166"/>
      <c r="L14" s="166"/>
      <c r="M14" s="166"/>
      <c r="N14" s="165">
        <v>15504</v>
      </c>
      <c r="O14" s="166">
        <f t="shared" si="0"/>
        <v>2246</v>
      </c>
      <c r="Q14" s="176">
        <v>18240</v>
      </c>
      <c r="R14" s="176"/>
      <c r="S14" s="177"/>
      <c r="T14" s="177"/>
      <c r="U14" s="177"/>
      <c r="V14" s="177"/>
      <c r="W14" s="176">
        <v>18297.080000000002</v>
      </c>
      <c r="X14" s="177">
        <f t="shared" si="1"/>
        <v>-57.080000000001746</v>
      </c>
      <c r="Y14" s="142"/>
      <c r="Z14" s="178">
        <v>25230</v>
      </c>
      <c r="AA14" s="178">
        <v>25230</v>
      </c>
      <c r="AB14" s="179"/>
      <c r="AC14" s="179"/>
      <c r="AD14" s="179"/>
      <c r="AE14" s="178">
        <v>25232</v>
      </c>
      <c r="AF14" s="178">
        <v>25232</v>
      </c>
      <c r="AG14" s="179">
        <f t="shared" si="2"/>
        <v>2</v>
      </c>
      <c r="AH14" s="142"/>
      <c r="AI14" s="180">
        <v>25230</v>
      </c>
      <c r="AJ14" s="180">
        <v>25230</v>
      </c>
      <c r="AK14" s="180"/>
      <c r="AL14" s="180"/>
      <c r="AM14" s="180"/>
      <c r="AN14" s="180"/>
      <c r="AO14" s="180"/>
      <c r="AP14" s="180"/>
      <c r="AQ14" s="180"/>
      <c r="AR14" s="142"/>
      <c r="AS14" s="177"/>
      <c r="AT14" s="177"/>
      <c r="AU14" s="177"/>
      <c r="AV14" s="177"/>
      <c r="AW14" s="177"/>
      <c r="AX14" s="177"/>
      <c r="AY14" s="177"/>
      <c r="AZ14" s="177">
        <f>AY14-AT14</f>
        <v>0</v>
      </c>
      <c r="BA14" s="142"/>
      <c r="BB14" s="142"/>
      <c r="BC14" s="142"/>
      <c r="BD14" s="142"/>
    </row>
    <row r="15" spans="1:16171" x14ac:dyDescent="0.2">
      <c r="A15" s="126">
        <v>2</v>
      </c>
      <c r="B15" s="127" t="s">
        <v>182</v>
      </c>
      <c r="C15" s="128">
        <v>20</v>
      </c>
      <c r="D15" s="128" t="s">
        <v>220</v>
      </c>
      <c r="E15" s="143" t="s">
        <v>225</v>
      </c>
      <c r="F15" s="199">
        <v>4700.01</v>
      </c>
      <c r="G15" s="129" t="s">
        <v>122</v>
      </c>
      <c r="H15" s="165">
        <v>0</v>
      </c>
      <c r="I15" s="165"/>
      <c r="J15" s="166"/>
      <c r="K15" s="166"/>
      <c r="L15" s="166"/>
      <c r="M15" s="166"/>
      <c r="N15" s="165">
        <v>0</v>
      </c>
      <c r="O15" s="166">
        <f t="shared" si="0"/>
        <v>0</v>
      </c>
      <c r="Q15" s="176">
        <v>0</v>
      </c>
      <c r="R15" s="176"/>
      <c r="S15" s="177"/>
      <c r="T15" s="177"/>
      <c r="U15" s="177"/>
      <c r="V15" s="177"/>
      <c r="W15" s="176">
        <v>0</v>
      </c>
      <c r="X15" s="177">
        <f t="shared" si="1"/>
        <v>0</v>
      </c>
      <c r="Z15" s="178">
        <v>0</v>
      </c>
      <c r="AA15" s="178">
        <v>0</v>
      </c>
      <c r="AB15" s="179"/>
      <c r="AC15" s="179"/>
      <c r="AD15" s="179"/>
      <c r="AE15" s="178" t="s">
        <v>657</v>
      </c>
      <c r="AF15" s="178" t="s">
        <v>657</v>
      </c>
      <c r="AG15" s="179">
        <f t="shared" si="2"/>
        <v>0</v>
      </c>
      <c r="AI15" s="180">
        <v>0</v>
      </c>
      <c r="AJ15" s="180">
        <v>0</v>
      </c>
      <c r="AK15" s="180"/>
      <c r="AL15" s="180"/>
      <c r="AM15" s="180"/>
      <c r="AN15" s="180"/>
      <c r="AO15" s="180"/>
      <c r="AP15" s="180"/>
      <c r="AQ15" s="180"/>
      <c r="AS15" s="177"/>
      <c r="AT15" s="177"/>
      <c r="AU15" s="177"/>
      <c r="AV15" s="177"/>
      <c r="AW15" s="177"/>
      <c r="AX15" s="177"/>
      <c r="AY15" s="177"/>
      <c r="AZ15" s="177"/>
    </row>
    <row r="16" spans="1:16171" x14ac:dyDescent="0.2">
      <c r="A16" s="126">
        <v>1</v>
      </c>
      <c r="B16" s="127" t="s">
        <v>145</v>
      </c>
      <c r="C16" s="150">
        <v>20</v>
      </c>
      <c r="D16" s="150" t="s">
        <v>220</v>
      </c>
      <c r="E16" s="148" t="s">
        <v>226</v>
      </c>
      <c r="F16" s="199">
        <v>4560.0200000000004</v>
      </c>
      <c r="G16" s="129" t="s">
        <v>120</v>
      </c>
      <c r="H16" s="165">
        <v>12750</v>
      </c>
      <c r="I16" s="165"/>
      <c r="J16" s="166"/>
      <c r="K16" s="166"/>
      <c r="L16" s="166"/>
      <c r="M16" s="166"/>
      <c r="N16" s="165">
        <v>12625.2</v>
      </c>
      <c r="O16" s="166">
        <f t="shared" si="0"/>
        <v>124.79999999999927</v>
      </c>
      <c r="Q16" s="176">
        <v>12600</v>
      </c>
      <c r="R16" s="176"/>
      <c r="S16" s="177"/>
      <c r="T16" s="177"/>
      <c r="U16" s="177"/>
      <c r="V16" s="177"/>
      <c r="W16" s="176">
        <v>12600</v>
      </c>
      <c r="X16" s="177">
        <f t="shared" si="1"/>
        <v>0</v>
      </c>
      <c r="Y16" s="142"/>
      <c r="Z16" s="178">
        <v>14940</v>
      </c>
      <c r="AA16" s="178">
        <v>14940</v>
      </c>
      <c r="AB16" s="179"/>
      <c r="AC16" s="179"/>
      <c r="AD16" s="179"/>
      <c r="AE16" s="178">
        <v>14940</v>
      </c>
      <c r="AF16" s="178">
        <v>14940</v>
      </c>
      <c r="AG16" s="179">
        <f t="shared" si="2"/>
        <v>0</v>
      </c>
      <c r="AH16" s="142"/>
      <c r="AI16" s="180">
        <v>14940</v>
      </c>
      <c r="AJ16" s="180">
        <v>14940</v>
      </c>
      <c r="AK16" s="180"/>
      <c r="AL16" s="180"/>
      <c r="AM16" s="180"/>
      <c r="AN16" s="180"/>
      <c r="AO16" s="180"/>
      <c r="AP16" s="180"/>
      <c r="AQ16" s="180"/>
      <c r="AR16" s="142"/>
      <c r="AS16" s="177"/>
      <c r="AT16" s="177"/>
      <c r="AU16" s="177"/>
      <c r="AV16" s="177"/>
      <c r="AW16" s="177"/>
      <c r="AX16" s="177"/>
      <c r="AY16" s="177"/>
      <c r="AZ16" s="177">
        <f>AY16-AT16</f>
        <v>0</v>
      </c>
      <c r="BA16" s="142"/>
      <c r="BB16" s="142"/>
      <c r="BC16" s="142"/>
      <c r="BD16" s="142"/>
    </row>
    <row r="17" spans="1:56" x14ac:dyDescent="0.2">
      <c r="A17" s="126">
        <v>2</v>
      </c>
      <c r="B17" s="127" t="s">
        <v>183</v>
      </c>
      <c r="C17" s="128">
        <v>20</v>
      </c>
      <c r="D17" s="128" t="s">
        <v>220</v>
      </c>
      <c r="E17" s="143" t="s">
        <v>226</v>
      </c>
      <c r="F17" s="199">
        <v>4700.01</v>
      </c>
      <c r="G17" s="129" t="s">
        <v>122</v>
      </c>
      <c r="H17" s="165">
        <v>0</v>
      </c>
      <c r="I17" s="165"/>
      <c r="J17" s="166"/>
      <c r="K17" s="166"/>
      <c r="L17" s="166"/>
      <c r="M17" s="166"/>
      <c r="N17" s="165">
        <v>0</v>
      </c>
      <c r="O17" s="166">
        <f t="shared" si="0"/>
        <v>0</v>
      </c>
      <c r="Q17" s="176">
        <v>0</v>
      </c>
      <c r="R17" s="176"/>
      <c r="S17" s="177"/>
      <c r="T17" s="177"/>
      <c r="U17" s="177"/>
      <c r="V17" s="177"/>
      <c r="W17" s="176">
        <v>0</v>
      </c>
      <c r="X17" s="177">
        <f t="shared" si="1"/>
        <v>0</v>
      </c>
      <c r="Z17" s="178">
        <v>0</v>
      </c>
      <c r="AA17" s="178">
        <v>0</v>
      </c>
      <c r="AB17" s="179"/>
      <c r="AC17" s="179"/>
      <c r="AD17" s="179"/>
      <c r="AE17" s="178" t="s">
        <v>657</v>
      </c>
      <c r="AF17" s="178" t="s">
        <v>657</v>
      </c>
      <c r="AG17" s="179">
        <f t="shared" si="2"/>
        <v>0</v>
      </c>
      <c r="AI17" s="180">
        <v>0</v>
      </c>
      <c r="AJ17" s="180">
        <v>0</v>
      </c>
      <c r="AK17" s="180"/>
      <c r="AL17" s="180"/>
      <c r="AM17" s="180"/>
      <c r="AN17" s="180"/>
      <c r="AO17" s="180"/>
      <c r="AP17" s="180"/>
      <c r="AQ17" s="180"/>
      <c r="AS17" s="177"/>
      <c r="AT17" s="177"/>
      <c r="AU17" s="177"/>
      <c r="AV17" s="177"/>
      <c r="AW17" s="177"/>
      <c r="AX17" s="177"/>
      <c r="AY17" s="177"/>
      <c r="AZ17" s="177"/>
    </row>
    <row r="18" spans="1:56" x14ac:dyDescent="0.2">
      <c r="A18" s="126">
        <v>1</v>
      </c>
      <c r="B18" s="127" t="s">
        <v>146</v>
      </c>
      <c r="C18" s="150">
        <v>20</v>
      </c>
      <c r="D18" s="150" t="s">
        <v>220</v>
      </c>
      <c r="E18" s="148" t="s">
        <v>227</v>
      </c>
      <c r="F18" s="199">
        <v>4560.0200000000004</v>
      </c>
      <c r="G18" s="129" t="s">
        <v>120</v>
      </c>
      <c r="H18" s="165">
        <v>12000</v>
      </c>
      <c r="I18" s="165"/>
      <c r="J18" s="166"/>
      <c r="K18" s="166"/>
      <c r="L18" s="166"/>
      <c r="M18" s="166"/>
      <c r="N18" s="165">
        <v>9582.56</v>
      </c>
      <c r="O18" s="166">
        <f t="shared" si="0"/>
        <v>2417.4400000000005</v>
      </c>
      <c r="Q18" s="176">
        <v>7665</v>
      </c>
      <c r="R18" s="176"/>
      <c r="S18" s="177"/>
      <c r="T18" s="177"/>
      <c r="U18" s="177"/>
      <c r="V18" s="177"/>
      <c r="W18" s="176">
        <v>7656.8</v>
      </c>
      <c r="X18" s="177">
        <f t="shared" si="1"/>
        <v>8.1999999999998181</v>
      </c>
      <c r="Y18" s="142"/>
      <c r="Z18" s="178">
        <v>8975</v>
      </c>
      <c r="AA18" s="178">
        <v>8975</v>
      </c>
      <c r="AB18" s="179"/>
      <c r="AC18" s="179"/>
      <c r="AD18" s="179"/>
      <c r="AE18" s="178">
        <v>8970.56</v>
      </c>
      <c r="AF18" s="178">
        <v>8970.56</v>
      </c>
      <c r="AG18" s="179">
        <f t="shared" si="2"/>
        <v>-4.4400000000005093</v>
      </c>
      <c r="AH18" s="142"/>
      <c r="AI18" s="180">
        <v>8975</v>
      </c>
      <c r="AJ18" s="180">
        <v>8975</v>
      </c>
      <c r="AK18" s="180"/>
      <c r="AL18" s="180"/>
      <c r="AM18" s="180"/>
      <c r="AN18" s="180"/>
      <c r="AO18" s="180"/>
      <c r="AP18" s="180"/>
      <c r="AQ18" s="180"/>
      <c r="AR18" s="142"/>
      <c r="AS18" s="177"/>
      <c r="AT18" s="177"/>
      <c r="AU18" s="177"/>
      <c r="AV18" s="177"/>
      <c r="AW18" s="177"/>
      <c r="AX18" s="177"/>
      <c r="AY18" s="177"/>
      <c r="AZ18" s="177">
        <f>AY18-AT18</f>
        <v>0</v>
      </c>
      <c r="BA18" s="142"/>
      <c r="BB18" s="142"/>
      <c r="BC18" s="142"/>
      <c r="BD18" s="142"/>
    </row>
    <row r="19" spans="1:56" x14ac:dyDescent="0.2">
      <c r="A19" s="126">
        <v>2</v>
      </c>
      <c r="B19" s="127" t="s">
        <v>184</v>
      </c>
      <c r="C19" s="128">
        <v>20</v>
      </c>
      <c r="D19" s="128" t="s">
        <v>220</v>
      </c>
      <c r="E19" s="143" t="s">
        <v>227</v>
      </c>
      <c r="F19" s="199">
        <v>4700.01</v>
      </c>
      <c r="G19" s="129" t="s">
        <v>122</v>
      </c>
      <c r="H19" s="165">
        <v>0</v>
      </c>
      <c r="I19" s="165"/>
      <c r="J19" s="166"/>
      <c r="K19" s="166"/>
      <c r="L19" s="166"/>
      <c r="M19" s="166"/>
      <c r="N19" s="165">
        <v>0</v>
      </c>
      <c r="O19" s="166">
        <f t="shared" si="0"/>
        <v>0</v>
      </c>
      <c r="Q19" s="176">
        <v>0</v>
      </c>
      <c r="R19" s="176"/>
      <c r="S19" s="177"/>
      <c r="T19" s="177"/>
      <c r="U19" s="177"/>
      <c r="V19" s="177"/>
      <c r="W19" s="176">
        <v>0</v>
      </c>
      <c r="X19" s="177">
        <f t="shared" si="1"/>
        <v>0</v>
      </c>
      <c r="Z19" s="178">
        <v>0</v>
      </c>
      <c r="AA19" s="178">
        <v>0</v>
      </c>
      <c r="AB19" s="179"/>
      <c r="AC19" s="179"/>
      <c r="AD19" s="179"/>
      <c r="AE19" s="178" t="s">
        <v>657</v>
      </c>
      <c r="AF19" s="178" t="s">
        <v>657</v>
      </c>
      <c r="AG19" s="179">
        <f t="shared" si="2"/>
        <v>0</v>
      </c>
      <c r="AI19" s="180">
        <v>0</v>
      </c>
      <c r="AJ19" s="180">
        <v>0</v>
      </c>
      <c r="AK19" s="180"/>
      <c r="AL19" s="180"/>
      <c r="AM19" s="180"/>
      <c r="AN19" s="180"/>
      <c r="AO19" s="180"/>
      <c r="AP19" s="180"/>
      <c r="AQ19" s="180"/>
      <c r="AS19" s="177"/>
      <c r="AT19" s="177"/>
      <c r="AU19" s="177"/>
      <c r="AV19" s="177"/>
      <c r="AW19" s="177"/>
      <c r="AX19" s="177"/>
      <c r="AY19" s="177"/>
      <c r="AZ19" s="177"/>
    </row>
    <row r="20" spans="1:56" x14ac:dyDescent="0.2">
      <c r="A20" s="126">
        <v>1</v>
      </c>
      <c r="B20" s="127" t="s">
        <v>147</v>
      </c>
      <c r="C20" s="150">
        <v>20</v>
      </c>
      <c r="D20" s="150" t="s">
        <v>220</v>
      </c>
      <c r="E20" s="148" t="s">
        <v>228</v>
      </c>
      <c r="F20" s="199">
        <v>4560.0200000000004</v>
      </c>
      <c r="G20" s="129" t="s">
        <v>120</v>
      </c>
      <c r="H20" s="165">
        <v>47595</v>
      </c>
      <c r="I20" s="165"/>
      <c r="J20" s="166"/>
      <c r="K20" s="166"/>
      <c r="L20" s="166"/>
      <c r="M20" s="166"/>
      <c r="N20" s="165">
        <v>25804.34</v>
      </c>
      <c r="O20" s="166">
        <f t="shared" si="0"/>
        <v>21790.66</v>
      </c>
      <c r="Q20" s="176">
        <v>16340</v>
      </c>
      <c r="R20" s="176"/>
      <c r="S20" s="177"/>
      <c r="T20" s="177"/>
      <c r="U20" s="177"/>
      <c r="V20" s="177"/>
      <c r="W20" s="176">
        <v>16060.27</v>
      </c>
      <c r="X20" s="177">
        <f t="shared" si="1"/>
        <v>279.72999999999956</v>
      </c>
      <c r="Y20" s="142"/>
      <c r="Z20" s="178">
        <v>24700</v>
      </c>
      <c r="AA20" s="178">
        <v>24700</v>
      </c>
      <c r="AB20" s="179"/>
      <c r="AC20" s="179"/>
      <c r="AD20" s="179"/>
      <c r="AE20" s="178">
        <v>24700</v>
      </c>
      <c r="AF20" s="178">
        <v>24700</v>
      </c>
      <c r="AG20" s="179">
        <f t="shared" si="2"/>
        <v>0</v>
      </c>
      <c r="AH20" s="142"/>
      <c r="AI20" s="180">
        <v>24700</v>
      </c>
      <c r="AJ20" s="180">
        <v>24700</v>
      </c>
      <c r="AK20" s="180"/>
      <c r="AL20" s="180"/>
      <c r="AM20" s="180"/>
      <c r="AN20" s="180"/>
      <c r="AO20" s="180"/>
      <c r="AP20" s="180"/>
      <c r="AQ20" s="180"/>
      <c r="AR20" s="142"/>
      <c r="AS20" s="177"/>
      <c r="AT20" s="177"/>
      <c r="AU20" s="177"/>
      <c r="AV20" s="177"/>
      <c r="AW20" s="177"/>
      <c r="AX20" s="177"/>
      <c r="AY20" s="177"/>
      <c r="AZ20" s="177">
        <f>AY20-AT20</f>
        <v>0</v>
      </c>
      <c r="BA20" s="142"/>
      <c r="BB20" s="142"/>
      <c r="BC20" s="142"/>
      <c r="BD20" s="142"/>
    </row>
    <row r="21" spans="1:56" x14ac:dyDescent="0.2">
      <c r="A21" s="126">
        <v>2</v>
      </c>
      <c r="B21" s="127" t="s">
        <v>185</v>
      </c>
      <c r="C21" s="128">
        <v>20</v>
      </c>
      <c r="D21" s="128" t="s">
        <v>220</v>
      </c>
      <c r="E21" s="143" t="s">
        <v>228</v>
      </c>
      <c r="F21" s="199">
        <v>4700.01</v>
      </c>
      <c r="G21" s="129" t="s">
        <v>122</v>
      </c>
      <c r="H21" s="165">
        <v>0</v>
      </c>
      <c r="I21" s="165"/>
      <c r="J21" s="166"/>
      <c r="K21" s="166"/>
      <c r="L21" s="166"/>
      <c r="M21" s="166"/>
      <c r="N21" s="165">
        <v>0</v>
      </c>
      <c r="O21" s="166">
        <f t="shared" si="0"/>
        <v>0</v>
      </c>
      <c r="Q21" s="176">
        <v>0</v>
      </c>
      <c r="R21" s="176"/>
      <c r="S21" s="177"/>
      <c r="T21" s="177"/>
      <c r="U21" s="177"/>
      <c r="V21" s="177"/>
      <c r="W21" s="176">
        <v>0</v>
      </c>
      <c r="X21" s="177">
        <f t="shared" si="1"/>
        <v>0</v>
      </c>
      <c r="Z21" s="178">
        <v>0</v>
      </c>
      <c r="AA21" s="178">
        <v>0</v>
      </c>
      <c r="AB21" s="179"/>
      <c r="AC21" s="179"/>
      <c r="AD21" s="179"/>
      <c r="AE21" s="178" t="s">
        <v>657</v>
      </c>
      <c r="AF21" s="178" t="s">
        <v>657</v>
      </c>
      <c r="AG21" s="179">
        <f t="shared" si="2"/>
        <v>0</v>
      </c>
      <c r="AI21" s="180">
        <v>0</v>
      </c>
      <c r="AJ21" s="180">
        <v>0</v>
      </c>
      <c r="AK21" s="180"/>
      <c r="AL21" s="180"/>
      <c r="AM21" s="180"/>
      <c r="AN21" s="180"/>
      <c r="AO21" s="180"/>
      <c r="AP21" s="180"/>
      <c r="AQ21" s="180"/>
      <c r="AS21" s="177"/>
      <c r="AT21" s="177"/>
      <c r="AU21" s="177"/>
      <c r="AV21" s="177"/>
      <c r="AW21" s="177"/>
      <c r="AX21" s="177"/>
      <c r="AY21" s="177"/>
      <c r="AZ21" s="177"/>
    </row>
    <row r="22" spans="1:56" x14ac:dyDescent="0.2">
      <c r="A22" s="126">
        <v>1</v>
      </c>
      <c r="B22" s="127" t="s">
        <v>148</v>
      </c>
      <c r="C22" s="150">
        <v>20</v>
      </c>
      <c r="D22" s="150" t="s">
        <v>220</v>
      </c>
      <c r="E22" s="148" t="s">
        <v>229</v>
      </c>
      <c r="F22" s="199">
        <v>4560.0200000000004</v>
      </c>
      <c r="G22" s="129" t="s">
        <v>120</v>
      </c>
      <c r="H22" s="165">
        <v>51830</v>
      </c>
      <c r="I22" s="165"/>
      <c r="J22" s="166"/>
      <c r="K22" s="166"/>
      <c r="L22" s="166"/>
      <c r="M22" s="166"/>
      <c r="N22" s="165">
        <v>50320</v>
      </c>
      <c r="O22" s="166">
        <f t="shared" si="0"/>
        <v>1510</v>
      </c>
      <c r="Q22" s="176">
        <v>53125</v>
      </c>
      <c r="R22" s="176"/>
      <c r="S22" s="177"/>
      <c r="T22" s="177"/>
      <c r="U22" s="177"/>
      <c r="V22" s="177"/>
      <c r="W22" s="176">
        <v>53125</v>
      </c>
      <c r="X22" s="177">
        <f t="shared" si="1"/>
        <v>0</v>
      </c>
      <c r="Y22" s="142"/>
      <c r="Z22" s="178">
        <v>55955</v>
      </c>
      <c r="AA22" s="178">
        <v>55955</v>
      </c>
      <c r="AB22" s="179"/>
      <c r="AC22" s="179"/>
      <c r="AD22" s="179"/>
      <c r="AE22" s="178">
        <v>55957.2</v>
      </c>
      <c r="AF22" s="178">
        <v>55957.2</v>
      </c>
      <c r="AG22" s="179">
        <f t="shared" si="2"/>
        <v>2.1999999999970896</v>
      </c>
      <c r="AH22" s="142"/>
      <c r="AI22" s="180">
        <v>55955</v>
      </c>
      <c r="AJ22" s="180">
        <v>55955</v>
      </c>
      <c r="AK22" s="180"/>
      <c r="AL22" s="180"/>
      <c r="AM22" s="180"/>
      <c r="AN22" s="180"/>
      <c r="AO22" s="180"/>
      <c r="AP22" s="180"/>
      <c r="AQ22" s="180"/>
      <c r="AR22" s="142"/>
      <c r="AS22" s="177"/>
      <c r="AT22" s="177"/>
      <c r="AU22" s="177"/>
      <c r="AV22" s="177"/>
      <c r="AW22" s="177"/>
      <c r="AX22" s="177"/>
      <c r="AY22" s="177"/>
      <c r="AZ22" s="177">
        <f>AY22-AT22</f>
        <v>0</v>
      </c>
      <c r="BA22" s="142"/>
      <c r="BB22" s="142"/>
      <c r="BC22" s="142"/>
      <c r="BD22" s="142"/>
    </row>
    <row r="23" spans="1:56" x14ac:dyDescent="0.2">
      <c r="A23" s="126">
        <v>2</v>
      </c>
      <c r="B23" s="127" t="s">
        <v>186</v>
      </c>
      <c r="C23" s="128">
        <v>20</v>
      </c>
      <c r="D23" s="128" t="s">
        <v>220</v>
      </c>
      <c r="E23" s="143" t="s">
        <v>229</v>
      </c>
      <c r="F23" s="199">
        <v>4700.01</v>
      </c>
      <c r="G23" s="129" t="s">
        <v>122</v>
      </c>
      <c r="H23" s="165">
        <v>0</v>
      </c>
      <c r="I23" s="165"/>
      <c r="J23" s="166"/>
      <c r="K23" s="166"/>
      <c r="L23" s="166"/>
      <c r="M23" s="166"/>
      <c r="N23" s="165">
        <v>0</v>
      </c>
      <c r="O23" s="166">
        <f t="shared" si="0"/>
        <v>0</v>
      </c>
      <c r="Q23" s="176">
        <v>0</v>
      </c>
      <c r="R23" s="176"/>
      <c r="S23" s="177"/>
      <c r="T23" s="177"/>
      <c r="U23" s="177"/>
      <c r="V23" s="177"/>
      <c r="W23" s="176">
        <v>0</v>
      </c>
      <c r="X23" s="177">
        <f t="shared" si="1"/>
        <v>0</v>
      </c>
      <c r="Z23" s="178">
        <v>0</v>
      </c>
      <c r="AA23" s="178">
        <v>0</v>
      </c>
      <c r="AB23" s="179"/>
      <c r="AC23" s="179"/>
      <c r="AD23" s="179"/>
      <c r="AE23" s="178" t="s">
        <v>657</v>
      </c>
      <c r="AF23" s="178" t="s">
        <v>657</v>
      </c>
      <c r="AG23" s="179">
        <f t="shared" si="2"/>
        <v>0</v>
      </c>
      <c r="AI23" s="180">
        <v>0</v>
      </c>
      <c r="AJ23" s="180">
        <v>0</v>
      </c>
      <c r="AK23" s="180"/>
      <c r="AL23" s="180"/>
      <c r="AM23" s="180"/>
      <c r="AN23" s="180"/>
      <c r="AO23" s="180"/>
      <c r="AP23" s="180"/>
      <c r="AQ23" s="180"/>
      <c r="AS23" s="177"/>
      <c r="AT23" s="177"/>
      <c r="AU23" s="177"/>
      <c r="AV23" s="177"/>
      <c r="AW23" s="177"/>
      <c r="AX23" s="177"/>
      <c r="AY23" s="177"/>
      <c r="AZ23" s="177"/>
    </row>
    <row r="24" spans="1:56" x14ac:dyDescent="0.2">
      <c r="A24" s="126">
        <v>1</v>
      </c>
      <c r="B24" s="127" t="s">
        <v>149</v>
      </c>
      <c r="C24" s="150">
        <v>20</v>
      </c>
      <c r="D24" s="150" t="s">
        <v>220</v>
      </c>
      <c r="E24" s="148" t="s">
        <v>230</v>
      </c>
      <c r="F24" s="199">
        <v>4560.0200000000004</v>
      </c>
      <c r="G24" s="129" t="s">
        <v>120</v>
      </c>
      <c r="H24" s="165">
        <v>17695</v>
      </c>
      <c r="I24" s="165"/>
      <c r="J24" s="166"/>
      <c r="K24" s="166"/>
      <c r="L24" s="166"/>
      <c r="M24" s="166"/>
      <c r="N24" s="165">
        <v>19013</v>
      </c>
      <c r="O24" s="166">
        <f t="shared" si="0"/>
        <v>-1318</v>
      </c>
      <c r="Q24" s="176">
        <v>20850</v>
      </c>
      <c r="R24" s="176"/>
      <c r="S24" s="177"/>
      <c r="T24" s="177"/>
      <c r="U24" s="177"/>
      <c r="V24" s="177"/>
      <c r="W24" s="176">
        <v>20880.16</v>
      </c>
      <c r="X24" s="177">
        <f t="shared" si="1"/>
        <v>-30.159999999999854</v>
      </c>
      <c r="Y24" s="142"/>
      <c r="Z24" s="178">
        <v>23755</v>
      </c>
      <c r="AA24" s="178">
        <v>23755</v>
      </c>
      <c r="AB24" s="179"/>
      <c r="AC24" s="179"/>
      <c r="AD24" s="179"/>
      <c r="AE24" s="178">
        <v>23755.67</v>
      </c>
      <c r="AF24" s="178">
        <v>23755.67</v>
      </c>
      <c r="AG24" s="179">
        <f t="shared" si="2"/>
        <v>0.66999999999825377</v>
      </c>
      <c r="AH24" s="142"/>
      <c r="AI24" s="180">
        <v>23755</v>
      </c>
      <c r="AJ24" s="180">
        <v>23755</v>
      </c>
      <c r="AK24" s="180"/>
      <c r="AL24" s="180"/>
      <c r="AM24" s="180"/>
      <c r="AN24" s="180"/>
      <c r="AO24" s="180"/>
      <c r="AP24" s="180"/>
      <c r="AQ24" s="180"/>
      <c r="AR24" s="142"/>
      <c r="AS24" s="177"/>
      <c r="AT24" s="177"/>
      <c r="AU24" s="177"/>
      <c r="AV24" s="177"/>
      <c r="AW24" s="177"/>
      <c r="AX24" s="177"/>
      <c r="AY24" s="177"/>
      <c r="AZ24" s="177">
        <f>AY24-AT24</f>
        <v>0</v>
      </c>
      <c r="BA24" s="142"/>
      <c r="BB24" s="142"/>
      <c r="BC24" s="142"/>
      <c r="BD24" s="142"/>
    </row>
    <row r="25" spans="1:56" x14ac:dyDescent="0.2">
      <c r="A25" s="126">
        <v>2</v>
      </c>
      <c r="B25" s="127" t="s">
        <v>187</v>
      </c>
      <c r="C25" s="128">
        <v>20</v>
      </c>
      <c r="D25" s="128" t="s">
        <v>220</v>
      </c>
      <c r="E25" s="143" t="s">
        <v>230</v>
      </c>
      <c r="F25" s="199">
        <v>4700.01</v>
      </c>
      <c r="G25" s="129" t="s">
        <v>122</v>
      </c>
      <c r="H25" s="165">
        <v>0</v>
      </c>
      <c r="I25" s="165"/>
      <c r="J25" s="166"/>
      <c r="K25" s="166"/>
      <c r="L25" s="166"/>
      <c r="M25" s="166"/>
      <c r="N25" s="165">
        <v>0</v>
      </c>
      <c r="O25" s="166">
        <f t="shared" si="0"/>
        <v>0</v>
      </c>
      <c r="Q25" s="176">
        <v>0</v>
      </c>
      <c r="R25" s="176"/>
      <c r="S25" s="177"/>
      <c r="T25" s="177"/>
      <c r="U25" s="177"/>
      <c r="V25" s="177"/>
      <c r="W25" s="176">
        <v>0</v>
      </c>
      <c r="X25" s="177">
        <f t="shared" si="1"/>
        <v>0</v>
      </c>
      <c r="Z25" s="178">
        <v>0</v>
      </c>
      <c r="AA25" s="178">
        <v>0</v>
      </c>
      <c r="AB25" s="179"/>
      <c r="AC25" s="179"/>
      <c r="AD25" s="179"/>
      <c r="AE25" s="178" t="s">
        <v>657</v>
      </c>
      <c r="AF25" s="178" t="s">
        <v>657</v>
      </c>
      <c r="AG25" s="179">
        <f t="shared" si="2"/>
        <v>0</v>
      </c>
      <c r="AI25" s="180">
        <v>0</v>
      </c>
      <c r="AJ25" s="180">
        <v>0</v>
      </c>
      <c r="AK25" s="180"/>
      <c r="AL25" s="180"/>
      <c r="AM25" s="180"/>
      <c r="AN25" s="180"/>
      <c r="AO25" s="180"/>
      <c r="AP25" s="180"/>
      <c r="AQ25" s="180"/>
      <c r="AS25" s="177"/>
      <c r="AT25" s="177"/>
      <c r="AU25" s="177"/>
      <c r="AV25" s="177"/>
      <c r="AW25" s="177"/>
      <c r="AX25" s="177"/>
      <c r="AY25" s="177"/>
      <c r="AZ25" s="177"/>
    </row>
    <row r="26" spans="1:56" x14ac:dyDescent="0.2">
      <c r="A26" s="126">
        <v>1</v>
      </c>
      <c r="B26" s="127" t="s">
        <v>150</v>
      </c>
      <c r="C26" s="150">
        <v>20</v>
      </c>
      <c r="D26" s="150" t="s">
        <v>220</v>
      </c>
      <c r="E26" s="148" t="s">
        <v>231</v>
      </c>
      <c r="F26" s="199">
        <v>4560.0200000000004</v>
      </c>
      <c r="G26" s="129" t="s">
        <v>120</v>
      </c>
      <c r="H26" s="165">
        <v>17405</v>
      </c>
      <c r="I26" s="165"/>
      <c r="J26" s="166"/>
      <c r="K26" s="166"/>
      <c r="L26" s="166"/>
      <c r="M26" s="166"/>
      <c r="N26" s="165">
        <v>14171.52</v>
      </c>
      <c r="O26" s="166">
        <f t="shared" si="0"/>
        <v>3233.4799999999996</v>
      </c>
      <c r="Q26" s="176">
        <v>15250</v>
      </c>
      <c r="R26" s="176"/>
      <c r="S26" s="177"/>
      <c r="T26" s="177"/>
      <c r="U26" s="177"/>
      <c r="V26" s="177"/>
      <c r="W26" s="176">
        <v>15232.92</v>
      </c>
      <c r="X26" s="177">
        <f t="shared" si="1"/>
        <v>17.079999999999927</v>
      </c>
      <c r="Y26" s="142"/>
      <c r="Z26" s="178">
        <v>20130</v>
      </c>
      <c r="AA26" s="178">
        <v>20130</v>
      </c>
      <c r="AB26" s="179"/>
      <c r="AC26" s="179"/>
      <c r="AD26" s="179"/>
      <c r="AE26" s="178">
        <v>20127.560000000001</v>
      </c>
      <c r="AF26" s="178">
        <v>20127.560000000001</v>
      </c>
      <c r="AG26" s="179">
        <f t="shared" si="2"/>
        <v>-2.4399999999986903</v>
      </c>
      <c r="AH26" s="142"/>
      <c r="AI26" s="180">
        <v>20130</v>
      </c>
      <c r="AJ26" s="180">
        <v>20130</v>
      </c>
      <c r="AK26" s="180"/>
      <c r="AL26" s="180"/>
      <c r="AM26" s="180"/>
      <c r="AN26" s="180"/>
      <c r="AO26" s="180"/>
      <c r="AP26" s="180"/>
      <c r="AQ26" s="180"/>
      <c r="AR26" s="142"/>
      <c r="AS26" s="177"/>
      <c r="AT26" s="177"/>
      <c r="AU26" s="177"/>
      <c r="AV26" s="177"/>
      <c r="AW26" s="177"/>
      <c r="AX26" s="177"/>
      <c r="AY26" s="177"/>
      <c r="AZ26" s="177">
        <f>AY26-AT26</f>
        <v>0</v>
      </c>
      <c r="BA26" s="142"/>
      <c r="BB26" s="142"/>
      <c r="BC26" s="142"/>
      <c r="BD26" s="142"/>
    </row>
    <row r="27" spans="1:56" x14ac:dyDescent="0.2">
      <c r="A27" s="126">
        <v>2</v>
      </c>
      <c r="B27" s="127" t="s">
        <v>188</v>
      </c>
      <c r="C27" s="128">
        <v>20</v>
      </c>
      <c r="D27" s="128" t="s">
        <v>220</v>
      </c>
      <c r="E27" s="143" t="s">
        <v>231</v>
      </c>
      <c r="F27" s="199">
        <v>4700.01</v>
      </c>
      <c r="G27" s="129" t="s">
        <v>122</v>
      </c>
      <c r="H27" s="165">
        <v>0</v>
      </c>
      <c r="I27" s="165"/>
      <c r="J27" s="166"/>
      <c r="K27" s="166"/>
      <c r="L27" s="166"/>
      <c r="M27" s="166"/>
      <c r="N27" s="165">
        <v>0</v>
      </c>
      <c r="O27" s="166">
        <f t="shared" si="0"/>
        <v>0</v>
      </c>
      <c r="Q27" s="176">
        <v>0</v>
      </c>
      <c r="R27" s="176"/>
      <c r="S27" s="177"/>
      <c r="T27" s="177"/>
      <c r="U27" s="177"/>
      <c r="V27" s="177"/>
      <c r="W27" s="176">
        <v>0</v>
      </c>
      <c r="X27" s="177">
        <f t="shared" si="1"/>
        <v>0</v>
      </c>
      <c r="Z27" s="178">
        <v>0</v>
      </c>
      <c r="AA27" s="178">
        <v>0</v>
      </c>
      <c r="AB27" s="179"/>
      <c r="AC27" s="179"/>
      <c r="AD27" s="179"/>
      <c r="AE27" s="178" t="s">
        <v>657</v>
      </c>
      <c r="AF27" s="178" t="s">
        <v>657</v>
      </c>
      <c r="AG27" s="179">
        <f t="shared" si="2"/>
        <v>0</v>
      </c>
      <c r="AI27" s="180">
        <v>0</v>
      </c>
      <c r="AJ27" s="180">
        <v>0</v>
      </c>
      <c r="AK27" s="180"/>
      <c r="AL27" s="180"/>
      <c r="AM27" s="180"/>
      <c r="AN27" s="180"/>
      <c r="AO27" s="180"/>
      <c r="AP27" s="180"/>
      <c r="AQ27" s="180"/>
      <c r="AS27" s="177"/>
      <c r="AT27" s="177"/>
      <c r="AU27" s="177"/>
      <c r="AV27" s="177"/>
      <c r="AW27" s="177"/>
      <c r="AX27" s="177"/>
      <c r="AY27" s="177"/>
      <c r="AZ27" s="177"/>
    </row>
    <row r="28" spans="1:56" x14ac:dyDescent="0.2">
      <c r="A28" s="126">
        <v>1</v>
      </c>
      <c r="B28" s="127" t="s">
        <v>151</v>
      </c>
      <c r="C28" s="150">
        <v>20</v>
      </c>
      <c r="D28" s="150" t="s">
        <v>220</v>
      </c>
      <c r="E28" s="148" t="s">
        <v>232</v>
      </c>
      <c r="F28" s="199">
        <v>4560.0200000000004</v>
      </c>
      <c r="G28" s="129" t="s">
        <v>120</v>
      </c>
      <c r="H28" s="165">
        <v>10750</v>
      </c>
      <c r="I28" s="165"/>
      <c r="J28" s="166"/>
      <c r="K28" s="166"/>
      <c r="L28" s="166"/>
      <c r="M28" s="166"/>
      <c r="N28" s="165">
        <v>10891.24</v>
      </c>
      <c r="O28" s="166">
        <f t="shared" si="0"/>
        <v>-141.23999999999978</v>
      </c>
      <c r="Q28" s="176">
        <v>12385</v>
      </c>
      <c r="R28" s="176"/>
      <c r="S28" s="177"/>
      <c r="T28" s="177"/>
      <c r="U28" s="177"/>
      <c r="V28" s="177"/>
      <c r="W28" s="176">
        <v>12399.48</v>
      </c>
      <c r="X28" s="177">
        <f t="shared" si="1"/>
        <v>-14.479999999999563</v>
      </c>
      <c r="Y28" s="142"/>
      <c r="Z28" s="178">
        <v>16255</v>
      </c>
      <c r="AA28" s="178">
        <v>16255</v>
      </c>
      <c r="AB28" s="179"/>
      <c r="AC28" s="179"/>
      <c r="AD28" s="179"/>
      <c r="AE28" s="178">
        <v>16254</v>
      </c>
      <c r="AF28" s="178">
        <v>16254</v>
      </c>
      <c r="AG28" s="179">
        <f t="shared" si="2"/>
        <v>-1</v>
      </c>
      <c r="AH28" s="142"/>
      <c r="AI28" s="180">
        <v>16255</v>
      </c>
      <c r="AJ28" s="180">
        <v>16255</v>
      </c>
      <c r="AK28" s="180"/>
      <c r="AL28" s="180"/>
      <c r="AM28" s="180"/>
      <c r="AN28" s="180"/>
      <c r="AO28" s="180"/>
      <c r="AP28" s="180"/>
      <c r="AQ28" s="180"/>
      <c r="AR28" s="142"/>
      <c r="AS28" s="177"/>
      <c r="AT28" s="177"/>
      <c r="AU28" s="177"/>
      <c r="AV28" s="177"/>
      <c r="AW28" s="177"/>
      <c r="AX28" s="177"/>
      <c r="AY28" s="177"/>
      <c r="AZ28" s="177"/>
      <c r="BA28" s="142"/>
      <c r="BB28" s="142"/>
      <c r="BC28" s="142"/>
      <c r="BD28" s="142"/>
    </row>
    <row r="29" spans="1:56" x14ac:dyDescent="0.2">
      <c r="A29" s="126">
        <v>2</v>
      </c>
      <c r="B29" s="127" t="s">
        <v>189</v>
      </c>
      <c r="C29" s="128">
        <v>20</v>
      </c>
      <c r="D29" s="128" t="s">
        <v>220</v>
      </c>
      <c r="E29" s="143" t="s">
        <v>232</v>
      </c>
      <c r="F29" s="199">
        <v>4700.01</v>
      </c>
      <c r="G29" s="129" t="s">
        <v>122</v>
      </c>
      <c r="H29" s="165">
        <v>0</v>
      </c>
      <c r="I29" s="165"/>
      <c r="J29" s="166"/>
      <c r="K29" s="166"/>
      <c r="L29" s="166"/>
      <c r="M29" s="166"/>
      <c r="N29" s="165">
        <v>0</v>
      </c>
      <c r="O29" s="166">
        <f t="shared" si="0"/>
        <v>0</v>
      </c>
      <c r="Q29" s="176">
        <v>0</v>
      </c>
      <c r="R29" s="176"/>
      <c r="S29" s="177"/>
      <c r="T29" s="177"/>
      <c r="U29" s="177"/>
      <c r="V29" s="177"/>
      <c r="W29" s="176">
        <v>0</v>
      </c>
      <c r="X29" s="177">
        <f t="shared" si="1"/>
        <v>0</v>
      </c>
      <c r="Z29" s="178">
        <v>0</v>
      </c>
      <c r="AA29" s="178">
        <v>0</v>
      </c>
      <c r="AB29" s="179"/>
      <c r="AC29" s="179"/>
      <c r="AD29" s="179"/>
      <c r="AE29" s="178" t="s">
        <v>657</v>
      </c>
      <c r="AF29" s="178" t="s">
        <v>657</v>
      </c>
      <c r="AG29" s="179">
        <f t="shared" si="2"/>
        <v>0</v>
      </c>
      <c r="AI29" s="180">
        <v>0</v>
      </c>
      <c r="AJ29" s="180">
        <v>0</v>
      </c>
      <c r="AK29" s="180"/>
      <c r="AL29" s="180"/>
      <c r="AM29" s="180"/>
      <c r="AN29" s="180"/>
      <c r="AO29" s="180"/>
      <c r="AP29" s="180"/>
      <c r="AQ29" s="180"/>
      <c r="AS29" s="177"/>
      <c r="AT29" s="177"/>
      <c r="AU29" s="177"/>
      <c r="AV29" s="177"/>
      <c r="AW29" s="177"/>
      <c r="AX29" s="177"/>
      <c r="AY29" s="177"/>
      <c r="AZ29" s="177"/>
    </row>
    <row r="30" spans="1:56" x14ac:dyDescent="0.2">
      <c r="A30" s="126">
        <v>1</v>
      </c>
      <c r="B30" s="127" t="s">
        <v>152</v>
      </c>
      <c r="C30" s="128">
        <v>20</v>
      </c>
      <c r="D30" s="128" t="s">
        <v>220</v>
      </c>
      <c r="E30" s="143" t="s">
        <v>233</v>
      </c>
      <c r="F30" s="199">
        <v>4560.0200000000004</v>
      </c>
      <c r="G30" s="129" t="s">
        <v>120</v>
      </c>
      <c r="H30" s="165">
        <v>11020</v>
      </c>
      <c r="I30" s="165"/>
      <c r="J30" s="166"/>
      <c r="K30" s="166"/>
      <c r="L30" s="166"/>
      <c r="M30" s="166"/>
      <c r="N30" s="165">
        <v>8970</v>
      </c>
      <c r="O30" s="166">
        <f t="shared" si="0"/>
        <v>2050</v>
      </c>
      <c r="Q30" s="176">
        <v>9660</v>
      </c>
      <c r="R30" s="176"/>
      <c r="S30" s="177"/>
      <c r="T30" s="177"/>
      <c r="U30" s="177"/>
      <c r="V30" s="177"/>
      <c r="W30" s="176">
        <v>9646.2099999999991</v>
      </c>
      <c r="X30" s="177">
        <f t="shared" si="1"/>
        <v>13.790000000000873</v>
      </c>
      <c r="Y30" s="142"/>
      <c r="Z30" s="178">
        <v>10350</v>
      </c>
      <c r="AA30" s="178">
        <v>10350</v>
      </c>
      <c r="AB30" s="179"/>
      <c r="AC30" s="179"/>
      <c r="AD30" s="179"/>
      <c r="AE30" s="178">
        <v>10350</v>
      </c>
      <c r="AF30" s="178">
        <v>10350</v>
      </c>
      <c r="AG30" s="179">
        <f t="shared" si="2"/>
        <v>0</v>
      </c>
      <c r="AH30" s="142"/>
      <c r="AI30" s="180">
        <v>10350</v>
      </c>
      <c r="AJ30" s="180">
        <v>10350</v>
      </c>
      <c r="AK30" s="180"/>
      <c r="AL30" s="180"/>
      <c r="AM30" s="180"/>
      <c r="AN30" s="180"/>
      <c r="AO30" s="180"/>
      <c r="AP30" s="180"/>
      <c r="AQ30" s="180"/>
      <c r="AR30" s="142"/>
      <c r="AS30" s="177"/>
      <c r="AT30" s="177"/>
      <c r="AU30" s="177"/>
      <c r="AV30" s="177"/>
      <c r="AW30" s="177"/>
      <c r="AX30" s="177"/>
      <c r="AY30" s="177"/>
      <c r="AZ30" s="177"/>
      <c r="BA30" s="142"/>
      <c r="BB30" s="142"/>
      <c r="BC30" s="142"/>
      <c r="BD30" s="142"/>
    </row>
    <row r="31" spans="1:56" x14ac:dyDescent="0.2">
      <c r="A31" s="126">
        <v>2</v>
      </c>
      <c r="B31" s="127" t="s">
        <v>190</v>
      </c>
      <c r="C31" s="128">
        <v>20</v>
      </c>
      <c r="D31" s="128" t="s">
        <v>220</v>
      </c>
      <c r="E31" s="143" t="s">
        <v>233</v>
      </c>
      <c r="F31" s="199">
        <v>4700.01</v>
      </c>
      <c r="G31" s="129" t="s">
        <v>122</v>
      </c>
      <c r="H31" s="165">
        <v>0</v>
      </c>
      <c r="I31" s="165"/>
      <c r="J31" s="166"/>
      <c r="K31" s="166"/>
      <c r="L31" s="166"/>
      <c r="M31" s="166"/>
      <c r="N31" s="165">
        <v>0</v>
      </c>
      <c r="O31" s="166">
        <f t="shared" si="0"/>
        <v>0</v>
      </c>
      <c r="Q31" s="176">
        <v>0</v>
      </c>
      <c r="R31" s="176"/>
      <c r="S31" s="177"/>
      <c r="T31" s="177"/>
      <c r="U31" s="177"/>
      <c r="V31" s="177"/>
      <c r="W31" s="176">
        <v>0</v>
      </c>
      <c r="X31" s="177">
        <f t="shared" si="1"/>
        <v>0</v>
      </c>
      <c r="Z31" s="178">
        <v>0</v>
      </c>
      <c r="AA31" s="178">
        <v>0</v>
      </c>
      <c r="AB31" s="179"/>
      <c r="AC31" s="179"/>
      <c r="AD31" s="179"/>
      <c r="AE31" s="178" t="s">
        <v>657</v>
      </c>
      <c r="AF31" s="178" t="s">
        <v>657</v>
      </c>
      <c r="AG31" s="179">
        <f t="shared" si="2"/>
        <v>0</v>
      </c>
      <c r="AI31" s="180">
        <v>0</v>
      </c>
      <c r="AJ31" s="180">
        <v>0</v>
      </c>
      <c r="AK31" s="180"/>
      <c r="AL31" s="180"/>
      <c r="AM31" s="180"/>
      <c r="AN31" s="180"/>
      <c r="AO31" s="180"/>
      <c r="AP31" s="180"/>
      <c r="AQ31" s="180"/>
      <c r="AS31" s="177"/>
      <c r="AT31" s="177"/>
      <c r="AU31" s="177"/>
      <c r="AV31" s="177"/>
      <c r="AW31" s="177"/>
      <c r="AX31" s="177"/>
      <c r="AY31" s="177"/>
      <c r="AZ31" s="177"/>
    </row>
    <row r="32" spans="1:56" x14ac:dyDescent="0.2">
      <c r="A32" s="126">
        <v>1</v>
      </c>
      <c r="B32" s="127" t="s">
        <v>153</v>
      </c>
      <c r="C32" s="128">
        <v>20</v>
      </c>
      <c r="D32" s="128" t="s">
        <v>220</v>
      </c>
      <c r="E32" s="143" t="s">
        <v>234</v>
      </c>
      <c r="F32" s="199">
        <v>4560.0200000000004</v>
      </c>
      <c r="G32" s="129" t="s">
        <v>120</v>
      </c>
      <c r="H32" s="165">
        <v>49215</v>
      </c>
      <c r="I32" s="165"/>
      <c r="J32" s="166"/>
      <c r="K32" s="166"/>
      <c r="L32" s="166"/>
      <c r="M32" s="166"/>
      <c r="N32" s="165">
        <v>47725</v>
      </c>
      <c r="O32" s="166">
        <f t="shared" si="0"/>
        <v>1490</v>
      </c>
      <c r="Q32" s="176">
        <v>50695</v>
      </c>
      <c r="R32" s="176"/>
      <c r="S32" s="177"/>
      <c r="T32" s="177"/>
      <c r="U32" s="177"/>
      <c r="V32" s="177"/>
      <c r="W32" s="176">
        <v>50689.7</v>
      </c>
      <c r="X32" s="177">
        <f t="shared" si="1"/>
        <v>5.3000000000029104</v>
      </c>
      <c r="Z32" s="178">
        <v>52210</v>
      </c>
      <c r="AA32" s="178">
        <v>52210</v>
      </c>
      <c r="AB32" s="179"/>
      <c r="AC32" s="179"/>
      <c r="AD32" s="179"/>
      <c r="AE32" s="178">
        <v>52212.3</v>
      </c>
      <c r="AF32" s="178">
        <v>52212.3</v>
      </c>
      <c r="AG32" s="179">
        <f t="shared" si="2"/>
        <v>2.3000000000029104</v>
      </c>
      <c r="AI32" s="180">
        <v>52210</v>
      </c>
      <c r="AJ32" s="180">
        <v>52210</v>
      </c>
      <c r="AK32" s="180"/>
      <c r="AL32" s="180"/>
      <c r="AM32" s="180"/>
      <c r="AN32" s="180"/>
      <c r="AO32" s="180"/>
      <c r="AP32" s="180"/>
      <c r="AQ32" s="180"/>
      <c r="AS32" s="177"/>
      <c r="AT32" s="177"/>
      <c r="AU32" s="177"/>
      <c r="AV32" s="177"/>
      <c r="AW32" s="177"/>
      <c r="AX32" s="177"/>
      <c r="AY32" s="177"/>
      <c r="AZ32" s="177"/>
    </row>
    <row r="33" spans="1:52" x14ac:dyDescent="0.2">
      <c r="A33" s="126">
        <v>2</v>
      </c>
      <c r="B33" s="127" t="s">
        <v>191</v>
      </c>
      <c r="C33" s="128">
        <v>20</v>
      </c>
      <c r="D33" s="128" t="s">
        <v>220</v>
      </c>
      <c r="E33" s="143" t="s">
        <v>234</v>
      </c>
      <c r="F33" s="199">
        <v>4700.01</v>
      </c>
      <c r="G33" s="129" t="s">
        <v>122</v>
      </c>
      <c r="H33" s="165">
        <v>0</v>
      </c>
      <c r="I33" s="165"/>
      <c r="J33" s="166"/>
      <c r="K33" s="166"/>
      <c r="L33" s="166"/>
      <c r="M33" s="166"/>
      <c r="N33" s="165">
        <v>0</v>
      </c>
      <c r="O33" s="166">
        <f t="shared" si="0"/>
        <v>0</v>
      </c>
      <c r="Q33" s="176">
        <v>0</v>
      </c>
      <c r="R33" s="176"/>
      <c r="S33" s="177"/>
      <c r="T33" s="177"/>
      <c r="U33" s="177"/>
      <c r="V33" s="177"/>
      <c r="W33" s="176">
        <v>0</v>
      </c>
      <c r="X33" s="177">
        <f t="shared" si="1"/>
        <v>0</v>
      </c>
      <c r="Z33" s="178">
        <v>0</v>
      </c>
      <c r="AA33" s="178">
        <v>0</v>
      </c>
      <c r="AB33" s="179"/>
      <c r="AC33" s="179"/>
      <c r="AD33" s="179"/>
      <c r="AE33" s="178" t="s">
        <v>657</v>
      </c>
      <c r="AF33" s="178" t="s">
        <v>657</v>
      </c>
      <c r="AG33" s="179">
        <f t="shared" si="2"/>
        <v>0</v>
      </c>
      <c r="AI33" s="180">
        <v>0</v>
      </c>
      <c r="AJ33" s="180">
        <v>0</v>
      </c>
      <c r="AK33" s="180"/>
      <c r="AL33" s="180"/>
      <c r="AM33" s="180"/>
      <c r="AN33" s="180"/>
      <c r="AO33" s="180"/>
      <c r="AP33" s="180"/>
      <c r="AQ33" s="180"/>
      <c r="AS33" s="177"/>
      <c r="AT33" s="177"/>
      <c r="AU33" s="177"/>
      <c r="AV33" s="177"/>
      <c r="AW33" s="177"/>
      <c r="AX33" s="177"/>
      <c r="AY33" s="177"/>
      <c r="AZ33" s="177"/>
    </row>
    <row r="34" spans="1:52" x14ac:dyDescent="0.2">
      <c r="A34" s="126">
        <v>1</v>
      </c>
      <c r="B34" s="127" t="s">
        <v>154</v>
      </c>
      <c r="C34" s="128">
        <v>20</v>
      </c>
      <c r="D34" s="128" t="s">
        <v>220</v>
      </c>
      <c r="E34" s="143" t="s">
        <v>235</v>
      </c>
      <c r="F34" s="199">
        <v>4560.0200000000004</v>
      </c>
      <c r="G34" s="129" t="s">
        <v>120</v>
      </c>
      <c r="H34" s="165">
        <v>15200</v>
      </c>
      <c r="I34" s="165"/>
      <c r="J34" s="166"/>
      <c r="K34" s="166"/>
      <c r="L34" s="166"/>
      <c r="M34" s="166"/>
      <c r="N34" s="165">
        <v>15168.78</v>
      </c>
      <c r="O34" s="166">
        <f t="shared" si="0"/>
        <v>31.219999999999345</v>
      </c>
      <c r="Q34" s="176">
        <v>15655</v>
      </c>
      <c r="R34" s="176"/>
      <c r="S34" s="177"/>
      <c r="T34" s="177"/>
      <c r="U34" s="177"/>
      <c r="V34" s="177"/>
      <c r="W34" s="176">
        <v>15686.52</v>
      </c>
      <c r="X34" s="177">
        <f t="shared" si="1"/>
        <v>-31.520000000000437</v>
      </c>
      <c r="Z34" s="178">
        <v>16125</v>
      </c>
      <c r="AA34" s="178">
        <v>16125</v>
      </c>
      <c r="AB34" s="179"/>
      <c r="AC34" s="179"/>
      <c r="AD34" s="179"/>
      <c r="AE34" s="178">
        <v>16121</v>
      </c>
      <c r="AF34" s="178">
        <v>16121</v>
      </c>
      <c r="AG34" s="179">
        <f t="shared" si="2"/>
        <v>-4</v>
      </c>
      <c r="AI34" s="180">
        <v>16125</v>
      </c>
      <c r="AJ34" s="180">
        <v>16125</v>
      </c>
      <c r="AK34" s="180"/>
      <c r="AL34" s="180"/>
      <c r="AM34" s="180"/>
      <c r="AN34" s="180"/>
      <c r="AO34" s="180"/>
      <c r="AP34" s="180"/>
      <c r="AQ34" s="180"/>
      <c r="AS34" s="177"/>
      <c r="AT34" s="177"/>
      <c r="AU34" s="177"/>
      <c r="AV34" s="177"/>
      <c r="AW34" s="177"/>
      <c r="AX34" s="177"/>
      <c r="AY34" s="177"/>
      <c r="AZ34" s="177"/>
    </row>
    <row r="35" spans="1:52" x14ac:dyDescent="0.2">
      <c r="A35" s="126">
        <v>2</v>
      </c>
      <c r="B35" s="127" t="s">
        <v>192</v>
      </c>
      <c r="C35" s="128">
        <v>20</v>
      </c>
      <c r="D35" s="128" t="s">
        <v>220</v>
      </c>
      <c r="E35" s="143" t="s">
        <v>235</v>
      </c>
      <c r="F35" s="199">
        <v>4700.01</v>
      </c>
      <c r="G35" s="129" t="s">
        <v>122</v>
      </c>
      <c r="H35" s="165">
        <v>0</v>
      </c>
      <c r="I35" s="165"/>
      <c r="J35" s="166"/>
      <c r="K35" s="166"/>
      <c r="L35" s="166"/>
      <c r="M35" s="166"/>
      <c r="N35" s="165">
        <v>0</v>
      </c>
      <c r="O35" s="166">
        <f t="shared" ref="O35:O66" si="3">H35-N35</f>
        <v>0</v>
      </c>
      <c r="Q35" s="176">
        <v>0</v>
      </c>
      <c r="R35" s="176"/>
      <c r="S35" s="177"/>
      <c r="T35" s="177"/>
      <c r="U35" s="177"/>
      <c r="V35" s="177"/>
      <c r="W35" s="176">
        <v>0</v>
      </c>
      <c r="X35" s="177">
        <f t="shared" ref="X35:X66" si="4">Q35-W35</f>
        <v>0</v>
      </c>
      <c r="Z35" s="178">
        <v>0</v>
      </c>
      <c r="AA35" s="178">
        <v>0</v>
      </c>
      <c r="AB35" s="179"/>
      <c r="AC35" s="179"/>
      <c r="AD35" s="179"/>
      <c r="AE35" s="178" t="s">
        <v>657</v>
      </c>
      <c r="AF35" s="178" t="s">
        <v>657</v>
      </c>
      <c r="AG35" s="179">
        <f t="shared" ref="AG35:AG66" si="5">AF35-AA35</f>
        <v>0</v>
      </c>
      <c r="AI35" s="180">
        <v>0</v>
      </c>
      <c r="AJ35" s="180">
        <v>0</v>
      </c>
      <c r="AK35" s="180"/>
      <c r="AL35" s="180"/>
      <c r="AM35" s="180"/>
      <c r="AN35" s="180"/>
      <c r="AO35" s="180"/>
      <c r="AP35" s="180"/>
      <c r="AQ35" s="180"/>
      <c r="AS35" s="177"/>
      <c r="AT35" s="177"/>
      <c r="AU35" s="177"/>
      <c r="AV35" s="177"/>
      <c r="AW35" s="177"/>
      <c r="AX35" s="177"/>
      <c r="AY35" s="177"/>
      <c r="AZ35" s="177"/>
    </row>
    <row r="36" spans="1:52" x14ac:dyDescent="0.2">
      <c r="A36" s="126">
        <v>1</v>
      </c>
      <c r="B36" s="127" t="s">
        <v>155</v>
      </c>
      <c r="C36" s="128">
        <v>20</v>
      </c>
      <c r="D36" s="128" t="s">
        <v>220</v>
      </c>
      <c r="E36" s="143" t="s">
        <v>236</v>
      </c>
      <c r="F36" s="199">
        <v>4560.0200000000004</v>
      </c>
      <c r="G36" s="129" t="s">
        <v>120</v>
      </c>
      <c r="H36" s="165">
        <v>15600</v>
      </c>
      <c r="I36" s="165"/>
      <c r="J36" s="166"/>
      <c r="K36" s="166"/>
      <c r="L36" s="166"/>
      <c r="M36" s="166"/>
      <c r="N36" s="165">
        <v>12462.36</v>
      </c>
      <c r="O36" s="166">
        <f t="shared" si="3"/>
        <v>3137.6399999999994</v>
      </c>
      <c r="Q36" s="176">
        <v>36045</v>
      </c>
      <c r="R36" s="176"/>
      <c r="S36" s="177"/>
      <c r="T36" s="177"/>
      <c r="U36" s="177"/>
      <c r="V36" s="177"/>
      <c r="W36" s="176">
        <v>18213.310000000001</v>
      </c>
      <c r="X36" s="177">
        <f t="shared" si="4"/>
        <v>17831.689999999999</v>
      </c>
      <c r="Z36" s="178">
        <v>49385</v>
      </c>
      <c r="AA36" s="178">
        <v>49385</v>
      </c>
      <c r="AB36" s="179"/>
      <c r="AC36" s="179"/>
      <c r="AD36" s="179"/>
      <c r="AE36" s="178">
        <v>30319.66</v>
      </c>
      <c r="AF36" s="178">
        <v>30319.66</v>
      </c>
      <c r="AG36" s="179">
        <f t="shared" si="5"/>
        <v>-19065.34</v>
      </c>
      <c r="AI36" s="180">
        <v>49385</v>
      </c>
      <c r="AJ36" s="180">
        <v>49385</v>
      </c>
      <c r="AK36" s="180"/>
      <c r="AL36" s="180"/>
      <c r="AM36" s="180"/>
      <c r="AN36" s="180"/>
      <c r="AO36" s="180"/>
      <c r="AP36" s="180"/>
      <c r="AQ36" s="180"/>
      <c r="AS36" s="177"/>
      <c r="AT36" s="177"/>
      <c r="AU36" s="177"/>
      <c r="AV36" s="177"/>
      <c r="AW36" s="177"/>
      <c r="AX36" s="177"/>
      <c r="AY36" s="177"/>
      <c r="AZ36" s="177"/>
    </row>
    <row r="37" spans="1:52" x14ac:dyDescent="0.2">
      <c r="A37" s="126">
        <v>2</v>
      </c>
      <c r="B37" s="127" t="s">
        <v>193</v>
      </c>
      <c r="C37" s="128">
        <v>20</v>
      </c>
      <c r="D37" s="128" t="s">
        <v>220</v>
      </c>
      <c r="E37" s="143" t="s">
        <v>236</v>
      </c>
      <c r="F37" s="199">
        <v>4700.01</v>
      </c>
      <c r="G37" s="129" t="s">
        <v>122</v>
      </c>
      <c r="H37" s="165">
        <v>0</v>
      </c>
      <c r="I37" s="165"/>
      <c r="J37" s="166"/>
      <c r="K37" s="166"/>
      <c r="L37" s="166"/>
      <c r="M37" s="166"/>
      <c r="N37" s="165">
        <v>0</v>
      </c>
      <c r="O37" s="166">
        <f t="shared" si="3"/>
        <v>0</v>
      </c>
      <c r="Q37" s="176">
        <v>0</v>
      </c>
      <c r="R37" s="176"/>
      <c r="S37" s="177"/>
      <c r="T37" s="177"/>
      <c r="U37" s="177"/>
      <c r="V37" s="177"/>
      <c r="W37" s="176">
        <v>0</v>
      </c>
      <c r="X37" s="177">
        <f t="shared" si="4"/>
        <v>0</v>
      </c>
      <c r="Z37" s="178">
        <v>0</v>
      </c>
      <c r="AA37" s="178">
        <v>0</v>
      </c>
      <c r="AB37" s="179"/>
      <c r="AC37" s="179"/>
      <c r="AD37" s="179"/>
      <c r="AE37" s="178" t="s">
        <v>657</v>
      </c>
      <c r="AF37" s="178" t="s">
        <v>657</v>
      </c>
      <c r="AG37" s="179">
        <f t="shared" si="5"/>
        <v>0</v>
      </c>
      <c r="AI37" s="180">
        <v>0</v>
      </c>
      <c r="AJ37" s="180">
        <v>0</v>
      </c>
      <c r="AK37" s="180"/>
      <c r="AL37" s="180"/>
      <c r="AM37" s="180"/>
      <c r="AN37" s="180"/>
      <c r="AO37" s="180"/>
      <c r="AP37" s="180"/>
      <c r="AQ37" s="180"/>
      <c r="AS37" s="177"/>
      <c r="AT37" s="177"/>
      <c r="AU37" s="177"/>
      <c r="AV37" s="177"/>
      <c r="AW37" s="177"/>
      <c r="AX37" s="177"/>
      <c r="AY37" s="177"/>
      <c r="AZ37" s="177"/>
    </row>
    <row r="38" spans="1:52" x14ac:dyDescent="0.2">
      <c r="A38" s="126">
        <v>1</v>
      </c>
      <c r="B38" s="127" t="s">
        <v>156</v>
      </c>
      <c r="C38" s="128">
        <v>20</v>
      </c>
      <c r="D38" s="128" t="s">
        <v>220</v>
      </c>
      <c r="E38" s="143" t="s">
        <v>237</v>
      </c>
      <c r="F38" s="199">
        <v>4560.0200000000004</v>
      </c>
      <c r="G38" s="129" t="s">
        <v>120</v>
      </c>
      <c r="H38" s="165">
        <v>67700</v>
      </c>
      <c r="I38" s="165"/>
      <c r="J38" s="166"/>
      <c r="K38" s="166"/>
      <c r="L38" s="166"/>
      <c r="M38" s="166"/>
      <c r="N38" s="165">
        <v>59500</v>
      </c>
      <c r="O38" s="166">
        <f t="shared" si="3"/>
        <v>8200</v>
      </c>
      <c r="Q38" s="176">
        <v>50575</v>
      </c>
      <c r="R38" s="176"/>
      <c r="S38" s="177"/>
      <c r="T38" s="177"/>
      <c r="U38" s="177"/>
      <c r="V38" s="177"/>
      <c r="W38" s="176">
        <v>50570.239999999998</v>
      </c>
      <c r="X38" s="177">
        <f t="shared" si="4"/>
        <v>4.7600000000020373</v>
      </c>
      <c r="Z38" s="178">
        <v>55335</v>
      </c>
      <c r="AA38" s="178">
        <v>55335</v>
      </c>
      <c r="AB38" s="179"/>
      <c r="AC38" s="179"/>
      <c r="AD38" s="179"/>
      <c r="AE38" s="178">
        <v>55335</v>
      </c>
      <c r="AF38" s="178">
        <v>55335</v>
      </c>
      <c r="AG38" s="179">
        <f t="shared" si="5"/>
        <v>0</v>
      </c>
      <c r="AI38" s="180">
        <v>55335</v>
      </c>
      <c r="AJ38" s="180">
        <v>55335</v>
      </c>
      <c r="AK38" s="180"/>
      <c r="AL38" s="180"/>
      <c r="AM38" s="180"/>
      <c r="AN38" s="180"/>
      <c r="AO38" s="180"/>
      <c r="AP38" s="180"/>
      <c r="AQ38" s="180"/>
      <c r="AS38" s="177"/>
      <c r="AT38" s="177"/>
      <c r="AU38" s="177"/>
      <c r="AV38" s="177"/>
      <c r="AW38" s="177"/>
      <c r="AX38" s="177"/>
      <c r="AY38" s="177"/>
      <c r="AZ38" s="177"/>
    </row>
    <row r="39" spans="1:52" x14ac:dyDescent="0.2">
      <c r="A39" s="126">
        <v>2</v>
      </c>
      <c r="B39" s="127" t="s">
        <v>194</v>
      </c>
      <c r="C39" s="128">
        <v>20</v>
      </c>
      <c r="D39" s="128" t="s">
        <v>220</v>
      </c>
      <c r="E39" s="143" t="s">
        <v>237</v>
      </c>
      <c r="F39" s="199">
        <v>4700.01</v>
      </c>
      <c r="G39" s="129" t="s">
        <v>122</v>
      </c>
      <c r="H39" s="165">
        <v>0</v>
      </c>
      <c r="I39" s="165"/>
      <c r="J39" s="166"/>
      <c r="K39" s="166"/>
      <c r="L39" s="166"/>
      <c r="M39" s="166"/>
      <c r="N39" s="165">
        <v>0</v>
      </c>
      <c r="O39" s="166">
        <f t="shared" si="3"/>
        <v>0</v>
      </c>
      <c r="Q39" s="176">
        <v>0</v>
      </c>
      <c r="R39" s="176"/>
      <c r="S39" s="177"/>
      <c r="T39" s="177"/>
      <c r="U39" s="177"/>
      <c r="V39" s="177"/>
      <c r="W39" s="176">
        <v>0</v>
      </c>
      <c r="X39" s="177">
        <f t="shared" si="4"/>
        <v>0</v>
      </c>
      <c r="Z39" s="178">
        <v>0</v>
      </c>
      <c r="AA39" s="178">
        <v>0</v>
      </c>
      <c r="AB39" s="179"/>
      <c r="AC39" s="179"/>
      <c r="AD39" s="179"/>
      <c r="AE39" s="178" t="s">
        <v>657</v>
      </c>
      <c r="AF39" s="178" t="s">
        <v>657</v>
      </c>
      <c r="AG39" s="179">
        <f t="shared" si="5"/>
        <v>0</v>
      </c>
      <c r="AI39" s="180">
        <v>0</v>
      </c>
      <c r="AJ39" s="180">
        <v>0</v>
      </c>
      <c r="AK39" s="180"/>
      <c r="AL39" s="180"/>
      <c r="AM39" s="180"/>
      <c r="AN39" s="180"/>
      <c r="AO39" s="180"/>
      <c r="AP39" s="180"/>
      <c r="AQ39" s="180"/>
      <c r="AS39" s="177"/>
      <c r="AT39" s="177"/>
      <c r="AU39" s="177"/>
      <c r="AV39" s="177"/>
      <c r="AW39" s="177"/>
      <c r="AX39" s="177"/>
      <c r="AY39" s="177"/>
      <c r="AZ39" s="177"/>
    </row>
    <row r="40" spans="1:52" x14ac:dyDescent="0.2">
      <c r="A40" s="126">
        <v>1</v>
      </c>
      <c r="B40" s="127" t="s">
        <v>157</v>
      </c>
      <c r="C40" s="128">
        <v>20</v>
      </c>
      <c r="D40" s="128" t="s">
        <v>220</v>
      </c>
      <c r="E40" s="143" t="s">
        <v>238</v>
      </c>
      <c r="F40" s="199">
        <v>4560.0200000000004</v>
      </c>
      <c r="G40" s="129" t="s">
        <v>120</v>
      </c>
      <c r="H40" s="165">
        <v>86300</v>
      </c>
      <c r="I40" s="165"/>
      <c r="J40" s="166"/>
      <c r="K40" s="166"/>
      <c r="L40" s="166"/>
      <c r="M40" s="166"/>
      <c r="N40" s="165">
        <v>69460</v>
      </c>
      <c r="O40" s="166">
        <f t="shared" si="3"/>
        <v>16840</v>
      </c>
      <c r="Q40" s="176">
        <v>63080</v>
      </c>
      <c r="R40" s="176"/>
      <c r="S40" s="177"/>
      <c r="T40" s="177"/>
      <c r="U40" s="177"/>
      <c r="V40" s="177"/>
      <c r="W40" s="176">
        <v>63540</v>
      </c>
      <c r="X40" s="177">
        <f t="shared" si="4"/>
        <v>-460</v>
      </c>
      <c r="Z40" s="178">
        <v>82535</v>
      </c>
      <c r="AA40" s="178">
        <v>82535</v>
      </c>
      <c r="AB40" s="179"/>
      <c r="AC40" s="179"/>
      <c r="AD40" s="179"/>
      <c r="AE40" s="178">
        <v>82532.960000000006</v>
      </c>
      <c r="AF40" s="178">
        <v>82532.960000000006</v>
      </c>
      <c r="AG40" s="179">
        <f t="shared" si="5"/>
        <v>-2.0399999999935972</v>
      </c>
      <c r="AI40" s="180">
        <v>82535</v>
      </c>
      <c r="AJ40" s="180">
        <v>82535</v>
      </c>
      <c r="AK40" s="180"/>
      <c r="AL40" s="180"/>
      <c r="AM40" s="180"/>
      <c r="AN40" s="180"/>
      <c r="AO40" s="180"/>
      <c r="AP40" s="180"/>
      <c r="AQ40" s="180"/>
      <c r="AS40" s="177"/>
      <c r="AT40" s="177"/>
      <c r="AU40" s="177"/>
      <c r="AV40" s="177"/>
      <c r="AW40" s="177"/>
      <c r="AX40" s="177"/>
      <c r="AY40" s="177"/>
      <c r="AZ40" s="177"/>
    </row>
    <row r="41" spans="1:52" x14ac:dyDescent="0.2">
      <c r="A41" s="126">
        <v>2</v>
      </c>
      <c r="B41" s="127" t="s">
        <v>195</v>
      </c>
      <c r="C41" s="128">
        <v>20</v>
      </c>
      <c r="D41" s="128" t="s">
        <v>220</v>
      </c>
      <c r="E41" s="143" t="s">
        <v>238</v>
      </c>
      <c r="F41" s="199">
        <v>4700.01</v>
      </c>
      <c r="G41" s="129" t="s">
        <v>122</v>
      </c>
      <c r="H41" s="165">
        <v>0</v>
      </c>
      <c r="I41" s="165"/>
      <c r="J41" s="166"/>
      <c r="K41" s="166"/>
      <c r="L41" s="166"/>
      <c r="M41" s="166"/>
      <c r="N41" s="165">
        <v>0</v>
      </c>
      <c r="O41" s="166">
        <f t="shared" si="3"/>
        <v>0</v>
      </c>
      <c r="Q41" s="176">
        <v>0</v>
      </c>
      <c r="R41" s="176"/>
      <c r="S41" s="177"/>
      <c r="T41" s="177"/>
      <c r="U41" s="177"/>
      <c r="V41" s="177"/>
      <c r="W41" s="176">
        <v>0</v>
      </c>
      <c r="X41" s="177">
        <f t="shared" si="4"/>
        <v>0</v>
      </c>
      <c r="Z41" s="178">
        <v>0</v>
      </c>
      <c r="AA41" s="178">
        <v>0</v>
      </c>
      <c r="AB41" s="179"/>
      <c r="AC41" s="179"/>
      <c r="AD41" s="179"/>
      <c r="AE41" s="178" t="s">
        <v>657</v>
      </c>
      <c r="AF41" s="178" t="s">
        <v>657</v>
      </c>
      <c r="AG41" s="179">
        <f t="shared" si="5"/>
        <v>0</v>
      </c>
      <c r="AI41" s="180">
        <v>0</v>
      </c>
      <c r="AJ41" s="180">
        <v>0</v>
      </c>
      <c r="AK41" s="180"/>
      <c r="AL41" s="180"/>
      <c r="AM41" s="180"/>
      <c r="AN41" s="180"/>
      <c r="AO41" s="180"/>
      <c r="AP41" s="180"/>
      <c r="AQ41" s="180"/>
      <c r="AS41" s="177"/>
      <c r="AT41" s="177"/>
      <c r="AU41" s="177"/>
      <c r="AV41" s="177"/>
      <c r="AW41" s="177"/>
      <c r="AX41" s="177"/>
      <c r="AY41" s="177"/>
      <c r="AZ41" s="177"/>
    </row>
    <row r="42" spans="1:52" x14ac:dyDescent="0.2">
      <c r="A42" s="126">
        <v>2</v>
      </c>
      <c r="B42" s="127" t="s">
        <v>215</v>
      </c>
      <c r="C42" s="128">
        <v>20</v>
      </c>
      <c r="D42" s="128" t="s">
        <v>220</v>
      </c>
      <c r="E42" s="143" t="s">
        <v>238</v>
      </c>
      <c r="F42" s="199">
        <v>4850.04</v>
      </c>
      <c r="G42" s="129" t="s">
        <v>124</v>
      </c>
      <c r="H42" s="165">
        <v>0</v>
      </c>
      <c r="I42" s="165"/>
      <c r="J42" s="166"/>
      <c r="K42" s="166"/>
      <c r="L42" s="166"/>
      <c r="M42" s="166"/>
      <c r="N42" s="165">
        <v>0</v>
      </c>
      <c r="O42" s="166">
        <f t="shared" si="3"/>
        <v>0</v>
      </c>
      <c r="Q42" s="176">
        <v>0</v>
      </c>
      <c r="R42" s="176"/>
      <c r="S42" s="177"/>
      <c r="T42" s="177"/>
      <c r="U42" s="177"/>
      <c r="V42" s="177"/>
      <c r="W42" s="176">
        <v>0</v>
      </c>
      <c r="X42" s="177">
        <f t="shared" si="4"/>
        <v>0</v>
      </c>
      <c r="Z42" s="178">
        <v>0</v>
      </c>
      <c r="AA42" s="178">
        <v>0</v>
      </c>
      <c r="AB42" s="179"/>
      <c r="AC42" s="179"/>
      <c r="AD42" s="179"/>
      <c r="AE42" s="178">
        <v>0</v>
      </c>
      <c r="AF42" s="178">
        <v>0</v>
      </c>
      <c r="AG42" s="179">
        <f t="shared" si="5"/>
        <v>0</v>
      </c>
      <c r="AI42" s="180">
        <v>0</v>
      </c>
      <c r="AJ42" s="180">
        <v>0</v>
      </c>
      <c r="AK42" s="180"/>
      <c r="AL42" s="180"/>
      <c r="AM42" s="180"/>
      <c r="AN42" s="180"/>
      <c r="AO42" s="180"/>
      <c r="AP42" s="180"/>
      <c r="AQ42" s="180"/>
      <c r="AS42" s="177"/>
      <c r="AT42" s="177"/>
      <c r="AU42" s="177"/>
      <c r="AV42" s="177"/>
      <c r="AW42" s="177"/>
      <c r="AX42" s="177"/>
      <c r="AY42" s="177"/>
      <c r="AZ42" s="177"/>
    </row>
    <row r="43" spans="1:52" x14ac:dyDescent="0.2">
      <c r="A43" s="126">
        <v>1</v>
      </c>
      <c r="B43" s="127" t="s">
        <v>158</v>
      </c>
      <c r="C43" s="128">
        <v>20</v>
      </c>
      <c r="D43" s="128" t="s">
        <v>220</v>
      </c>
      <c r="E43" s="143" t="s">
        <v>239</v>
      </c>
      <c r="F43" s="199">
        <v>4560.0200000000004</v>
      </c>
      <c r="G43" s="129" t="s">
        <v>120</v>
      </c>
      <c r="H43" s="165">
        <v>60930</v>
      </c>
      <c r="I43" s="165"/>
      <c r="J43" s="166"/>
      <c r="K43" s="166"/>
      <c r="L43" s="166"/>
      <c r="M43" s="166"/>
      <c r="N43" s="165">
        <v>56700</v>
      </c>
      <c r="O43" s="166">
        <f t="shared" si="3"/>
        <v>4230</v>
      </c>
      <c r="Q43" s="176">
        <v>64260</v>
      </c>
      <c r="R43" s="176"/>
      <c r="S43" s="177"/>
      <c r="T43" s="177"/>
      <c r="U43" s="177"/>
      <c r="V43" s="177"/>
      <c r="W43" s="176">
        <v>64225.98</v>
      </c>
      <c r="X43" s="177">
        <f t="shared" si="4"/>
        <v>34.019999999996799</v>
      </c>
      <c r="Z43" s="178">
        <v>68230</v>
      </c>
      <c r="AA43" s="178">
        <v>68230</v>
      </c>
      <c r="AB43" s="179"/>
      <c r="AC43" s="179"/>
      <c r="AD43" s="179"/>
      <c r="AE43" s="178">
        <v>68225.22</v>
      </c>
      <c r="AF43" s="178">
        <v>68225.22</v>
      </c>
      <c r="AG43" s="179">
        <f t="shared" si="5"/>
        <v>-4.7799999999988358</v>
      </c>
      <c r="AI43" s="180">
        <v>68230</v>
      </c>
      <c r="AJ43" s="180">
        <v>68230</v>
      </c>
      <c r="AK43" s="180"/>
      <c r="AL43" s="180"/>
      <c r="AM43" s="180"/>
      <c r="AN43" s="180"/>
      <c r="AO43" s="180"/>
      <c r="AP43" s="180"/>
      <c r="AQ43" s="180"/>
      <c r="AS43" s="177"/>
      <c r="AT43" s="177"/>
      <c r="AU43" s="177"/>
      <c r="AV43" s="177"/>
      <c r="AW43" s="177"/>
      <c r="AX43" s="177"/>
      <c r="AY43" s="177"/>
      <c r="AZ43" s="177"/>
    </row>
    <row r="44" spans="1:52" x14ac:dyDescent="0.2">
      <c r="A44" s="126">
        <v>2</v>
      </c>
      <c r="B44" s="127" t="s">
        <v>196</v>
      </c>
      <c r="C44" s="128">
        <v>20</v>
      </c>
      <c r="D44" s="128" t="s">
        <v>220</v>
      </c>
      <c r="E44" s="143" t="s">
        <v>239</v>
      </c>
      <c r="F44" s="199">
        <v>4700.01</v>
      </c>
      <c r="G44" s="129" t="s">
        <v>122</v>
      </c>
      <c r="H44" s="165">
        <v>0</v>
      </c>
      <c r="I44" s="165"/>
      <c r="J44" s="166"/>
      <c r="K44" s="166"/>
      <c r="L44" s="166"/>
      <c r="M44" s="166"/>
      <c r="N44" s="165">
        <v>0</v>
      </c>
      <c r="O44" s="166">
        <f t="shared" si="3"/>
        <v>0</v>
      </c>
      <c r="Q44" s="176">
        <v>0</v>
      </c>
      <c r="R44" s="176"/>
      <c r="S44" s="177"/>
      <c r="T44" s="177"/>
      <c r="U44" s="177"/>
      <c r="V44" s="177"/>
      <c r="W44" s="176">
        <v>0</v>
      </c>
      <c r="X44" s="177">
        <f t="shared" si="4"/>
        <v>0</v>
      </c>
      <c r="Z44" s="178">
        <v>0</v>
      </c>
      <c r="AA44" s="178">
        <v>0</v>
      </c>
      <c r="AB44" s="179"/>
      <c r="AC44" s="179"/>
      <c r="AD44" s="179"/>
      <c r="AE44" s="178" t="s">
        <v>657</v>
      </c>
      <c r="AF44" s="178" t="s">
        <v>657</v>
      </c>
      <c r="AG44" s="179">
        <f t="shared" si="5"/>
        <v>0</v>
      </c>
      <c r="AI44" s="180">
        <v>0</v>
      </c>
      <c r="AJ44" s="180">
        <v>0</v>
      </c>
      <c r="AK44" s="180"/>
      <c r="AL44" s="180"/>
      <c r="AM44" s="180"/>
      <c r="AN44" s="180"/>
      <c r="AO44" s="180"/>
      <c r="AP44" s="180"/>
      <c r="AQ44" s="180"/>
      <c r="AS44" s="177"/>
      <c r="AT44" s="177"/>
      <c r="AU44" s="177"/>
      <c r="AV44" s="177"/>
      <c r="AW44" s="177"/>
      <c r="AX44" s="177"/>
      <c r="AY44" s="177"/>
      <c r="AZ44" s="177"/>
    </row>
    <row r="45" spans="1:52" x14ac:dyDescent="0.2">
      <c r="A45" s="126">
        <v>1</v>
      </c>
      <c r="B45" s="127" t="s">
        <v>159</v>
      </c>
      <c r="C45" s="128">
        <v>20</v>
      </c>
      <c r="D45" s="128" t="s">
        <v>220</v>
      </c>
      <c r="E45" s="143" t="s">
        <v>240</v>
      </c>
      <c r="F45" s="199">
        <v>4560.0200000000004</v>
      </c>
      <c r="G45" s="129" t="s">
        <v>120</v>
      </c>
      <c r="H45" s="165">
        <v>61800</v>
      </c>
      <c r="I45" s="165"/>
      <c r="J45" s="166"/>
      <c r="K45" s="166"/>
      <c r="L45" s="166"/>
      <c r="M45" s="166"/>
      <c r="N45" s="165">
        <v>56637.5</v>
      </c>
      <c r="O45" s="166">
        <f t="shared" si="3"/>
        <v>5162.5</v>
      </c>
      <c r="Q45" s="176">
        <v>61875</v>
      </c>
      <c r="R45" s="176"/>
      <c r="S45" s="177"/>
      <c r="T45" s="177"/>
      <c r="U45" s="177"/>
      <c r="V45" s="177"/>
      <c r="W45" s="176">
        <v>62158.54</v>
      </c>
      <c r="X45" s="177">
        <f t="shared" si="4"/>
        <v>-283.54000000000087</v>
      </c>
      <c r="Z45" s="178">
        <v>65835</v>
      </c>
      <c r="AA45" s="178">
        <v>65835</v>
      </c>
      <c r="AB45" s="179"/>
      <c r="AC45" s="179"/>
      <c r="AD45" s="179"/>
      <c r="AE45" s="178">
        <v>65833.02</v>
      </c>
      <c r="AF45" s="178">
        <v>65833.02</v>
      </c>
      <c r="AG45" s="179">
        <f t="shared" si="5"/>
        <v>-1.9799999999959255</v>
      </c>
      <c r="AI45" s="180">
        <v>65835</v>
      </c>
      <c r="AJ45" s="180">
        <v>65835</v>
      </c>
      <c r="AK45" s="180"/>
      <c r="AL45" s="180"/>
      <c r="AM45" s="180"/>
      <c r="AN45" s="180"/>
      <c r="AO45" s="180"/>
      <c r="AP45" s="180"/>
      <c r="AQ45" s="180"/>
      <c r="AS45" s="177"/>
      <c r="AT45" s="177"/>
      <c r="AU45" s="177"/>
      <c r="AV45" s="177"/>
      <c r="AW45" s="177"/>
      <c r="AX45" s="177"/>
      <c r="AY45" s="177"/>
      <c r="AZ45" s="177"/>
    </row>
    <row r="46" spans="1:52" x14ac:dyDescent="0.2">
      <c r="A46" s="126">
        <v>2</v>
      </c>
      <c r="B46" s="127" t="s">
        <v>197</v>
      </c>
      <c r="C46" s="128">
        <v>20</v>
      </c>
      <c r="D46" s="128" t="s">
        <v>220</v>
      </c>
      <c r="E46" s="143" t="s">
        <v>240</v>
      </c>
      <c r="F46" s="199">
        <v>4700.01</v>
      </c>
      <c r="G46" s="129" t="s">
        <v>122</v>
      </c>
      <c r="H46" s="165">
        <v>0</v>
      </c>
      <c r="I46" s="165"/>
      <c r="J46" s="166"/>
      <c r="K46" s="166"/>
      <c r="L46" s="166"/>
      <c r="M46" s="166"/>
      <c r="N46" s="165">
        <v>0</v>
      </c>
      <c r="O46" s="166">
        <f t="shared" si="3"/>
        <v>0</v>
      </c>
      <c r="Q46" s="176">
        <v>0</v>
      </c>
      <c r="R46" s="176"/>
      <c r="S46" s="177"/>
      <c r="T46" s="177"/>
      <c r="U46" s="177"/>
      <c r="V46" s="177"/>
      <c r="W46" s="176">
        <v>0</v>
      </c>
      <c r="X46" s="177">
        <f t="shared" si="4"/>
        <v>0</v>
      </c>
      <c r="Z46" s="178">
        <v>0</v>
      </c>
      <c r="AA46" s="178">
        <v>0</v>
      </c>
      <c r="AB46" s="179"/>
      <c r="AC46" s="179"/>
      <c r="AD46" s="179"/>
      <c r="AE46" s="178" t="s">
        <v>657</v>
      </c>
      <c r="AF46" s="178" t="s">
        <v>657</v>
      </c>
      <c r="AG46" s="179">
        <f t="shared" si="5"/>
        <v>0</v>
      </c>
      <c r="AI46" s="180">
        <v>0</v>
      </c>
      <c r="AJ46" s="180">
        <v>0</v>
      </c>
      <c r="AK46" s="180"/>
      <c r="AL46" s="180"/>
      <c r="AM46" s="180"/>
      <c r="AN46" s="180"/>
      <c r="AO46" s="180"/>
      <c r="AP46" s="180"/>
      <c r="AQ46" s="180"/>
      <c r="AS46" s="177"/>
      <c r="AT46" s="177"/>
      <c r="AU46" s="177"/>
      <c r="AV46" s="177"/>
      <c r="AW46" s="177"/>
      <c r="AX46" s="177"/>
      <c r="AY46" s="177"/>
      <c r="AZ46" s="177"/>
    </row>
    <row r="47" spans="1:52" x14ac:dyDescent="0.2">
      <c r="A47" s="126">
        <v>2</v>
      </c>
      <c r="B47" s="127" t="s">
        <v>216</v>
      </c>
      <c r="C47" s="128">
        <v>20</v>
      </c>
      <c r="D47" s="128" t="s">
        <v>220</v>
      </c>
      <c r="E47" s="143" t="s">
        <v>240</v>
      </c>
      <c r="F47" s="199">
        <v>4850.04</v>
      </c>
      <c r="G47" s="129" t="s">
        <v>124</v>
      </c>
      <c r="H47" s="165">
        <v>0</v>
      </c>
      <c r="I47" s="165"/>
      <c r="J47" s="166"/>
      <c r="K47" s="166"/>
      <c r="L47" s="166"/>
      <c r="M47" s="166"/>
      <c r="N47" s="165">
        <v>0</v>
      </c>
      <c r="O47" s="166">
        <f t="shared" si="3"/>
        <v>0</v>
      </c>
      <c r="Q47" s="176">
        <v>0</v>
      </c>
      <c r="R47" s="176"/>
      <c r="S47" s="177"/>
      <c r="T47" s="177"/>
      <c r="U47" s="177"/>
      <c r="V47" s="177"/>
      <c r="W47" s="176">
        <v>0</v>
      </c>
      <c r="X47" s="177">
        <f t="shared" si="4"/>
        <v>0</v>
      </c>
      <c r="Z47" s="178">
        <v>0</v>
      </c>
      <c r="AA47" s="178">
        <v>0</v>
      </c>
      <c r="AB47" s="179"/>
      <c r="AC47" s="179"/>
      <c r="AD47" s="179"/>
      <c r="AE47" s="178">
        <v>10</v>
      </c>
      <c r="AF47" s="178">
        <v>10</v>
      </c>
      <c r="AG47" s="179">
        <f t="shared" si="5"/>
        <v>10</v>
      </c>
      <c r="AI47" s="180">
        <v>0</v>
      </c>
      <c r="AJ47" s="180">
        <v>0</v>
      </c>
      <c r="AK47" s="180"/>
      <c r="AL47" s="180"/>
      <c r="AM47" s="180"/>
      <c r="AN47" s="180"/>
      <c r="AO47" s="180"/>
      <c r="AP47" s="180"/>
      <c r="AQ47" s="180"/>
      <c r="AS47" s="177"/>
      <c r="AT47" s="177"/>
      <c r="AU47" s="177"/>
      <c r="AV47" s="177"/>
      <c r="AW47" s="177"/>
      <c r="AX47" s="177"/>
      <c r="AY47" s="177"/>
      <c r="AZ47" s="177"/>
    </row>
    <row r="48" spans="1:52" x14ac:dyDescent="0.2">
      <c r="A48" s="126">
        <v>1</v>
      </c>
      <c r="B48" s="127" t="s">
        <v>160</v>
      </c>
      <c r="C48" s="128">
        <v>20</v>
      </c>
      <c r="D48" s="128" t="s">
        <v>220</v>
      </c>
      <c r="E48" s="143" t="s">
        <v>241</v>
      </c>
      <c r="F48" s="199">
        <v>4560.0200000000004</v>
      </c>
      <c r="G48" s="129" t="s">
        <v>120</v>
      </c>
      <c r="H48" s="165">
        <v>27315</v>
      </c>
      <c r="I48" s="165"/>
      <c r="J48" s="166"/>
      <c r="K48" s="166"/>
      <c r="L48" s="166"/>
      <c r="M48" s="166"/>
      <c r="N48" s="165">
        <v>46802.7</v>
      </c>
      <c r="O48" s="166">
        <f t="shared" si="3"/>
        <v>-19487.699999999997</v>
      </c>
      <c r="Q48" s="176">
        <v>17955</v>
      </c>
      <c r="R48" s="176"/>
      <c r="S48" s="177"/>
      <c r="T48" s="177"/>
      <c r="U48" s="177"/>
      <c r="V48" s="177"/>
      <c r="W48" s="176">
        <v>62188.14</v>
      </c>
      <c r="X48" s="177">
        <f t="shared" si="4"/>
        <v>-44233.14</v>
      </c>
      <c r="Z48" s="178">
        <v>15960</v>
      </c>
      <c r="AA48" s="178">
        <v>15960</v>
      </c>
      <c r="AB48" s="179"/>
      <c r="AC48" s="179"/>
      <c r="AD48" s="179"/>
      <c r="AE48" s="178">
        <v>15952.02</v>
      </c>
      <c r="AF48" s="178">
        <v>15952.02</v>
      </c>
      <c r="AG48" s="179">
        <f t="shared" si="5"/>
        <v>-7.9799999999995634</v>
      </c>
      <c r="AI48" s="180">
        <v>15960</v>
      </c>
      <c r="AJ48" s="180">
        <v>15960</v>
      </c>
      <c r="AK48" s="180"/>
      <c r="AL48" s="180"/>
      <c r="AM48" s="180"/>
      <c r="AN48" s="180"/>
      <c r="AO48" s="180"/>
      <c r="AP48" s="180"/>
      <c r="AQ48" s="180"/>
      <c r="AS48" s="177"/>
      <c r="AT48" s="177"/>
      <c r="AU48" s="177"/>
      <c r="AV48" s="177"/>
      <c r="AW48" s="177"/>
      <c r="AX48" s="177"/>
      <c r="AY48" s="177"/>
      <c r="AZ48" s="177"/>
    </row>
    <row r="49" spans="1:52" x14ac:dyDescent="0.2">
      <c r="A49" s="126">
        <v>2</v>
      </c>
      <c r="B49" s="127" t="s">
        <v>198</v>
      </c>
      <c r="C49" s="128">
        <v>20</v>
      </c>
      <c r="D49" s="128" t="s">
        <v>220</v>
      </c>
      <c r="E49" s="143" t="s">
        <v>241</v>
      </c>
      <c r="F49" s="199">
        <v>4700.01</v>
      </c>
      <c r="G49" s="129" t="s">
        <v>122</v>
      </c>
      <c r="H49" s="165">
        <v>0</v>
      </c>
      <c r="I49" s="165"/>
      <c r="J49" s="166"/>
      <c r="K49" s="166"/>
      <c r="L49" s="166"/>
      <c r="M49" s="166"/>
      <c r="N49" s="165">
        <v>0</v>
      </c>
      <c r="O49" s="166">
        <f t="shared" si="3"/>
        <v>0</v>
      </c>
      <c r="Q49" s="176">
        <v>0</v>
      </c>
      <c r="R49" s="176"/>
      <c r="S49" s="177"/>
      <c r="T49" s="177"/>
      <c r="U49" s="177"/>
      <c r="V49" s="177"/>
      <c r="W49" s="176">
        <v>0</v>
      </c>
      <c r="X49" s="177">
        <f t="shared" si="4"/>
        <v>0</v>
      </c>
      <c r="Z49" s="178">
        <v>0</v>
      </c>
      <c r="AA49" s="178">
        <v>0</v>
      </c>
      <c r="AB49" s="179"/>
      <c r="AC49" s="179"/>
      <c r="AD49" s="179"/>
      <c r="AE49" s="178" t="s">
        <v>657</v>
      </c>
      <c r="AF49" s="178" t="s">
        <v>657</v>
      </c>
      <c r="AG49" s="179">
        <f t="shared" si="5"/>
        <v>0</v>
      </c>
      <c r="AI49" s="180">
        <v>0</v>
      </c>
      <c r="AJ49" s="180">
        <v>0</v>
      </c>
      <c r="AK49" s="180"/>
      <c r="AL49" s="180"/>
      <c r="AM49" s="180"/>
      <c r="AN49" s="180"/>
      <c r="AO49" s="180"/>
      <c r="AP49" s="180"/>
      <c r="AQ49" s="180"/>
      <c r="AS49" s="177"/>
      <c r="AT49" s="177"/>
      <c r="AU49" s="177"/>
      <c r="AV49" s="177"/>
      <c r="AW49" s="177"/>
      <c r="AX49" s="177"/>
      <c r="AY49" s="177"/>
      <c r="AZ49" s="177"/>
    </row>
    <row r="50" spans="1:52" x14ac:dyDescent="0.2">
      <c r="A50" s="126">
        <v>1</v>
      </c>
      <c r="B50" s="127" t="s">
        <v>161</v>
      </c>
      <c r="C50" s="128">
        <v>20</v>
      </c>
      <c r="D50" s="128" t="s">
        <v>220</v>
      </c>
      <c r="E50" s="143" t="s">
        <v>242</v>
      </c>
      <c r="F50" s="199">
        <v>4560.0200000000004</v>
      </c>
      <c r="G50" s="129" t="s">
        <v>120</v>
      </c>
      <c r="H50" s="165">
        <v>54420</v>
      </c>
      <c r="I50" s="165"/>
      <c r="J50" s="166"/>
      <c r="K50" s="166"/>
      <c r="L50" s="166"/>
      <c r="M50" s="166"/>
      <c r="N50" s="165">
        <v>27132</v>
      </c>
      <c r="O50" s="166">
        <f t="shared" si="3"/>
        <v>27288</v>
      </c>
      <c r="Q50" s="176">
        <v>61845</v>
      </c>
      <c r="R50" s="176"/>
      <c r="S50" s="177"/>
      <c r="T50" s="177"/>
      <c r="U50" s="177"/>
      <c r="V50" s="177"/>
      <c r="W50" s="176">
        <v>17595.900000000001</v>
      </c>
      <c r="X50" s="177">
        <f t="shared" si="4"/>
        <v>44249.1</v>
      </c>
      <c r="Z50" s="178">
        <v>79800</v>
      </c>
      <c r="AA50" s="178">
        <v>79800</v>
      </c>
      <c r="AB50" s="179"/>
      <c r="AC50" s="179"/>
      <c r="AD50" s="179"/>
      <c r="AE50" s="178">
        <v>79792.02</v>
      </c>
      <c r="AF50" s="178">
        <v>79792.02</v>
      </c>
      <c r="AG50" s="179">
        <f t="shared" si="5"/>
        <v>-7.9799999999959255</v>
      </c>
      <c r="AI50" s="180">
        <v>79800</v>
      </c>
      <c r="AJ50" s="180">
        <v>79800</v>
      </c>
      <c r="AK50" s="180"/>
      <c r="AL50" s="180"/>
      <c r="AM50" s="180"/>
      <c r="AN50" s="180"/>
      <c r="AO50" s="180"/>
      <c r="AP50" s="180"/>
      <c r="AQ50" s="180"/>
      <c r="AS50" s="177"/>
      <c r="AT50" s="177"/>
      <c r="AU50" s="177"/>
      <c r="AV50" s="177"/>
      <c r="AW50" s="177"/>
      <c r="AX50" s="177"/>
      <c r="AY50" s="177"/>
      <c r="AZ50" s="177"/>
    </row>
    <row r="51" spans="1:52" x14ac:dyDescent="0.2">
      <c r="A51" s="126">
        <v>2</v>
      </c>
      <c r="B51" s="127" t="s">
        <v>199</v>
      </c>
      <c r="C51" s="128">
        <v>20</v>
      </c>
      <c r="D51" s="128" t="s">
        <v>220</v>
      </c>
      <c r="E51" s="143" t="s">
        <v>242</v>
      </c>
      <c r="F51" s="199">
        <v>4700.01</v>
      </c>
      <c r="G51" s="129" t="s">
        <v>122</v>
      </c>
      <c r="H51" s="165">
        <v>0</v>
      </c>
      <c r="I51" s="165"/>
      <c r="J51" s="166"/>
      <c r="K51" s="166"/>
      <c r="L51" s="166"/>
      <c r="M51" s="166"/>
      <c r="N51" s="165">
        <v>0</v>
      </c>
      <c r="O51" s="166">
        <f t="shared" si="3"/>
        <v>0</v>
      </c>
      <c r="Q51" s="176">
        <v>0</v>
      </c>
      <c r="R51" s="176"/>
      <c r="S51" s="177"/>
      <c r="T51" s="177"/>
      <c r="U51" s="177"/>
      <c r="V51" s="177"/>
      <c r="W51" s="176">
        <v>0</v>
      </c>
      <c r="X51" s="177">
        <f t="shared" si="4"/>
        <v>0</v>
      </c>
      <c r="Z51" s="178">
        <v>0</v>
      </c>
      <c r="AA51" s="178">
        <v>0</v>
      </c>
      <c r="AB51" s="179"/>
      <c r="AC51" s="179"/>
      <c r="AD51" s="179"/>
      <c r="AE51" s="178" t="s">
        <v>657</v>
      </c>
      <c r="AF51" s="178" t="s">
        <v>657</v>
      </c>
      <c r="AG51" s="179">
        <f t="shared" si="5"/>
        <v>0</v>
      </c>
      <c r="AI51" s="180">
        <v>0</v>
      </c>
      <c r="AJ51" s="180">
        <v>0</v>
      </c>
      <c r="AK51" s="180"/>
      <c r="AL51" s="180"/>
      <c r="AM51" s="180"/>
      <c r="AN51" s="180"/>
      <c r="AO51" s="180"/>
      <c r="AP51" s="180"/>
      <c r="AQ51" s="180"/>
      <c r="AS51" s="177"/>
      <c r="AT51" s="177"/>
      <c r="AU51" s="177"/>
      <c r="AV51" s="177"/>
      <c r="AW51" s="177"/>
      <c r="AX51" s="177"/>
      <c r="AY51" s="177"/>
      <c r="AZ51" s="177"/>
    </row>
    <row r="52" spans="1:52" x14ac:dyDescent="0.2">
      <c r="A52" s="126">
        <v>1</v>
      </c>
      <c r="B52" s="127" t="s">
        <v>162</v>
      </c>
      <c r="C52" s="128">
        <v>20</v>
      </c>
      <c r="D52" s="128" t="s">
        <v>220</v>
      </c>
      <c r="E52" s="143" t="s">
        <v>243</v>
      </c>
      <c r="F52" s="199">
        <v>4560.0200000000004</v>
      </c>
      <c r="G52" s="129" t="s">
        <v>120</v>
      </c>
      <c r="H52" s="165">
        <v>171000</v>
      </c>
      <c r="I52" s="165"/>
      <c r="J52" s="166"/>
      <c r="K52" s="166"/>
      <c r="L52" s="166"/>
      <c r="M52" s="166"/>
      <c r="N52" s="165">
        <v>165079.6</v>
      </c>
      <c r="O52" s="166">
        <f t="shared" si="3"/>
        <v>5920.3999999999942</v>
      </c>
      <c r="Q52" s="176">
        <v>173400</v>
      </c>
      <c r="R52" s="176"/>
      <c r="S52" s="177"/>
      <c r="T52" s="177"/>
      <c r="U52" s="177"/>
      <c r="V52" s="177"/>
      <c r="W52" s="176">
        <v>174794.6</v>
      </c>
      <c r="X52" s="177">
        <f t="shared" si="4"/>
        <v>-1394.6000000000058</v>
      </c>
      <c r="Z52" s="178">
        <v>153000</v>
      </c>
      <c r="AA52" s="178">
        <v>153000</v>
      </c>
      <c r="AB52" s="179"/>
      <c r="AC52" s="179"/>
      <c r="AD52" s="179"/>
      <c r="AE52" s="178">
        <v>153000</v>
      </c>
      <c r="AF52" s="178">
        <v>153000</v>
      </c>
      <c r="AG52" s="179">
        <f t="shared" si="5"/>
        <v>0</v>
      </c>
      <c r="AI52" s="180">
        <v>153000</v>
      </c>
      <c r="AJ52" s="180">
        <v>153000</v>
      </c>
      <c r="AK52" s="180"/>
      <c r="AL52" s="180"/>
      <c r="AM52" s="180"/>
      <c r="AN52" s="180"/>
      <c r="AO52" s="180"/>
      <c r="AP52" s="180"/>
      <c r="AQ52" s="180"/>
      <c r="AS52" s="177"/>
      <c r="AT52" s="177"/>
      <c r="AU52" s="177"/>
      <c r="AV52" s="177"/>
      <c r="AW52" s="177"/>
      <c r="AX52" s="177"/>
      <c r="AY52" s="177"/>
      <c r="AZ52" s="177"/>
    </row>
    <row r="53" spans="1:52" x14ac:dyDescent="0.2">
      <c r="A53" s="126">
        <v>2</v>
      </c>
      <c r="B53" s="127" t="s">
        <v>200</v>
      </c>
      <c r="C53" s="128">
        <v>20</v>
      </c>
      <c r="D53" s="128" t="s">
        <v>220</v>
      </c>
      <c r="E53" s="143" t="s">
        <v>243</v>
      </c>
      <c r="F53" s="199">
        <v>4700.01</v>
      </c>
      <c r="G53" s="129" t="s">
        <v>122</v>
      </c>
      <c r="H53" s="165">
        <v>0</v>
      </c>
      <c r="I53" s="165"/>
      <c r="J53" s="166"/>
      <c r="K53" s="166"/>
      <c r="L53" s="166"/>
      <c r="M53" s="166"/>
      <c r="N53" s="165">
        <v>0</v>
      </c>
      <c r="O53" s="166">
        <f t="shared" si="3"/>
        <v>0</v>
      </c>
      <c r="Q53" s="176">
        <v>0</v>
      </c>
      <c r="R53" s="176"/>
      <c r="S53" s="177"/>
      <c r="T53" s="177"/>
      <c r="U53" s="177"/>
      <c r="V53" s="177"/>
      <c r="W53" s="176">
        <v>0</v>
      </c>
      <c r="X53" s="177">
        <f t="shared" si="4"/>
        <v>0</v>
      </c>
      <c r="Z53" s="178">
        <v>0</v>
      </c>
      <c r="AA53" s="178">
        <v>0</v>
      </c>
      <c r="AB53" s="179"/>
      <c r="AC53" s="179"/>
      <c r="AD53" s="179"/>
      <c r="AE53" s="178" t="s">
        <v>657</v>
      </c>
      <c r="AF53" s="178" t="s">
        <v>657</v>
      </c>
      <c r="AG53" s="179">
        <f t="shared" si="5"/>
        <v>0</v>
      </c>
      <c r="AI53" s="180">
        <v>0</v>
      </c>
      <c r="AJ53" s="180">
        <v>0</v>
      </c>
      <c r="AK53" s="180"/>
      <c r="AL53" s="180"/>
      <c r="AM53" s="180"/>
      <c r="AN53" s="180"/>
      <c r="AO53" s="180"/>
      <c r="AP53" s="180"/>
      <c r="AQ53" s="180"/>
      <c r="AS53" s="177"/>
      <c r="AT53" s="177"/>
      <c r="AU53" s="177"/>
      <c r="AV53" s="177"/>
      <c r="AW53" s="177"/>
      <c r="AX53" s="177"/>
      <c r="AY53" s="177"/>
      <c r="AZ53" s="177"/>
    </row>
    <row r="54" spans="1:52" x14ac:dyDescent="0.2">
      <c r="A54" s="126">
        <v>2</v>
      </c>
      <c r="B54" s="127" t="s">
        <v>217</v>
      </c>
      <c r="C54" s="128">
        <v>20</v>
      </c>
      <c r="D54" s="128" t="s">
        <v>220</v>
      </c>
      <c r="E54" s="143" t="s">
        <v>243</v>
      </c>
      <c r="F54" s="199">
        <v>4850.04</v>
      </c>
      <c r="G54" s="129" t="s">
        <v>124</v>
      </c>
      <c r="H54" s="165">
        <v>0</v>
      </c>
      <c r="I54" s="165"/>
      <c r="J54" s="166"/>
      <c r="K54" s="166"/>
      <c r="L54" s="166"/>
      <c r="M54" s="166"/>
      <c r="N54" s="165">
        <v>0</v>
      </c>
      <c r="O54" s="166">
        <f t="shared" si="3"/>
        <v>0</v>
      </c>
      <c r="Q54" s="176">
        <v>0</v>
      </c>
      <c r="R54" s="176"/>
      <c r="S54" s="177"/>
      <c r="T54" s="177"/>
      <c r="U54" s="177"/>
      <c r="V54" s="177"/>
      <c r="W54" s="176">
        <v>10</v>
      </c>
      <c r="X54" s="177">
        <f t="shared" si="4"/>
        <v>-10</v>
      </c>
      <c r="Z54" s="178">
        <v>0</v>
      </c>
      <c r="AA54" s="178">
        <v>0</v>
      </c>
      <c r="AB54" s="179"/>
      <c r="AC54" s="179"/>
      <c r="AD54" s="179"/>
      <c r="AE54" s="178">
        <v>31</v>
      </c>
      <c r="AF54" s="178">
        <v>31</v>
      </c>
      <c r="AG54" s="179">
        <f t="shared" si="5"/>
        <v>31</v>
      </c>
      <c r="AI54" s="180">
        <v>0</v>
      </c>
      <c r="AJ54" s="180">
        <v>0</v>
      </c>
      <c r="AK54" s="180"/>
      <c r="AL54" s="180"/>
      <c r="AM54" s="180"/>
      <c r="AN54" s="180"/>
      <c r="AO54" s="180"/>
      <c r="AP54" s="180"/>
      <c r="AQ54" s="180"/>
      <c r="AS54" s="177"/>
      <c r="AT54" s="177"/>
      <c r="AU54" s="177"/>
      <c r="AV54" s="177"/>
      <c r="AW54" s="177"/>
      <c r="AX54" s="177"/>
      <c r="AY54" s="177"/>
      <c r="AZ54" s="177"/>
    </row>
    <row r="55" spans="1:52" x14ac:dyDescent="0.2">
      <c r="A55" s="126">
        <v>1</v>
      </c>
      <c r="B55" s="127" t="s">
        <v>163</v>
      </c>
      <c r="C55" s="128">
        <v>20</v>
      </c>
      <c r="D55" s="128" t="s">
        <v>220</v>
      </c>
      <c r="E55" s="143" t="s">
        <v>244</v>
      </c>
      <c r="F55" s="199">
        <v>4560.0200000000004</v>
      </c>
      <c r="G55" s="129" t="s">
        <v>120</v>
      </c>
      <c r="H55" s="165">
        <v>8780</v>
      </c>
      <c r="I55" s="165"/>
      <c r="J55" s="166"/>
      <c r="K55" s="166"/>
      <c r="L55" s="166"/>
      <c r="M55" s="166"/>
      <c r="N55" s="165">
        <v>7490</v>
      </c>
      <c r="O55" s="166">
        <f t="shared" si="3"/>
        <v>1290</v>
      </c>
      <c r="Q55" s="176">
        <v>8050</v>
      </c>
      <c r="R55" s="176"/>
      <c r="S55" s="177"/>
      <c r="T55" s="177"/>
      <c r="U55" s="177"/>
      <c r="V55" s="177"/>
      <c r="W55" s="176">
        <v>8050</v>
      </c>
      <c r="X55" s="177">
        <f t="shared" si="4"/>
        <v>0</v>
      </c>
      <c r="Z55" s="178">
        <v>11005</v>
      </c>
      <c r="AA55" s="178">
        <v>11005</v>
      </c>
      <c r="AB55" s="179"/>
      <c r="AC55" s="179"/>
      <c r="AD55" s="179"/>
      <c r="AE55" s="178">
        <v>11006.24</v>
      </c>
      <c r="AF55" s="178">
        <v>11006.24</v>
      </c>
      <c r="AG55" s="179">
        <f t="shared" si="5"/>
        <v>1.2399999999997817</v>
      </c>
      <c r="AI55" s="180">
        <v>11005</v>
      </c>
      <c r="AJ55" s="180">
        <v>11005</v>
      </c>
      <c r="AK55" s="180"/>
      <c r="AL55" s="180"/>
      <c r="AM55" s="180"/>
      <c r="AN55" s="180"/>
      <c r="AO55" s="180"/>
      <c r="AP55" s="180"/>
      <c r="AQ55" s="180"/>
      <c r="AS55" s="177"/>
      <c r="AT55" s="177"/>
      <c r="AU55" s="177"/>
      <c r="AV55" s="177"/>
      <c r="AW55" s="177"/>
      <c r="AX55" s="177"/>
      <c r="AY55" s="177"/>
      <c r="AZ55" s="177"/>
    </row>
    <row r="56" spans="1:52" x14ac:dyDescent="0.2">
      <c r="A56" s="126">
        <v>2</v>
      </c>
      <c r="B56" s="127" t="s">
        <v>201</v>
      </c>
      <c r="C56" s="128">
        <v>20</v>
      </c>
      <c r="D56" s="128" t="s">
        <v>220</v>
      </c>
      <c r="E56" s="143" t="s">
        <v>244</v>
      </c>
      <c r="F56" s="199">
        <v>4700.01</v>
      </c>
      <c r="G56" s="129" t="s">
        <v>122</v>
      </c>
      <c r="H56" s="165">
        <v>0</v>
      </c>
      <c r="I56" s="165"/>
      <c r="J56" s="166"/>
      <c r="K56" s="166"/>
      <c r="L56" s="166"/>
      <c r="M56" s="166"/>
      <c r="N56" s="165">
        <v>0</v>
      </c>
      <c r="O56" s="166">
        <f t="shared" si="3"/>
        <v>0</v>
      </c>
      <c r="Q56" s="176">
        <v>0</v>
      </c>
      <c r="R56" s="176"/>
      <c r="S56" s="177"/>
      <c r="T56" s="177"/>
      <c r="U56" s="177"/>
      <c r="V56" s="177"/>
      <c r="W56" s="176">
        <v>0</v>
      </c>
      <c r="X56" s="177">
        <f t="shared" si="4"/>
        <v>0</v>
      </c>
      <c r="Z56" s="178">
        <v>0</v>
      </c>
      <c r="AA56" s="178">
        <v>0</v>
      </c>
      <c r="AB56" s="179"/>
      <c r="AC56" s="179"/>
      <c r="AD56" s="179"/>
      <c r="AE56" s="178" t="s">
        <v>657</v>
      </c>
      <c r="AF56" s="178" t="s">
        <v>657</v>
      </c>
      <c r="AG56" s="179">
        <f t="shared" si="5"/>
        <v>0</v>
      </c>
      <c r="AI56" s="180">
        <v>0</v>
      </c>
      <c r="AJ56" s="180">
        <v>0</v>
      </c>
      <c r="AK56" s="180"/>
      <c r="AL56" s="180"/>
      <c r="AM56" s="180"/>
      <c r="AN56" s="180"/>
      <c r="AO56" s="180"/>
      <c r="AP56" s="180"/>
      <c r="AQ56" s="180"/>
      <c r="AS56" s="177"/>
      <c r="AT56" s="177"/>
      <c r="AU56" s="177"/>
      <c r="AV56" s="177"/>
      <c r="AW56" s="177"/>
      <c r="AX56" s="177"/>
      <c r="AY56" s="177"/>
      <c r="AZ56" s="177"/>
    </row>
    <row r="57" spans="1:52" x14ac:dyDescent="0.2">
      <c r="A57" s="126">
        <v>1</v>
      </c>
      <c r="B57" s="127" t="s">
        <v>164</v>
      </c>
      <c r="C57" s="128">
        <v>20</v>
      </c>
      <c r="D57" s="128" t="s">
        <v>220</v>
      </c>
      <c r="E57" s="143" t="s">
        <v>245</v>
      </c>
      <c r="F57" s="199">
        <v>4560.0200000000004</v>
      </c>
      <c r="G57" s="129" t="s">
        <v>120</v>
      </c>
      <c r="H57" s="165">
        <v>45060</v>
      </c>
      <c r="I57" s="165"/>
      <c r="J57" s="166"/>
      <c r="K57" s="166"/>
      <c r="L57" s="166"/>
      <c r="M57" s="166"/>
      <c r="N57" s="165">
        <v>24624</v>
      </c>
      <c r="O57" s="166">
        <f t="shared" si="3"/>
        <v>20436</v>
      </c>
      <c r="Q57" s="176">
        <v>21095</v>
      </c>
      <c r="R57" s="176"/>
      <c r="S57" s="177"/>
      <c r="T57" s="177"/>
      <c r="U57" s="177"/>
      <c r="V57" s="177"/>
      <c r="W57" s="176">
        <v>20865.400000000001</v>
      </c>
      <c r="X57" s="177">
        <f t="shared" si="4"/>
        <v>229.59999999999854</v>
      </c>
      <c r="Z57" s="178">
        <v>53095</v>
      </c>
      <c r="AA57" s="178">
        <v>53095</v>
      </c>
      <c r="AB57" s="179"/>
      <c r="AC57" s="179"/>
      <c r="AD57" s="179"/>
      <c r="AE57" s="178">
        <v>53057.11</v>
      </c>
      <c r="AF57" s="178">
        <v>53057.11</v>
      </c>
      <c r="AG57" s="179">
        <f t="shared" si="5"/>
        <v>-37.889999999999418</v>
      </c>
      <c r="AI57" s="180">
        <v>53095</v>
      </c>
      <c r="AJ57" s="180">
        <v>53095</v>
      </c>
      <c r="AK57" s="180"/>
      <c r="AL57" s="180"/>
      <c r="AM57" s="180"/>
      <c r="AN57" s="180"/>
      <c r="AO57" s="180"/>
      <c r="AP57" s="180"/>
      <c r="AQ57" s="180"/>
      <c r="AS57" s="177"/>
      <c r="AT57" s="177"/>
      <c r="AU57" s="177"/>
      <c r="AV57" s="177"/>
      <c r="AW57" s="177"/>
      <c r="AX57" s="177"/>
      <c r="AY57" s="177"/>
      <c r="AZ57" s="177"/>
    </row>
    <row r="58" spans="1:52" x14ac:dyDescent="0.2">
      <c r="A58" s="126">
        <v>2</v>
      </c>
      <c r="B58" s="127" t="s">
        <v>202</v>
      </c>
      <c r="C58" s="128">
        <v>20</v>
      </c>
      <c r="D58" s="128" t="s">
        <v>220</v>
      </c>
      <c r="E58" s="143" t="s">
        <v>245</v>
      </c>
      <c r="F58" s="199">
        <v>4700.01</v>
      </c>
      <c r="G58" s="129" t="s">
        <v>122</v>
      </c>
      <c r="H58" s="165">
        <v>0</v>
      </c>
      <c r="I58" s="165"/>
      <c r="J58" s="166"/>
      <c r="K58" s="166"/>
      <c r="L58" s="166"/>
      <c r="M58" s="166"/>
      <c r="N58" s="165">
        <v>0</v>
      </c>
      <c r="O58" s="166">
        <f t="shared" si="3"/>
        <v>0</v>
      </c>
      <c r="Q58" s="176">
        <v>0</v>
      </c>
      <c r="R58" s="176"/>
      <c r="S58" s="177"/>
      <c r="T58" s="177"/>
      <c r="U58" s="177"/>
      <c r="V58" s="177"/>
      <c r="W58" s="176">
        <v>0</v>
      </c>
      <c r="X58" s="177">
        <f t="shared" si="4"/>
        <v>0</v>
      </c>
      <c r="Z58" s="178">
        <v>0</v>
      </c>
      <c r="AA58" s="178">
        <v>0</v>
      </c>
      <c r="AB58" s="179"/>
      <c r="AC58" s="179"/>
      <c r="AD58" s="179"/>
      <c r="AE58" s="178" t="s">
        <v>657</v>
      </c>
      <c r="AF58" s="178" t="s">
        <v>657</v>
      </c>
      <c r="AG58" s="179">
        <f t="shared" si="5"/>
        <v>0</v>
      </c>
      <c r="AI58" s="180">
        <v>0</v>
      </c>
      <c r="AJ58" s="180">
        <v>0</v>
      </c>
      <c r="AK58" s="180"/>
      <c r="AL58" s="180"/>
      <c r="AM58" s="180"/>
      <c r="AN58" s="180"/>
      <c r="AO58" s="180"/>
      <c r="AP58" s="180"/>
      <c r="AQ58" s="180"/>
      <c r="AS58" s="177"/>
      <c r="AT58" s="177"/>
      <c r="AU58" s="177"/>
      <c r="AV58" s="177"/>
      <c r="AW58" s="177"/>
      <c r="AX58" s="177"/>
      <c r="AY58" s="177"/>
      <c r="AZ58" s="177"/>
    </row>
    <row r="59" spans="1:52" x14ac:dyDescent="0.2">
      <c r="A59" s="126">
        <v>1</v>
      </c>
      <c r="B59" s="127" t="s">
        <v>165</v>
      </c>
      <c r="C59" s="128">
        <v>20</v>
      </c>
      <c r="D59" s="128" t="s">
        <v>220</v>
      </c>
      <c r="E59" s="143" t="s">
        <v>246</v>
      </c>
      <c r="F59" s="199">
        <v>4560.0200000000004</v>
      </c>
      <c r="G59" s="129" t="s">
        <v>120</v>
      </c>
      <c r="H59" s="165">
        <v>164350</v>
      </c>
      <c r="I59" s="165"/>
      <c r="J59" s="166"/>
      <c r="K59" s="166"/>
      <c r="L59" s="166"/>
      <c r="M59" s="166"/>
      <c r="N59" s="165">
        <v>143640</v>
      </c>
      <c r="O59" s="166">
        <f t="shared" si="3"/>
        <v>20710</v>
      </c>
      <c r="Q59" s="176">
        <v>115425</v>
      </c>
      <c r="R59" s="176"/>
      <c r="S59" s="177"/>
      <c r="T59" s="177"/>
      <c r="U59" s="177"/>
      <c r="V59" s="177"/>
      <c r="W59" s="176">
        <v>115035.12</v>
      </c>
      <c r="X59" s="177">
        <f t="shared" si="4"/>
        <v>389.88000000000466</v>
      </c>
      <c r="Z59" s="178">
        <v>138510</v>
      </c>
      <c r="AA59" s="178">
        <v>138510</v>
      </c>
      <c r="AB59" s="179"/>
      <c r="AC59" s="179"/>
      <c r="AD59" s="179"/>
      <c r="AE59" s="178">
        <v>138510</v>
      </c>
      <c r="AF59" s="178">
        <v>138510</v>
      </c>
      <c r="AG59" s="179">
        <f t="shared" si="5"/>
        <v>0</v>
      </c>
      <c r="AI59" s="180">
        <v>138510</v>
      </c>
      <c r="AJ59" s="180">
        <v>138510</v>
      </c>
      <c r="AK59" s="180"/>
      <c r="AL59" s="180"/>
      <c r="AM59" s="180"/>
      <c r="AN59" s="180"/>
      <c r="AO59" s="180"/>
      <c r="AP59" s="180"/>
      <c r="AQ59" s="180"/>
      <c r="AS59" s="177"/>
      <c r="AT59" s="177"/>
      <c r="AU59" s="177"/>
      <c r="AV59" s="177"/>
      <c r="AW59" s="177"/>
      <c r="AX59" s="177"/>
      <c r="AY59" s="177"/>
      <c r="AZ59" s="177"/>
    </row>
    <row r="60" spans="1:52" x14ac:dyDescent="0.2">
      <c r="A60" s="126">
        <v>3</v>
      </c>
      <c r="B60" s="127" t="s">
        <v>176</v>
      </c>
      <c r="C60" s="128">
        <v>20</v>
      </c>
      <c r="D60" s="128" t="s">
        <v>220</v>
      </c>
      <c r="E60" s="143" t="s">
        <v>246</v>
      </c>
      <c r="F60" s="199">
        <v>4560.03</v>
      </c>
      <c r="G60" s="129" t="s">
        <v>121</v>
      </c>
      <c r="H60" s="165">
        <v>0</v>
      </c>
      <c r="I60" s="165"/>
      <c r="J60" s="166"/>
      <c r="K60" s="166"/>
      <c r="L60" s="166"/>
      <c r="M60" s="166"/>
      <c r="N60" s="165">
        <v>0</v>
      </c>
      <c r="O60" s="166">
        <f t="shared" si="3"/>
        <v>0</v>
      </c>
      <c r="Q60" s="176">
        <v>0</v>
      </c>
      <c r="R60" s="176"/>
      <c r="S60" s="177"/>
      <c r="T60" s="177"/>
      <c r="U60" s="177"/>
      <c r="V60" s="177"/>
      <c r="W60" s="176">
        <v>0</v>
      </c>
      <c r="X60" s="177">
        <f t="shared" si="4"/>
        <v>0</v>
      </c>
      <c r="Z60" s="178">
        <v>0</v>
      </c>
      <c r="AA60" s="178">
        <v>0</v>
      </c>
      <c r="AB60" s="179"/>
      <c r="AC60" s="179"/>
      <c r="AD60" s="179"/>
      <c r="AE60" s="178">
        <v>0</v>
      </c>
      <c r="AF60" s="178">
        <v>0</v>
      </c>
      <c r="AG60" s="179">
        <f t="shared" si="5"/>
        <v>0</v>
      </c>
      <c r="AI60" s="180">
        <v>0</v>
      </c>
      <c r="AJ60" s="180">
        <v>0</v>
      </c>
      <c r="AK60" s="180"/>
      <c r="AL60" s="180"/>
      <c r="AM60" s="180"/>
      <c r="AN60" s="180"/>
      <c r="AO60" s="180"/>
      <c r="AP60" s="180"/>
      <c r="AQ60" s="180"/>
      <c r="AS60" s="177"/>
      <c r="AT60" s="177"/>
      <c r="AU60" s="177"/>
      <c r="AV60" s="177"/>
      <c r="AW60" s="177"/>
      <c r="AX60" s="177"/>
      <c r="AY60" s="177"/>
      <c r="AZ60" s="177"/>
    </row>
    <row r="61" spans="1:52" x14ac:dyDescent="0.2">
      <c r="A61" s="126">
        <v>2</v>
      </c>
      <c r="B61" s="127" t="s">
        <v>203</v>
      </c>
      <c r="C61" s="128">
        <v>20</v>
      </c>
      <c r="D61" s="128" t="s">
        <v>220</v>
      </c>
      <c r="E61" s="143" t="s">
        <v>246</v>
      </c>
      <c r="F61" s="199">
        <v>4700.01</v>
      </c>
      <c r="G61" s="129" t="s">
        <v>122</v>
      </c>
      <c r="H61" s="165">
        <v>0</v>
      </c>
      <c r="I61" s="165"/>
      <c r="J61" s="166"/>
      <c r="K61" s="166"/>
      <c r="L61" s="166"/>
      <c r="M61" s="166"/>
      <c r="N61" s="165">
        <v>0</v>
      </c>
      <c r="O61" s="166">
        <f t="shared" si="3"/>
        <v>0</v>
      </c>
      <c r="Q61" s="176">
        <v>0</v>
      </c>
      <c r="R61" s="176"/>
      <c r="S61" s="177"/>
      <c r="T61" s="177"/>
      <c r="U61" s="177"/>
      <c r="V61" s="177"/>
      <c r="W61" s="176">
        <v>0</v>
      </c>
      <c r="X61" s="177">
        <f t="shared" si="4"/>
        <v>0</v>
      </c>
      <c r="Z61" s="178">
        <v>0</v>
      </c>
      <c r="AA61" s="178">
        <v>0</v>
      </c>
      <c r="AB61" s="179"/>
      <c r="AC61" s="179"/>
      <c r="AD61" s="179"/>
      <c r="AE61" s="178" t="s">
        <v>657</v>
      </c>
      <c r="AF61" s="178" t="s">
        <v>657</v>
      </c>
      <c r="AG61" s="179">
        <f t="shared" si="5"/>
        <v>0</v>
      </c>
      <c r="AI61" s="180">
        <v>0</v>
      </c>
      <c r="AJ61" s="180">
        <v>0</v>
      </c>
      <c r="AK61" s="180"/>
      <c r="AL61" s="180"/>
      <c r="AM61" s="180"/>
      <c r="AN61" s="180"/>
      <c r="AO61" s="180"/>
      <c r="AP61" s="180"/>
      <c r="AQ61" s="180"/>
      <c r="AS61" s="177"/>
      <c r="AT61" s="177"/>
      <c r="AU61" s="177"/>
      <c r="AV61" s="177"/>
      <c r="AW61" s="177"/>
      <c r="AX61" s="177"/>
      <c r="AY61" s="177"/>
      <c r="AZ61" s="177"/>
    </row>
    <row r="62" spans="1:52" x14ac:dyDescent="0.2">
      <c r="A62" s="126">
        <v>2</v>
      </c>
      <c r="B62" s="127" t="s">
        <v>218</v>
      </c>
      <c r="C62" s="128">
        <v>20</v>
      </c>
      <c r="D62" s="128" t="s">
        <v>220</v>
      </c>
      <c r="E62" s="143" t="s">
        <v>246</v>
      </c>
      <c r="F62" s="199">
        <v>4850.04</v>
      </c>
      <c r="G62" s="129" t="s">
        <v>124</v>
      </c>
      <c r="H62" s="165">
        <v>0</v>
      </c>
      <c r="I62" s="165"/>
      <c r="J62" s="166"/>
      <c r="K62" s="166"/>
      <c r="L62" s="166"/>
      <c r="M62" s="166"/>
      <c r="N62" s="165">
        <v>90</v>
      </c>
      <c r="O62" s="166">
        <f t="shared" si="3"/>
        <v>-90</v>
      </c>
      <c r="Q62" s="176">
        <v>0</v>
      </c>
      <c r="R62" s="176"/>
      <c r="S62" s="177"/>
      <c r="T62" s="177"/>
      <c r="U62" s="177"/>
      <c r="V62" s="177"/>
      <c r="W62" s="176">
        <v>-115.6</v>
      </c>
      <c r="X62" s="177">
        <f t="shared" si="4"/>
        <v>115.6</v>
      </c>
      <c r="Z62" s="178">
        <v>0</v>
      </c>
      <c r="AA62" s="178">
        <v>0</v>
      </c>
      <c r="AB62" s="179"/>
      <c r="AC62" s="179"/>
      <c r="AD62" s="179"/>
      <c r="AE62" s="178">
        <v>-326.5</v>
      </c>
      <c r="AF62" s="178">
        <v>-326.5</v>
      </c>
      <c r="AG62" s="179">
        <f t="shared" si="5"/>
        <v>-326.5</v>
      </c>
      <c r="AI62" s="180">
        <v>0</v>
      </c>
      <c r="AJ62" s="180">
        <v>0</v>
      </c>
      <c r="AK62" s="180"/>
      <c r="AL62" s="180"/>
      <c r="AM62" s="180"/>
      <c r="AN62" s="180"/>
      <c r="AO62" s="180"/>
      <c r="AP62" s="180"/>
      <c r="AQ62" s="180"/>
      <c r="AS62" s="177"/>
      <c r="AT62" s="177"/>
      <c r="AU62" s="177"/>
      <c r="AV62" s="177"/>
      <c r="AW62" s="177"/>
      <c r="AX62" s="177"/>
      <c r="AY62" s="177"/>
      <c r="AZ62" s="177"/>
    </row>
    <row r="63" spans="1:52" x14ac:dyDescent="0.2">
      <c r="A63" s="126">
        <v>1</v>
      </c>
      <c r="B63" s="127" t="s">
        <v>166</v>
      </c>
      <c r="C63" s="128">
        <v>20</v>
      </c>
      <c r="D63" s="128" t="s">
        <v>220</v>
      </c>
      <c r="E63" s="143" t="s">
        <v>247</v>
      </c>
      <c r="F63" s="199">
        <v>4560.0200000000004</v>
      </c>
      <c r="G63" s="129" t="s">
        <v>120</v>
      </c>
      <c r="H63" s="165">
        <v>14475</v>
      </c>
      <c r="I63" s="165"/>
      <c r="J63" s="166"/>
      <c r="K63" s="166"/>
      <c r="L63" s="166"/>
      <c r="M63" s="166"/>
      <c r="N63" s="165">
        <v>10104.299999999999</v>
      </c>
      <c r="O63" s="166">
        <f t="shared" si="3"/>
        <v>4370.7000000000007</v>
      </c>
      <c r="Q63" s="176">
        <v>10650</v>
      </c>
      <c r="R63" s="176"/>
      <c r="S63" s="177"/>
      <c r="T63" s="177"/>
      <c r="U63" s="177"/>
      <c r="V63" s="177"/>
      <c r="W63" s="176">
        <v>10614.56</v>
      </c>
      <c r="X63" s="177">
        <f t="shared" si="4"/>
        <v>35.440000000000509</v>
      </c>
      <c r="Z63" s="178">
        <v>14430</v>
      </c>
      <c r="AA63" s="178">
        <v>14430</v>
      </c>
      <c r="AB63" s="179"/>
      <c r="AC63" s="179"/>
      <c r="AD63" s="179"/>
      <c r="AE63" s="178">
        <v>14432</v>
      </c>
      <c r="AF63" s="178">
        <v>14432</v>
      </c>
      <c r="AG63" s="179">
        <f t="shared" si="5"/>
        <v>2</v>
      </c>
      <c r="AI63" s="180">
        <v>14430</v>
      </c>
      <c r="AJ63" s="180">
        <v>14430</v>
      </c>
      <c r="AK63" s="180"/>
      <c r="AL63" s="180"/>
      <c r="AM63" s="180"/>
      <c r="AN63" s="180"/>
      <c r="AO63" s="180"/>
      <c r="AP63" s="180"/>
      <c r="AQ63" s="180"/>
      <c r="AS63" s="177"/>
      <c r="AT63" s="177"/>
      <c r="AU63" s="177"/>
      <c r="AV63" s="177"/>
      <c r="AW63" s="177"/>
      <c r="AX63" s="177"/>
      <c r="AY63" s="177"/>
      <c r="AZ63" s="177"/>
    </row>
    <row r="64" spans="1:52" x14ac:dyDescent="0.2">
      <c r="A64" s="126">
        <v>2</v>
      </c>
      <c r="B64" s="127" t="s">
        <v>204</v>
      </c>
      <c r="C64" s="128">
        <v>20</v>
      </c>
      <c r="D64" s="128" t="s">
        <v>220</v>
      </c>
      <c r="E64" s="143" t="s">
        <v>247</v>
      </c>
      <c r="F64" s="199">
        <v>4700.01</v>
      </c>
      <c r="G64" s="129" t="s">
        <v>122</v>
      </c>
      <c r="H64" s="165">
        <v>0</v>
      </c>
      <c r="I64" s="165"/>
      <c r="J64" s="166"/>
      <c r="K64" s="166"/>
      <c r="L64" s="166"/>
      <c r="M64" s="166"/>
      <c r="N64" s="165">
        <v>0</v>
      </c>
      <c r="O64" s="166">
        <f t="shared" si="3"/>
        <v>0</v>
      </c>
      <c r="Q64" s="176">
        <v>0</v>
      </c>
      <c r="R64" s="176"/>
      <c r="S64" s="177"/>
      <c r="T64" s="177"/>
      <c r="U64" s="177"/>
      <c r="V64" s="177"/>
      <c r="W64" s="176">
        <v>0</v>
      </c>
      <c r="X64" s="177">
        <f t="shared" si="4"/>
        <v>0</v>
      </c>
      <c r="Z64" s="178">
        <v>0</v>
      </c>
      <c r="AA64" s="178">
        <v>0</v>
      </c>
      <c r="AB64" s="179"/>
      <c r="AC64" s="179"/>
      <c r="AD64" s="179"/>
      <c r="AE64" s="178" t="s">
        <v>657</v>
      </c>
      <c r="AF64" s="178" t="s">
        <v>657</v>
      </c>
      <c r="AG64" s="179">
        <f t="shared" si="5"/>
        <v>0</v>
      </c>
      <c r="AI64" s="180">
        <v>0</v>
      </c>
      <c r="AJ64" s="180">
        <v>0</v>
      </c>
      <c r="AK64" s="180"/>
      <c r="AL64" s="180"/>
      <c r="AM64" s="180"/>
      <c r="AN64" s="180"/>
      <c r="AO64" s="180"/>
      <c r="AP64" s="180"/>
      <c r="AQ64" s="180"/>
      <c r="AS64" s="177"/>
      <c r="AT64" s="177"/>
      <c r="AU64" s="177"/>
      <c r="AV64" s="177"/>
      <c r="AW64" s="177"/>
      <c r="AX64" s="177"/>
      <c r="AY64" s="177"/>
      <c r="AZ64" s="177"/>
    </row>
    <row r="65" spans="1:52" x14ac:dyDescent="0.2">
      <c r="A65" s="126">
        <v>1</v>
      </c>
      <c r="B65" s="127" t="s">
        <v>167</v>
      </c>
      <c r="C65" s="128">
        <v>20</v>
      </c>
      <c r="D65" s="128" t="s">
        <v>220</v>
      </c>
      <c r="E65" s="143" t="s">
        <v>248</v>
      </c>
      <c r="F65" s="199">
        <v>4560.0200000000004</v>
      </c>
      <c r="G65" s="129" t="s">
        <v>120</v>
      </c>
      <c r="H65" s="165">
        <v>6800</v>
      </c>
      <c r="I65" s="165"/>
      <c r="J65" s="166"/>
      <c r="K65" s="166"/>
      <c r="L65" s="166"/>
      <c r="M65" s="166"/>
      <c r="N65" s="165">
        <v>6798.2</v>
      </c>
      <c r="O65" s="166">
        <f t="shared" si="3"/>
        <v>1.8000000000001819</v>
      </c>
      <c r="Q65" s="176">
        <v>7005</v>
      </c>
      <c r="R65" s="176"/>
      <c r="S65" s="177"/>
      <c r="T65" s="177"/>
      <c r="U65" s="177"/>
      <c r="V65" s="177"/>
      <c r="W65" s="176">
        <v>7001.89</v>
      </c>
      <c r="X65" s="177">
        <f t="shared" si="4"/>
        <v>3.1099999999996726</v>
      </c>
      <c r="Z65" s="178">
        <v>6915</v>
      </c>
      <c r="AA65" s="178">
        <v>6915</v>
      </c>
      <c r="AB65" s="179"/>
      <c r="AC65" s="179"/>
      <c r="AD65" s="179"/>
      <c r="AE65" s="178">
        <v>6916</v>
      </c>
      <c r="AF65" s="178">
        <v>6916</v>
      </c>
      <c r="AG65" s="179">
        <f t="shared" si="5"/>
        <v>1</v>
      </c>
      <c r="AI65" s="180">
        <v>6915</v>
      </c>
      <c r="AJ65" s="180">
        <v>6915</v>
      </c>
      <c r="AK65" s="180"/>
      <c r="AL65" s="180"/>
      <c r="AM65" s="180"/>
      <c r="AN65" s="180"/>
      <c r="AO65" s="180"/>
      <c r="AP65" s="180"/>
      <c r="AQ65" s="180"/>
      <c r="AS65" s="177"/>
      <c r="AT65" s="177"/>
      <c r="AU65" s="177"/>
      <c r="AV65" s="177"/>
      <c r="AW65" s="177"/>
      <c r="AX65" s="177"/>
      <c r="AY65" s="177"/>
      <c r="AZ65" s="177"/>
    </row>
    <row r="66" spans="1:52" x14ac:dyDescent="0.2">
      <c r="A66" s="126">
        <v>2</v>
      </c>
      <c r="B66" s="127" t="s">
        <v>205</v>
      </c>
      <c r="C66" s="128">
        <v>20</v>
      </c>
      <c r="D66" s="128" t="s">
        <v>220</v>
      </c>
      <c r="E66" s="143" t="s">
        <v>248</v>
      </c>
      <c r="F66" s="199">
        <v>4700.01</v>
      </c>
      <c r="G66" s="129" t="s">
        <v>122</v>
      </c>
      <c r="H66" s="165">
        <v>0</v>
      </c>
      <c r="I66" s="165"/>
      <c r="J66" s="166"/>
      <c r="K66" s="166"/>
      <c r="L66" s="166"/>
      <c r="M66" s="166"/>
      <c r="N66" s="165">
        <v>0</v>
      </c>
      <c r="O66" s="166">
        <f t="shared" si="3"/>
        <v>0</v>
      </c>
      <c r="Q66" s="176">
        <v>0</v>
      </c>
      <c r="R66" s="176"/>
      <c r="S66" s="177"/>
      <c r="T66" s="177"/>
      <c r="U66" s="177"/>
      <c r="V66" s="177"/>
      <c r="W66" s="176">
        <v>0</v>
      </c>
      <c r="X66" s="177">
        <f t="shared" si="4"/>
        <v>0</v>
      </c>
      <c r="Z66" s="178">
        <v>0</v>
      </c>
      <c r="AA66" s="178">
        <v>0</v>
      </c>
      <c r="AB66" s="179"/>
      <c r="AC66" s="179"/>
      <c r="AD66" s="179"/>
      <c r="AE66" s="178" t="s">
        <v>657</v>
      </c>
      <c r="AF66" s="178" t="s">
        <v>657</v>
      </c>
      <c r="AG66" s="179">
        <f t="shared" si="5"/>
        <v>0</v>
      </c>
      <c r="AI66" s="180">
        <v>0</v>
      </c>
      <c r="AJ66" s="180">
        <v>0</v>
      </c>
      <c r="AK66" s="180"/>
      <c r="AL66" s="180"/>
      <c r="AM66" s="180"/>
      <c r="AN66" s="180"/>
      <c r="AO66" s="180"/>
      <c r="AP66" s="180"/>
      <c r="AQ66" s="180"/>
      <c r="AS66" s="177"/>
      <c r="AT66" s="177"/>
      <c r="AU66" s="177"/>
      <c r="AV66" s="177"/>
      <c r="AW66" s="177"/>
      <c r="AX66" s="177"/>
      <c r="AY66" s="177"/>
      <c r="AZ66" s="177"/>
    </row>
    <row r="67" spans="1:52" x14ac:dyDescent="0.2">
      <c r="A67" s="126">
        <v>1</v>
      </c>
      <c r="B67" s="127" t="s">
        <v>168</v>
      </c>
      <c r="C67" s="128">
        <v>20</v>
      </c>
      <c r="D67" s="128" t="s">
        <v>220</v>
      </c>
      <c r="E67" s="143" t="s">
        <v>249</v>
      </c>
      <c r="F67" s="199">
        <v>4560.0200000000004</v>
      </c>
      <c r="G67" s="129" t="s">
        <v>120</v>
      </c>
      <c r="H67" s="165">
        <v>13965</v>
      </c>
      <c r="I67" s="165"/>
      <c r="J67" s="166"/>
      <c r="K67" s="166"/>
      <c r="L67" s="166"/>
      <c r="M67" s="166"/>
      <c r="N67" s="165">
        <v>12369</v>
      </c>
      <c r="O67" s="166">
        <f t="shared" ref="O67:O82" si="6">H67-N67</f>
        <v>1596</v>
      </c>
      <c r="Q67" s="176">
        <v>13500</v>
      </c>
      <c r="R67" s="176"/>
      <c r="S67" s="177"/>
      <c r="T67" s="177"/>
      <c r="U67" s="177"/>
      <c r="V67" s="177"/>
      <c r="W67" s="176">
        <v>13500</v>
      </c>
      <c r="X67" s="177">
        <f t="shared" ref="X67:X82" si="7">Q67-W67</f>
        <v>0</v>
      </c>
      <c r="Z67" s="178">
        <v>14815</v>
      </c>
      <c r="AA67" s="178">
        <v>14815</v>
      </c>
      <c r="AB67" s="179"/>
      <c r="AC67" s="179"/>
      <c r="AD67" s="179"/>
      <c r="AE67" s="178">
        <v>14809.36</v>
      </c>
      <c r="AF67" s="178">
        <v>14809.36</v>
      </c>
      <c r="AG67" s="179">
        <f t="shared" ref="AG67:AG82" si="8">AF67-AA67</f>
        <v>-5.6399999999994179</v>
      </c>
      <c r="AI67" s="180">
        <v>14815</v>
      </c>
      <c r="AJ67" s="180">
        <v>14815</v>
      </c>
      <c r="AK67" s="180"/>
      <c r="AL67" s="180"/>
      <c r="AM67" s="180"/>
      <c r="AN67" s="180"/>
      <c r="AO67" s="180"/>
      <c r="AP67" s="180"/>
      <c r="AQ67" s="180"/>
      <c r="AS67" s="177"/>
      <c r="AT67" s="177"/>
      <c r="AU67" s="177"/>
      <c r="AV67" s="177"/>
      <c r="AW67" s="177"/>
      <c r="AX67" s="177"/>
      <c r="AY67" s="177"/>
      <c r="AZ67" s="177"/>
    </row>
    <row r="68" spans="1:52" x14ac:dyDescent="0.2">
      <c r="A68" s="126">
        <v>2</v>
      </c>
      <c r="B68" s="127" t="s">
        <v>206</v>
      </c>
      <c r="C68" s="128">
        <v>20</v>
      </c>
      <c r="D68" s="128" t="s">
        <v>220</v>
      </c>
      <c r="E68" s="143" t="s">
        <v>249</v>
      </c>
      <c r="F68" s="199">
        <v>4700.01</v>
      </c>
      <c r="G68" s="129" t="s">
        <v>122</v>
      </c>
      <c r="H68" s="165">
        <v>0</v>
      </c>
      <c r="I68" s="165"/>
      <c r="J68" s="166"/>
      <c r="K68" s="166"/>
      <c r="L68" s="166"/>
      <c r="M68" s="166"/>
      <c r="N68" s="165">
        <v>0</v>
      </c>
      <c r="O68" s="166">
        <f t="shared" si="6"/>
        <v>0</v>
      </c>
      <c r="Q68" s="176">
        <v>0</v>
      </c>
      <c r="R68" s="176"/>
      <c r="S68" s="177"/>
      <c r="T68" s="177"/>
      <c r="U68" s="177"/>
      <c r="V68" s="177"/>
      <c r="W68" s="176">
        <v>0</v>
      </c>
      <c r="X68" s="177">
        <f t="shared" si="7"/>
        <v>0</v>
      </c>
      <c r="Z68" s="178">
        <v>0</v>
      </c>
      <c r="AA68" s="178">
        <v>0</v>
      </c>
      <c r="AB68" s="179"/>
      <c r="AC68" s="179"/>
      <c r="AD68" s="179"/>
      <c r="AE68" s="178" t="s">
        <v>657</v>
      </c>
      <c r="AF68" s="178" t="s">
        <v>657</v>
      </c>
      <c r="AG68" s="179">
        <f t="shared" si="8"/>
        <v>0</v>
      </c>
      <c r="AI68" s="180">
        <v>0</v>
      </c>
      <c r="AJ68" s="180">
        <v>0</v>
      </c>
      <c r="AK68" s="180"/>
      <c r="AL68" s="180"/>
      <c r="AM68" s="180"/>
      <c r="AN68" s="180"/>
      <c r="AO68" s="180"/>
      <c r="AP68" s="180"/>
      <c r="AQ68" s="180"/>
      <c r="AS68" s="177"/>
      <c r="AT68" s="177"/>
      <c r="AU68" s="177"/>
      <c r="AV68" s="177"/>
      <c r="AW68" s="177"/>
      <c r="AX68" s="177"/>
      <c r="AY68" s="177"/>
      <c r="AZ68" s="177"/>
    </row>
    <row r="69" spans="1:52" x14ac:dyDescent="0.2">
      <c r="A69" s="126">
        <v>1</v>
      </c>
      <c r="B69" s="127" t="s">
        <v>169</v>
      </c>
      <c r="C69" s="128">
        <v>20</v>
      </c>
      <c r="D69" s="128" t="s">
        <v>220</v>
      </c>
      <c r="E69" s="143" t="s">
        <v>250</v>
      </c>
      <c r="F69" s="199">
        <v>4560.0200000000004</v>
      </c>
      <c r="G69" s="129" t="s">
        <v>120</v>
      </c>
      <c r="H69" s="165">
        <v>14200</v>
      </c>
      <c r="I69" s="165"/>
      <c r="J69" s="166"/>
      <c r="K69" s="166"/>
      <c r="L69" s="166"/>
      <c r="M69" s="166"/>
      <c r="N69" s="165">
        <v>14199.22</v>
      </c>
      <c r="O69" s="166">
        <f t="shared" si="6"/>
        <v>0.78000000000065484</v>
      </c>
      <c r="Q69" s="176">
        <v>14625</v>
      </c>
      <c r="R69" s="176"/>
      <c r="S69" s="177"/>
      <c r="T69" s="177"/>
      <c r="U69" s="177"/>
      <c r="V69" s="177"/>
      <c r="W69" s="176">
        <v>14624.54</v>
      </c>
      <c r="X69" s="177">
        <f t="shared" si="7"/>
        <v>0.45999999999912689</v>
      </c>
      <c r="Z69" s="178">
        <v>15065</v>
      </c>
      <c r="AA69" s="178">
        <v>15065</v>
      </c>
      <c r="AB69" s="179"/>
      <c r="AC69" s="179"/>
      <c r="AD69" s="179"/>
      <c r="AE69" s="178">
        <v>15064.07</v>
      </c>
      <c r="AF69" s="178">
        <v>15064.07</v>
      </c>
      <c r="AG69" s="179">
        <f t="shared" si="8"/>
        <v>-0.93000000000029104</v>
      </c>
      <c r="AI69" s="180">
        <v>15065</v>
      </c>
      <c r="AJ69" s="180">
        <v>15065</v>
      </c>
      <c r="AK69" s="180"/>
      <c r="AL69" s="180"/>
      <c r="AM69" s="180"/>
      <c r="AN69" s="180"/>
      <c r="AO69" s="180"/>
      <c r="AP69" s="180"/>
      <c r="AQ69" s="180"/>
      <c r="AS69" s="177"/>
      <c r="AT69" s="177"/>
      <c r="AU69" s="177"/>
      <c r="AV69" s="177"/>
      <c r="AW69" s="177"/>
      <c r="AX69" s="177"/>
      <c r="AY69" s="177"/>
      <c r="AZ69" s="177"/>
    </row>
    <row r="70" spans="1:52" x14ac:dyDescent="0.2">
      <c r="A70" s="126">
        <v>2</v>
      </c>
      <c r="B70" s="127" t="s">
        <v>207</v>
      </c>
      <c r="C70" s="128">
        <v>20</v>
      </c>
      <c r="D70" s="128" t="s">
        <v>220</v>
      </c>
      <c r="E70" s="143" t="s">
        <v>250</v>
      </c>
      <c r="F70" s="199">
        <v>4700.01</v>
      </c>
      <c r="G70" s="129" t="s">
        <v>122</v>
      </c>
      <c r="H70" s="165">
        <v>0</v>
      </c>
      <c r="I70" s="165"/>
      <c r="J70" s="166"/>
      <c r="K70" s="166"/>
      <c r="L70" s="166"/>
      <c r="M70" s="166"/>
      <c r="N70" s="165">
        <v>0</v>
      </c>
      <c r="O70" s="166">
        <f t="shared" si="6"/>
        <v>0</v>
      </c>
      <c r="Q70" s="176">
        <v>0</v>
      </c>
      <c r="R70" s="176"/>
      <c r="S70" s="177"/>
      <c r="T70" s="177"/>
      <c r="U70" s="177"/>
      <c r="V70" s="177"/>
      <c r="W70" s="176">
        <v>0</v>
      </c>
      <c r="X70" s="177">
        <f t="shared" si="7"/>
        <v>0</v>
      </c>
      <c r="Z70" s="178">
        <v>0</v>
      </c>
      <c r="AA70" s="178">
        <v>0</v>
      </c>
      <c r="AB70" s="179"/>
      <c r="AC70" s="179"/>
      <c r="AD70" s="179"/>
      <c r="AE70" s="178" t="s">
        <v>657</v>
      </c>
      <c r="AF70" s="178" t="s">
        <v>657</v>
      </c>
      <c r="AG70" s="179">
        <f t="shared" si="8"/>
        <v>0</v>
      </c>
      <c r="AI70" s="180">
        <v>0</v>
      </c>
      <c r="AJ70" s="180">
        <v>0</v>
      </c>
      <c r="AK70" s="180"/>
      <c r="AL70" s="180"/>
      <c r="AM70" s="180"/>
      <c r="AN70" s="180"/>
      <c r="AO70" s="180"/>
      <c r="AP70" s="180"/>
      <c r="AQ70" s="180"/>
      <c r="AS70" s="177"/>
      <c r="AT70" s="177"/>
      <c r="AU70" s="177"/>
      <c r="AV70" s="177"/>
      <c r="AW70" s="177"/>
      <c r="AX70" s="177"/>
      <c r="AY70" s="177"/>
      <c r="AZ70" s="177"/>
    </row>
    <row r="71" spans="1:52" x14ac:dyDescent="0.2">
      <c r="A71" s="126">
        <v>1</v>
      </c>
      <c r="B71" s="127" t="s">
        <v>170</v>
      </c>
      <c r="C71" s="128">
        <v>20</v>
      </c>
      <c r="D71" s="128" t="s">
        <v>220</v>
      </c>
      <c r="E71" s="143" t="s">
        <v>251</v>
      </c>
      <c r="F71" s="199">
        <v>4560.0200000000004</v>
      </c>
      <c r="G71" s="129" t="s">
        <v>120</v>
      </c>
      <c r="H71" s="165">
        <v>49070</v>
      </c>
      <c r="I71" s="165"/>
      <c r="J71" s="166"/>
      <c r="K71" s="166"/>
      <c r="L71" s="166"/>
      <c r="M71" s="166"/>
      <c r="N71" s="165">
        <v>7019.28</v>
      </c>
      <c r="O71" s="166">
        <f t="shared" si="6"/>
        <v>42050.720000000001</v>
      </c>
      <c r="Q71" s="176">
        <v>7700</v>
      </c>
      <c r="R71" s="176"/>
      <c r="S71" s="177"/>
      <c r="T71" s="177"/>
      <c r="U71" s="177"/>
      <c r="V71" s="177"/>
      <c r="W71" s="176">
        <v>7384.3</v>
      </c>
      <c r="X71" s="177">
        <f t="shared" si="7"/>
        <v>315.69999999999982</v>
      </c>
      <c r="Z71" s="178">
        <v>21400</v>
      </c>
      <c r="AA71" s="178">
        <v>21400</v>
      </c>
      <c r="AB71" s="179"/>
      <c r="AC71" s="179"/>
      <c r="AD71" s="179"/>
      <c r="AE71" s="178">
        <v>21397.97</v>
      </c>
      <c r="AF71" s="178">
        <v>21397.97</v>
      </c>
      <c r="AG71" s="179">
        <f t="shared" si="8"/>
        <v>-2.0299999999988358</v>
      </c>
      <c r="AI71" s="180">
        <v>21400</v>
      </c>
      <c r="AJ71" s="180">
        <v>21400</v>
      </c>
      <c r="AK71" s="180"/>
      <c r="AL71" s="180"/>
      <c r="AM71" s="180"/>
      <c r="AN71" s="180"/>
      <c r="AO71" s="180"/>
      <c r="AP71" s="180"/>
      <c r="AQ71" s="180"/>
      <c r="AS71" s="177"/>
      <c r="AT71" s="177"/>
      <c r="AU71" s="177"/>
      <c r="AV71" s="177"/>
      <c r="AW71" s="177"/>
      <c r="AX71" s="177"/>
      <c r="AY71" s="177"/>
      <c r="AZ71" s="177"/>
    </row>
    <row r="72" spans="1:52" x14ac:dyDescent="0.2">
      <c r="A72" s="126">
        <v>2</v>
      </c>
      <c r="B72" s="127" t="s">
        <v>208</v>
      </c>
      <c r="C72" s="128">
        <v>20</v>
      </c>
      <c r="D72" s="128" t="s">
        <v>220</v>
      </c>
      <c r="E72" s="143" t="s">
        <v>251</v>
      </c>
      <c r="F72" s="199">
        <v>4700.01</v>
      </c>
      <c r="G72" s="129" t="s">
        <v>122</v>
      </c>
      <c r="H72" s="165">
        <v>0</v>
      </c>
      <c r="I72" s="165"/>
      <c r="J72" s="166"/>
      <c r="K72" s="166"/>
      <c r="L72" s="166"/>
      <c r="M72" s="166"/>
      <c r="N72" s="165">
        <v>0</v>
      </c>
      <c r="O72" s="166">
        <f t="shared" si="6"/>
        <v>0</v>
      </c>
      <c r="Q72" s="176">
        <v>0</v>
      </c>
      <c r="R72" s="176"/>
      <c r="S72" s="177"/>
      <c r="T72" s="177"/>
      <c r="U72" s="177"/>
      <c r="V72" s="177"/>
      <c r="W72" s="176">
        <v>0</v>
      </c>
      <c r="X72" s="177">
        <f t="shared" si="7"/>
        <v>0</v>
      </c>
      <c r="Z72" s="178">
        <v>0</v>
      </c>
      <c r="AA72" s="178">
        <v>0</v>
      </c>
      <c r="AB72" s="179"/>
      <c r="AC72" s="179"/>
      <c r="AD72" s="179"/>
      <c r="AE72" s="178" t="s">
        <v>657</v>
      </c>
      <c r="AF72" s="178" t="s">
        <v>657</v>
      </c>
      <c r="AG72" s="179">
        <f t="shared" si="8"/>
        <v>0</v>
      </c>
      <c r="AI72" s="180">
        <v>0</v>
      </c>
      <c r="AJ72" s="180">
        <v>0</v>
      </c>
      <c r="AK72" s="180"/>
      <c r="AL72" s="180"/>
      <c r="AM72" s="180"/>
      <c r="AN72" s="180"/>
      <c r="AO72" s="180"/>
      <c r="AP72" s="180"/>
      <c r="AQ72" s="180"/>
      <c r="AS72" s="177"/>
      <c r="AT72" s="177"/>
      <c r="AU72" s="177"/>
      <c r="AV72" s="177"/>
      <c r="AW72" s="177"/>
      <c r="AX72" s="177"/>
      <c r="AY72" s="177"/>
      <c r="AZ72" s="177"/>
    </row>
    <row r="73" spans="1:52" x14ac:dyDescent="0.2">
      <c r="A73" s="126">
        <v>1</v>
      </c>
      <c r="B73" s="127" t="s">
        <v>171</v>
      </c>
      <c r="C73" s="128">
        <v>20</v>
      </c>
      <c r="D73" s="128" t="s">
        <v>220</v>
      </c>
      <c r="E73" s="143" t="s">
        <v>252</v>
      </c>
      <c r="F73" s="199">
        <v>4560.0200000000004</v>
      </c>
      <c r="G73" s="129" t="s">
        <v>120</v>
      </c>
      <c r="H73" s="165">
        <v>24000</v>
      </c>
      <c r="I73" s="165"/>
      <c r="J73" s="166"/>
      <c r="K73" s="166"/>
      <c r="L73" s="166"/>
      <c r="M73" s="166"/>
      <c r="N73" s="165">
        <v>16531</v>
      </c>
      <c r="O73" s="166">
        <f t="shared" si="6"/>
        <v>7469</v>
      </c>
      <c r="Q73" s="176">
        <v>15990</v>
      </c>
      <c r="R73" s="176"/>
      <c r="S73" s="177"/>
      <c r="T73" s="177"/>
      <c r="U73" s="177"/>
      <c r="V73" s="177"/>
      <c r="W73" s="176">
        <v>15922.88</v>
      </c>
      <c r="X73" s="177">
        <f t="shared" si="7"/>
        <v>67.1200000000008</v>
      </c>
      <c r="Z73" s="178">
        <v>22765</v>
      </c>
      <c r="AA73" s="178">
        <v>22765</v>
      </c>
      <c r="AB73" s="179"/>
      <c r="AC73" s="179"/>
      <c r="AD73" s="179"/>
      <c r="AE73" s="178">
        <v>22759.15</v>
      </c>
      <c r="AF73" s="178">
        <v>22759.15</v>
      </c>
      <c r="AG73" s="179">
        <f t="shared" si="8"/>
        <v>-5.8499999999985448</v>
      </c>
      <c r="AI73" s="180">
        <v>22765</v>
      </c>
      <c r="AJ73" s="180">
        <v>22765</v>
      </c>
      <c r="AK73" s="180"/>
      <c r="AL73" s="180"/>
      <c r="AM73" s="180"/>
      <c r="AN73" s="180"/>
      <c r="AO73" s="180"/>
      <c r="AP73" s="180"/>
      <c r="AQ73" s="180"/>
      <c r="AS73" s="177"/>
      <c r="AT73" s="177"/>
      <c r="AU73" s="177"/>
      <c r="AV73" s="177"/>
      <c r="AW73" s="177"/>
      <c r="AX73" s="177"/>
      <c r="AY73" s="177"/>
      <c r="AZ73" s="177"/>
    </row>
    <row r="74" spans="1:52" x14ac:dyDescent="0.2">
      <c r="A74" s="126">
        <v>2</v>
      </c>
      <c r="B74" s="127" t="s">
        <v>209</v>
      </c>
      <c r="C74" s="128">
        <v>20</v>
      </c>
      <c r="D74" s="128" t="s">
        <v>220</v>
      </c>
      <c r="E74" s="143" t="s">
        <v>252</v>
      </c>
      <c r="F74" s="199">
        <v>4700.01</v>
      </c>
      <c r="G74" s="129" t="s">
        <v>122</v>
      </c>
      <c r="H74" s="165">
        <v>0</v>
      </c>
      <c r="I74" s="165"/>
      <c r="J74" s="166"/>
      <c r="K74" s="166"/>
      <c r="L74" s="166"/>
      <c r="M74" s="166"/>
      <c r="N74" s="165">
        <v>0</v>
      </c>
      <c r="O74" s="166">
        <f t="shared" si="6"/>
        <v>0</v>
      </c>
      <c r="Q74" s="176">
        <v>0</v>
      </c>
      <c r="R74" s="176"/>
      <c r="S74" s="177"/>
      <c r="T74" s="177"/>
      <c r="U74" s="177"/>
      <c r="V74" s="177"/>
      <c r="W74" s="176">
        <v>0</v>
      </c>
      <c r="X74" s="177">
        <f t="shared" si="7"/>
        <v>0</v>
      </c>
      <c r="Z74" s="178">
        <v>0</v>
      </c>
      <c r="AA74" s="178">
        <v>0</v>
      </c>
      <c r="AB74" s="179"/>
      <c r="AC74" s="179"/>
      <c r="AD74" s="179"/>
      <c r="AE74" s="178" t="s">
        <v>657</v>
      </c>
      <c r="AF74" s="178" t="s">
        <v>657</v>
      </c>
      <c r="AG74" s="179">
        <f t="shared" si="8"/>
        <v>0</v>
      </c>
      <c r="AI74" s="180">
        <v>0</v>
      </c>
      <c r="AJ74" s="180">
        <v>0</v>
      </c>
      <c r="AK74" s="180"/>
      <c r="AL74" s="180"/>
      <c r="AM74" s="180"/>
      <c r="AN74" s="180"/>
      <c r="AO74" s="180"/>
      <c r="AP74" s="180"/>
      <c r="AQ74" s="180"/>
      <c r="AS74" s="177"/>
      <c r="AT74" s="177"/>
      <c r="AU74" s="177"/>
      <c r="AV74" s="177"/>
      <c r="AW74" s="177"/>
      <c r="AX74" s="177"/>
      <c r="AY74" s="177"/>
      <c r="AZ74" s="177"/>
    </row>
    <row r="75" spans="1:52" x14ac:dyDescent="0.2">
      <c r="A75" s="126">
        <v>1</v>
      </c>
      <c r="B75" s="127" t="s">
        <v>172</v>
      </c>
      <c r="C75" s="128">
        <v>20</v>
      </c>
      <c r="D75" s="128" t="s">
        <v>220</v>
      </c>
      <c r="E75" s="143" t="s">
        <v>253</v>
      </c>
      <c r="F75" s="199">
        <v>4560.0200000000004</v>
      </c>
      <c r="G75" s="129" t="s">
        <v>120</v>
      </c>
      <c r="H75" s="165">
        <v>2025</v>
      </c>
      <c r="I75" s="165"/>
      <c r="J75" s="166"/>
      <c r="K75" s="166"/>
      <c r="L75" s="166"/>
      <c r="M75" s="166"/>
      <c r="N75" s="165">
        <v>1800</v>
      </c>
      <c r="O75" s="166">
        <f t="shared" si="6"/>
        <v>225</v>
      </c>
      <c r="Q75" s="176">
        <v>1560</v>
      </c>
      <c r="R75" s="176"/>
      <c r="S75" s="177"/>
      <c r="T75" s="177"/>
      <c r="U75" s="177"/>
      <c r="V75" s="177"/>
      <c r="W75" s="176">
        <v>1555.2</v>
      </c>
      <c r="X75" s="177">
        <f t="shared" si="7"/>
        <v>4.7999999999999545</v>
      </c>
      <c r="Z75" s="178">
        <v>1730</v>
      </c>
      <c r="AA75" s="178">
        <v>1730</v>
      </c>
      <c r="AB75" s="179"/>
      <c r="AC75" s="179"/>
      <c r="AD75" s="179"/>
      <c r="AE75" s="178">
        <v>1726.62</v>
      </c>
      <c r="AF75" s="178">
        <v>1726.62</v>
      </c>
      <c r="AG75" s="179">
        <f t="shared" si="8"/>
        <v>-3.3800000000001091</v>
      </c>
      <c r="AI75" s="180">
        <v>1730</v>
      </c>
      <c r="AJ75" s="180">
        <v>1730</v>
      </c>
      <c r="AK75" s="180"/>
      <c r="AL75" s="180"/>
      <c r="AM75" s="180"/>
      <c r="AN75" s="180"/>
      <c r="AO75" s="180"/>
      <c r="AP75" s="180"/>
      <c r="AQ75" s="180"/>
      <c r="AS75" s="177"/>
      <c r="AT75" s="177"/>
      <c r="AU75" s="177"/>
      <c r="AV75" s="177"/>
      <c r="AW75" s="177"/>
      <c r="AX75" s="177"/>
      <c r="AY75" s="177"/>
      <c r="AZ75" s="177"/>
    </row>
    <row r="76" spans="1:52" x14ac:dyDescent="0.2">
      <c r="A76" s="126">
        <v>2</v>
      </c>
      <c r="B76" s="127" t="s">
        <v>210</v>
      </c>
      <c r="C76" s="128">
        <v>20</v>
      </c>
      <c r="D76" s="128" t="s">
        <v>220</v>
      </c>
      <c r="E76" s="143" t="s">
        <v>253</v>
      </c>
      <c r="F76" s="199">
        <v>4700.01</v>
      </c>
      <c r="G76" s="129" t="s">
        <v>122</v>
      </c>
      <c r="H76" s="165">
        <v>0</v>
      </c>
      <c r="I76" s="165"/>
      <c r="J76" s="166"/>
      <c r="K76" s="166"/>
      <c r="L76" s="166"/>
      <c r="M76" s="166"/>
      <c r="N76" s="165">
        <v>0</v>
      </c>
      <c r="O76" s="166">
        <f t="shared" si="6"/>
        <v>0</v>
      </c>
      <c r="Q76" s="176">
        <v>0</v>
      </c>
      <c r="R76" s="176"/>
      <c r="S76" s="177"/>
      <c r="T76" s="177"/>
      <c r="U76" s="177"/>
      <c r="V76" s="177"/>
      <c r="W76" s="176">
        <v>0</v>
      </c>
      <c r="X76" s="177">
        <f t="shared" si="7"/>
        <v>0</v>
      </c>
      <c r="Z76" s="178">
        <v>0</v>
      </c>
      <c r="AA76" s="178">
        <v>0</v>
      </c>
      <c r="AB76" s="179"/>
      <c r="AC76" s="179"/>
      <c r="AD76" s="179"/>
      <c r="AE76" s="178" t="s">
        <v>657</v>
      </c>
      <c r="AF76" s="178" t="s">
        <v>657</v>
      </c>
      <c r="AG76" s="179">
        <f t="shared" si="8"/>
        <v>0</v>
      </c>
      <c r="AI76" s="180">
        <v>0</v>
      </c>
      <c r="AJ76" s="180">
        <v>0</v>
      </c>
      <c r="AK76" s="180"/>
      <c r="AL76" s="180"/>
      <c r="AM76" s="180"/>
      <c r="AN76" s="180"/>
      <c r="AO76" s="180"/>
      <c r="AP76" s="180"/>
      <c r="AQ76" s="180"/>
      <c r="AS76" s="177"/>
      <c r="AT76" s="177"/>
      <c r="AU76" s="177"/>
      <c r="AV76" s="177"/>
      <c r="AW76" s="177"/>
      <c r="AX76" s="177"/>
      <c r="AY76" s="177"/>
      <c r="AZ76" s="177"/>
    </row>
    <row r="77" spans="1:52" x14ac:dyDescent="0.2">
      <c r="A77" s="126">
        <v>1</v>
      </c>
      <c r="B77" s="127" t="s">
        <v>173</v>
      </c>
      <c r="C77" s="128">
        <v>20</v>
      </c>
      <c r="D77" s="128" t="s">
        <v>220</v>
      </c>
      <c r="E77" s="143" t="s">
        <v>254</v>
      </c>
      <c r="F77" s="199">
        <v>4560.0200000000004</v>
      </c>
      <c r="G77" s="129" t="s">
        <v>120</v>
      </c>
      <c r="H77" s="165">
        <v>18995</v>
      </c>
      <c r="I77" s="165"/>
      <c r="J77" s="166"/>
      <c r="K77" s="166"/>
      <c r="L77" s="166"/>
      <c r="M77" s="166"/>
      <c r="N77" s="165">
        <v>14000.8</v>
      </c>
      <c r="O77" s="166">
        <f t="shared" si="6"/>
        <v>4994.2000000000007</v>
      </c>
      <c r="Q77" s="176">
        <v>12040</v>
      </c>
      <c r="R77" s="176"/>
      <c r="S77" s="177"/>
      <c r="T77" s="177"/>
      <c r="U77" s="177"/>
      <c r="V77" s="177"/>
      <c r="W77" s="176">
        <v>11978.08</v>
      </c>
      <c r="X77" s="177">
        <f t="shared" si="7"/>
        <v>61.920000000000073</v>
      </c>
      <c r="Z77" s="178">
        <v>16855</v>
      </c>
      <c r="AA77" s="178">
        <v>16855</v>
      </c>
      <c r="AB77" s="179"/>
      <c r="AC77" s="179"/>
      <c r="AD77" s="179"/>
      <c r="AE77" s="178">
        <v>16849.2</v>
      </c>
      <c r="AF77" s="178">
        <v>16849.2</v>
      </c>
      <c r="AG77" s="179">
        <f t="shared" si="8"/>
        <v>-5.7999999999992724</v>
      </c>
      <c r="AI77" s="180">
        <v>16855</v>
      </c>
      <c r="AJ77" s="180">
        <v>16855</v>
      </c>
      <c r="AK77" s="180"/>
      <c r="AL77" s="180"/>
      <c r="AM77" s="180"/>
      <c r="AN77" s="180"/>
      <c r="AO77" s="180"/>
      <c r="AP77" s="180"/>
      <c r="AQ77" s="180"/>
      <c r="AS77" s="177"/>
      <c r="AT77" s="177"/>
      <c r="AU77" s="177"/>
      <c r="AV77" s="177"/>
      <c r="AW77" s="177"/>
      <c r="AX77" s="177"/>
      <c r="AY77" s="177"/>
      <c r="AZ77" s="177"/>
    </row>
    <row r="78" spans="1:52" x14ac:dyDescent="0.2">
      <c r="A78" s="126">
        <v>2</v>
      </c>
      <c r="B78" s="127" t="s">
        <v>211</v>
      </c>
      <c r="C78" s="128">
        <v>20</v>
      </c>
      <c r="D78" s="128" t="s">
        <v>220</v>
      </c>
      <c r="E78" s="143" t="s">
        <v>254</v>
      </c>
      <c r="F78" s="199">
        <v>4700.01</v>
      </c>
      <c r="G78" s="129" t="s">
        <v>122</v>
      </c>
      <c r="H78" s="165">
        <v>0</v>
      </c>
      <c r="I78" s="165"/>
      <c r="J78" s="166"/>
      <c r="K78" s="166"/>
      <c r="L78" s="166"/>
      <c r="M78" s="166"/>
      <c r="N78" s="165">
        <v>0</v>
      </c>
      <c r="O78" s="166">
        <f t="shared" si="6"/>
        <v>0</v>
      </c>
      <c r="Q78" s="176">
        <v>0</v>
      </c>
      <c r="R78" s="176"/>
      <c r="S78" s="177"/>
      <c r="T78" s="177"/>
      <c r="U78" s="177"/>
      <c r="V78" s="177"/>
      <c r="W78" s="176">
        <v>0</v>
      </c>
      <c r="X78" s="177">
        <f t="shared" si="7"/>
        <v>0</v>
      </c>
      <c r="Z78" s="178">
        <v>0</v>
      </c>
      <c r="AA78" s="178">
        <v>0</v>
      </c>
      <c r="AB78" s="179"/>
      <c r="AC78" s="179"/>
      <c r="AD78" s="179"/>
      <c r="AE78" s="178" t="s">
        <v>657</v>
      </c>
      <c r="AF78" s="178" t="s">
        <v>657</v>
      </c>
      <c r="AG78" s="179">
        <f t="shared" si="8"/>
        <v>0</v>
      </c>
      <c r="AI78" s="180">
        <v>0</v>
      </c>
      <c r="AJ78" s="180">
        <v>0</v>
      </c>
      <c r="AK78" s="180"/>
      <c r="AL78" s="180"/>
      <c r="AM78" s="180"/>
      <c r="AN78" s="180"/>
      <c r="AO78" s="180"/>
      <c r="AP78" s="180"/>
      <c r="AQ78" s="180"/>
      <c r="AS78" s="177"/>
      <c r="AT78" s="177"/>
      <c r="AU78" s="177"/>
      <c r="AV78" s="177"/>
      <c r="AW78" s="177"/>
      <c r="AX78" s="177"/>
      <c r="AY78" s="177"/>
      <c r="AZ78" s="177"/>
    </row>
    <row r="79" spans="1:52" x14ac:dyDescent="0.2">
      <c r="A79" s="126">
        <v>1</v>
      </c>
      <c r="B79" s="127" t="s">
        <v>174</v>
      </c>
      <c r="C79" s="128">
        <v>20</v>
      </c>
      <c r="D79" s="128" t="s">
        <v>220</v>
      </c>
      <c r="E79" s="143" t="s">
        <v>255</v>
      </c>
      <c r="F79" s="199">
        <v>4560.0200000000004</v>
      </c>
      <c r="G79" s="129" t="s">
        <v>120</v>
      </c>
      <c r="H79" s="165">
        <v>10500</v>
      </c>
      <c r="I79" s="165"/>
      <c r="J79" s="166"/>
      <c r="K79" s="166"/>
      <c r="L79" s="166"/>
      <c r="M79" s="166"/>
      <c r="N79" s="165">
        <v>10495.6</v>
      </c>
      <c r="O79" s="166">
        <f t="shared" si="6"/>
        <v>4.3999999999996362</v>
      </c>
      <c r="Q79" s="176">
        <v>11970</v>
      </c>
      <c r="R79" s="176"/>
      <c r="S79" s="177"/>
      <c r="T79" s="177"/>
      <c r="U79" s="177"/>
      <c r="V79" s="177"/>
      <c r="W79" s="176">
        <v>11983.34</v>
      </c>
      <c r="X79" s="177">
        <f t="shared" si="7"/>
        <v>-13.340000000000146</v>
      </c>
      <c r="Z79" s="178">
        <v>14060</v>
      </c>
      <c r="AA79" s="178">
        <v>14060</v>
      </c>
      <c r="AB79" s="179"/>
      <c r="AC79" s="179"/>
      <c r="AD79" s="179"/>
      <c r="AE79" s="178">
        <v>14060</v>
      </c>
      <c r="AF79" s="178">
        <v>14060</v>
      </c>
      <c r="AG79" s="179">
        <f t="shared" si="8"/>
        <v>0</v>
      </c>
      <c r="AI79" s="180">
        <v>14060</v>
      </c>
      <c r="AJ79" s="180">
        <v>14060</v>
      </c>
      <c r="AK79" s="180"/>
      <c r="AL79" s="180"/>
      <c r="AM79" s="180"/>
      <c r="AN79" s="180"/>
      <c r="AO79" s="180"/>
      <c r="AP79" s="180"/>
      <c r="AQ79" s="180"/>
      <c r="AS79" s="177"/>
      <c r="AT79" s="177"/>
      <c r="AU79" s="177"/>
      <c r="AV79" s="177"/>
      <c r="AW79" s="177"/>
      <c r="AX79" s="177"/>
      <c r="AY79" s="177"/>
      <c r="AZ79" s="177"/>
    </row>
    <row r="80" spans="1:52" x14ac:dyDescent="0.2">
      <c r="A80" s="126">
        <v>2</v>
      </c>
      <c r="B80" s="127" t="s">
        <v>212</v>
      </c>
      <c r="C80" s="128">
        <v>20</v>
      </c>
      <c r="D80" s="128" t="s">
        <v>220</v>
      </c>
      <c r="E80" s="143" t="s">
        <v>255</v>
      </c>
      <c r="F80" s="199">
        <v>4700.01</v>
      </c>
      <c r="G80" s="129" t="s">
        <v>122</v>
      </c>
      <c r="H80" s="165">
        <v>0</v>
      </c>
      <c r="I80" s="165"/>
      <c r="J80" s="166"/>
      <c r="K80" s="166"/>
      <c r="L80" s="166"/>
      <c r="M80" s="166"/>
      <c r="N80" s="165">
        <v>0</v>
      </c>
      <c r="O80" s="166">
        <f t="shared" si="6"/>
        <v>0</v>
      </c>
      <c r="Q80" s="176">
        <v>0</v>
      </c>
      <c r="R80" s="176"/>
      <c r="S80" s="177"/>
      <c r="T80" s="177"/>
      <c r="U80" s="177"/>
      <c r="V80" s="177"/>
      <c r="W80" s="176">
        <v>0</v>
      </c>
      <c r="X80" s="177">
        <f t="shared" si="7"/>
        <v>0</v>
      </c>
      <c r="Z80" s="178">
        <v>0</v>
      </c>
      <c r="AA80" s="178">
        <v>0</v>
      </c>
      <c r="AB80" s="179"/>
      <c r="AC80" s="179"/>
      <c r="AD80" s="179"/>
      <c r="AE80" s="178" t="s">
        <v>657</v>
      </c>
      <c r="AF80" s="178" t="s">
        <v>657</v>
      </c>
      <c r="AG80" s="179">
        <f t="shared" si="8"/>
        <v>0</v>
      </c>
      <c r="AI80" s="180">
        <v>0</v>
      </c>
      <c r="AJ80" s="180">
        <v>0</v>
      </c>
      <c r="AK80" s="180"/>
      <c r="AL80" s="180"/>
      <c r="AM80" s="180"/>
      <c r="AN80" s="180"/>
      <c r="AO80" s="180"/>
      <c r="AP80" s="180"/>
      <c r="AQ80" s="180"/>
      <c r="AS80" s="177"/>
      <c r="AT80" s="177"/>
      <c r="AU80" s="177"/>
      <c r="AV80" s="177"/>
      <c r="AW80" s="177"/>
      <c r="AX80" s="177"/>
      <c r="AY80" s="177"/>
      <c r="AZ80" s="177"/>
    </row>
    <row r="81" spans="1:52" x14ac:dyDescent="0.2">
      <c r="A81" s="126">
        <v>1</v>
      </c>
      <c r="B81" s="127" t="s">
        <v>175</v>
      </c>
      <c r="C81" s="128">
        <v>20</v>
      </c>
      <c r="D81" s="128" t="s">
        <v>220</v>
      </c>
      <c r="E81" s="143" t="s">
        <v>256</v>
      </c>
      <c r="F81" s="199">
        <v>4560.0200000000004</v>
      </c>
      <c r="G81" s="129" t="s">
        <v>120</v>
      </c>
      <c r="H81" s="165">
        <v>3275</v>
      </c>
      <c r="I81" s="165"/>
      <c r="J81" s="166"/>
      <c r="K81" s="166"/>
      <c r="L81" s="166"/>
      <c r="M81" s="166"/>
      <c r="N81" s="165">
        <v>4386</v>
      </c>
      <c r="O81" s="166">
        <f t="shared" si="6"/>
        <v>-1111</v>
      </c>
      <c r="Q81" s="176">
        <v>8670</v>
      </c>
      <c r="R81" s="176"/>
      <c r="S81" s="177"/>
      <c r="T81" s="177"/>
      <c r="U81" s="177"/>
      <c r="V81" s="177"/>
      <c r="W81" s="176">
        <v>8721</v>
      </c>
      <c r="X81" s="177">
        <f t="shared" si="7"/>
        <v>-51</v>
      </c>
      <c r="Z81" s="178">
        <v>3470</v>
      </c>
      <c r="AA81" s="178">
        <v>3470</v>
      </c>
      <c r="AB81" s="179"/>
      <c r="AC81" s="179"/>
      <c r="AD81" s="179"/>
      <c r="AE81" s="178">
        <v>3460.44</v>
      </c>
      <c r="AF81" s="178">
        <v>3460.44</v>
      </c>
      <c r="AG81" s="179">
        <f t="shared" si="8"/>
        <v>-9.5599999999999454</v>
      </c>
      <c r="AI81" s="180">
        <v>3470</v>
      </c>
      <c r="AJ81" s="180">
        <v>3470</v>
      </c>
      <c r="AK81" s="180"/>
      <c r="AL81" s="180"/>
      <c r="AM81" s="180"/>
      <c r="AN81" s="180"/>
      <c r="AO81" s="180"/>
      <c r="AP81" s="180"/>
      <c r="AQ81" s="180"/>
      <c r="AS81" s="177"/>
      <c r="AT81" s="177"/>
      <c r="AU81" s="177"/>
      <c r="AV81" s="177"/>
      <c r="AW81" s="177"/>
      <c r="AX81" s="177"/>
      <c r="AY81" s="177"/>
      <c r="AZ81" s="177"/>
    </row>
    <row r="82" spans="1:52" x14ac:dyDescent="0.2">
      <c r="A82" s="126">
        <v>2</v>
      </c>
      <c r="B82" s="127" t="s">
        <v>213</v>
      </c>
      <c r="C82" s="128">
        <v>20</v>
      </c>
      <c r="D82" s="128" t="s">
        <v>220</v>
      </c>
      <c r="E82" s="143" t="s">
        <v>256</v>
      </c>
      <c r="F82" s="199">
        <v>4700.01</v>
      </c>
      <c r="G82" s="129" t="s">
        <v>122</v>
      </c>
      <c r="H82" s="165">
        <v>0</v>
      </c>
      <c r="I82" s="165"/>
      <c r="J82" s="166"/>
      <c r="K82" s="166"/>
      <c r="L82" s="166"/>
      <c r="M82" s="166"/>
      <c r="N82" s="165">
        <v>0</v>
      </c>
      <c r="O82" s="166">
        <f t="shared" si="6"/>
        <v>0</v>
      </c>
      <c r="Q82" s="176">
        <v>0</v>
      </c>
      <c r="R82" s="176"/>
      <c r="S82" s="177"/>
      <c r="T82" s="177"/>
      <c r="U82" s="177"/>
      <c r="V82" s="177"/>
      <c r="W82" s="176">
        <v>0</v>
      </c>
      <c r="X82" s="177">
        <f t="shared" si="7"/>
        <v>0</v>
      </c>
      <c r="Z82" s="178">
        <v>0</v>
      </c>
      <c r="AA82" s="178">
        <v>0</v>
      </c>
      <c r="AB82" s="179"/>
      <c r="AC82" s="179"/>
      <c r="AD82" s="179"/>
      <c r="AE82" s="178" t="s">
        <v>657</v>
      </c>
      <c r="AF82" s="178" t="s">
        <v>657</v>
      </c>
      <c r="AG82" s="179">
        <f t="shared" si="8"/>
        <v>0</v>
      </c>
      <c r="AI82" s="180">
        <v>0</v>
      </c>
      <c r="AJ82" s="180">
        <v>0</v>
      </c>
      <c r="AK82" s="180"/>
      <c r="AL82" s="180"/>
      <c r="AM82" s="180"/>
      <c r="AN82" s="180"/>
      <c r="AO82" s="180"/>
      <c r="AP82" s="180"/>
      <c r="AQ82" s="180"/>
      <c r="AS82" s="177"/>
      <c r="AT82" s="177"/>
      <c r="AU82" s="177"/>
      <c r="AV82" s="177"/>
      <c r="AW82" s="177"/>
      <c r="AX82" s="177"/>
      <c r="AY82" s="177"/>
      <c r="AZ82" s="177"/>
    </row>
    <row r="83" spans="1:52" x14ac:dyDescent="0.2">
      <c r="Z83" s="130">
        <f>SUM(Z3:Z82)</f>
        <v>1245430</v>
      </c>
      <c r="AA83" s="130">
        <f t="shared" ref="AA83:AF83" si="9">SUM(AA3:AA82)</f>
        <v>1245430</v>
      </c>
      <c r="AB83" s="130">
        <f t="shared" si="9"/>
        <v>0</v>
      </c>
      <c r="AC83" s="130">
        <f t="shared" si="9"/>
        <v>0</v>
      </c>
      <c r="AD83" s="130">
        <f t="shared" si="9"/>
        <v>0</v>
      </c>
      <c r="AE83" s="130">
        <f t="shared" si="9"/>
        <v>1227575.48</v>
      </c>
      <c r="AF83" s="130">
        <f t="shared" si="9"/>
        <v>1227575.48</v>
      </c>
    </row>
  </sheetData>
  <sortState ref="A3:WWY82">
    <sortCondition ref="B3:B82"/>
  </sortState>
  <mergeCells count="5">
    <mergeCell ref="H1:N1"/>
    <mergeCell ref="Q1:X1"/>
    <mergeCell ref="Z1:AG1"/>
    <mergeCell ref="AI1:AQ1"/>
    <mergeCell ref="AS1:AZ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5"/>
  <sheetViews>
    <sheetView workbookViewId="0">
      <selection activeCell="C13" sqref="C13:C20"/>
    </sheetView>
  </sheetViews>
  <sheetFormatPr defaultColWidth="9.140625" defaultRowHeight="15" x14ac:dyDescent="0.25"/>
  <cols>
    <col min="1" max="1" width="1.7109375" customWidth="1"/>
    <col min="2" max="2" width="22.85546875" customWidth="1"/>
    <col min="3" max="3" width="42.42578125" customWidth="1"/>
    <col min="4" max="4" width="13.7109375" customWidth="1"/>
    <col min="5" max="5" width="1.7109375" customWidth="1"/>
    <col min="6" max="6" width="14.5703125" customWidth="1"/>
    <col min="7" max="7" width="1.7109375" customWidth="1"/>
    <col min="8" max="8" width="14.28515625" bestFit="1" customWidth="1"/>
    <col min="9" max="9" width="1.7109375" customWidth="1"/>
    <col min="10" max="10" width="14.5703125" customWidth="1"/>
    <col min="11" max="11" width="1.7109375" customWidth="1"/>
    <col min="12" max="12" width="13.7109375" customWidth="1"/>
    <col min="13" max="13" width="1.7109375" customWidth="1"/>
    <col min="14" max="14" width="13.7109375" customWidth="1"/>
    <col min="15" max="15" width="1.7109375" customWidth="1"/>
    <col min="16" max="16" width="13.7109375" customWidth="1"/>
    <col min="17" max="17" width="1.7109375" customWidth="1"/>
    <col min="18" max="18" width="13.7109375" customWidth="1"/>
    <col min="19" max="19" width="2" customWidth="1"/>
    <col min="20" max="20" width="14.85546875" style="153" customWidth="1"/>
    <col min="22" max="22" width="10.28515625" bestFit="1" customWidth="1"/>
    <col min="257" max="257" width="1.7109375" customWidth="1"/>
    <col min="258" max="258" width="22.85546875" customWidth="1"/>
    <col min="259" max="259" width="42.42578125" customWidth="1"/>
    <col min="260" max="260" width="13.7109375" customWidth="1"/>
    <col min="261" max="261" width="1.7109375" customWidth="1"/>
    <col min="262" max="262" width="14.5703125" customWidth="1"/>
    <col min="263" max="263" width="1.7109375" customWidth="1"/>
    <col min="264" max="264" width="14.28515625" bestFit="1" customWidth="1"/>
    <col min="265" max="265" width="1.7109375" customWidth="1"/>
    <col min="266" max="266" width="14.5703125" customWidth="1"/>
    <col min="267" max="267" width="1.7109375" customWidth="1"/>
    <col min="268" max="268" width="13.7109375" customWidth="1"/>
    <col min="269" max="269" width="1.7109375" customWidth="1"/>
    <col min="270" max="270" width="13.7109375" customWidth="1"/>
    <col min="271" max="271" width="1.7109375" customWidth="1"/>
    <col min="272" max="272" width="13.7109375" customWidth="1"/>
    <col min="273" max="273" width="1.7109375" customWidth="1"/>
    <col min="274" max="274" width="13.7109375" customWidth="1"/>
    <col min="275" max="275" width="2" customWidth="1"/>
    <col min="276" max="276" width="14.85546875" customWidth="1"/>
    <col min="278" max="278" width="10.28515625" bestFit="1" customWidth="1"/>
    <col min="513" max="513" width="1.7109375" customWidth="1"/>
    <col min="514" max="514" width="22.85546875" customWidth="1"/>
    <col min="515" max="515" width="42.42578125" customWidth="1"/>
    <col min="516" max="516" width="13.7109375" customWidth="1"/>
    <col min="517" max="517" width="1.7109375" customWidth="1"/>
    <col min="518" max="518" width="14.5703125" customWidth="1"/>
    <col min="519" max="519" width="1.7109375" customWidth="1"/>
    <col min="520" max="520" width="14.28515625" bestFit="1" customWidth="1"/>
    <col min="521" max="521" width="1.7109375" customWidth="1"/>
    <col min="522" max="522" width="14.5703125" customWidth="1"/>
    <col min="523" max="523" width="1.7109375" customWidth="1"/>
    <col min="524" max="524" width="13.7109375" customWidth="1"/>
    <col min="525" max="525" width="1.7109375" customWidth="1"/>
    <col min="526" max="526" width="13.7109375" customWidth="1"/>
    <col min="527" max="527" width="1.7109375" customWidth="1"/>
    <col min="528" max="528" width="13.7109375" customWidth="1"/>
    <col min="529" max="529" width="1.7109375" customWidth="1"/>
    <col min="530" max="530" width="13.7109375" customWidth="1"/>
    <col min="531" max="531" width="2" customWidth="1"/>
    <col min="532" max="532" width="14.85546875" customWidth="1"/>
    <col min="534" max="534" width="10.28515625" bestFit="1" customWidth="1"/>
    <col min="769" max="769" width="1.7109375" customWidth="1"/>
    <col min="770" max="770" width="22.85546875" customWidth="1"/>
    <col min="771" max="771" width="42.42578125" customWidth="1"/>
    <col min="772" max="772" width="13.7109375" customWidth="1"/>
    <col min="773" max="773" width="1.7109375" customWidth="1"/>
    <col min="774" max="774" width="14.5703125" customWidth="1"/>
    <col min="775" max="775" width="1.7109375" customWidth="1"/>
    <col min="776" max="776" width="14.28515625" bestFit="1" customWidth="1"/>
    <col min="777" max="777" width="1.7109375" customWidth="1"/>
    <col min="778" max="778" width="14.5703125" customWidth="1"/>
    <col min="779" max="779" width="1.7109375" customWidth="1"/>
    <col min="780" max="780" width="13.7109375" customWidth="1"/>
    <col min="781" max="781" width="1.7109375" customWidth="1"/>
    <col min="782" max="782" width="13.7109375" customWidth="1"/>
    <col min="783" max="783" width="1.7109375" customWidth="1"/>
    <col min="784" max="784" width="13.7109375" customWidth="1"/>
    <col min="785" max="785" width="1.7109375" customWidth="1"/>
    <col min="786" max="786" width="13.7109375" customWidth="1"/>
    <col min="787" max="787" width="2" customWidth="1"/>
    <col min="788" max="788" width="14.85546875" customWidth="1"/>
    <col min="790" max="790" width="10.28515625" bestFit="1" customWidth="1"/>
    <col min="1025" max="1025" width="1.7109375" customWidth="1"/>
    <col min="1026" max="1026" width="22.85546875" customWidth="1"/>
    <col min="1027" max="1027" width="42.42578125" customWidth="1"/>
    <col min="1028" max="1028" width="13.7109375" customWidth="1"/>
    <col min="1029" max="1029" width="1.7109375" customWidth="1"/>
    <col min="1030" max="1030" width="14.5703125" customWidth="1"/>
    <col min="1031" max="1031" width="1.7109375" customWidth="1"/>
    <col min="1032" max="1032" width="14.28515625" bestFit="1" customWidth="1"/>
    <col min="1033" max="1033" width="1.7109375" customWidth="1"/>
    <col min="1034" max="1034" width="14.5703125" customWidth="1"/>
    <col min="1035" max="1035" width="1.7109375" customWidth="1"/>
    <col min="1036" max="1036" width="13.7109375" customWidth="1"/>
    <col min="1037" max="1037" width="1.7109375" customWidth="1"/>
    <col min="1038" max="1038" width="13.7109375" customWidth="1"/>
    <col min="1039" max="1039" width="1.7109375" customWidth="1"/>
    <col min="1040" max="1040" width="13.7109375" customWidth="1"/>
    <col min="1041" max="1041" width="1.7109375" customWidth="1"/>
    <col min="1042" max="1042" width="13.7109375" customWidth="1"/>
    <col min="1043" max="1043" width="2" customWidth="1"/>
    <col min="1044" max="1044" width="14.85546875" customWidth="1"/>
    <col min="1046" max="1046" width="10.28515625" bestFit="1" customWidth="1"/>
    <col min="1281" max="1281" width="1.7109375" customWidth="1"/>
    <col min="1282" max="1282" width="22.85546875" customWidth="1"/>
    <col min="1283" max="1283" width="42.42578125" customWidth="1"/>
    <col min="1284" max="1284" width="13.7109375" customWidth="1"/>
    <col min="1285" max="1285" width="1.7109375" customWidth="1"/>
    <col min="1286" max="1286" width="14.5703125" customWidth="1"/>
    <col min="1287" max="1287" width="1.7109375" customWidth="1"/>
    <col min="1288" max="1288" width="14.28515625" bestFit="1" customWidth="1"/>
    <col min="1289" max="1289" width="1.7109375" customWidth="1"/>
    <col min="1290" max="1290" width="14.5703125" customWidth="1"/>
    <col min="1291" max="1291" width="1.7109375" customWidth="1"/>
    <col min="1292" max="1292" width="13.7109375" customWidth="1"/>
    <col min="1293" max="1293" width="1.7109375" customWidth="1"/>
    <col min="1294" max="1294" width="13.7109375" customWidth="1"/>
    <col min="1295" max="1295" width="1.7109375" customWidth="1"/>
    <col min="1296" max="1296" width="13.7109375" customWidth="1"/>
    <col min="1297" max="1297" width="1.7109375" customWidth="1"/>
    <col min="1298" max="1298" width="13.7109375" customWidth="1"/>
    <col min="1299" max="1299" width="2" customWidth="1"/>
    <col min="1300" max="1300" width="14.85546875" customWidth="1"/>
    <col min="1302" max="1302" width="10.28515625" bestFit="1" customWidth="1"/>
    <col min="1537" max="1537" width="1.7109375" customWidth="1"/>
    <col min="1538" max="1538" width="22.85546875" customWidth="1"/>
    <col min="1539" max="1539" width="42.42578125" customWidth="1"/>
    <col min="1540" max="1540" width="13.7109375" customWidth="1"/>
    <col min="1541" max="1541" width="1.7109375" customWidth="1"/>
    <col min="1542" max="1542" width="14.5703125" customWidth="1"/>
    <col min="1543" max="1543" width="1.7109375" customWidth="1"/>
    <col min="1544" max="1544" width="14.28515625" bestFit="1" customWidth="1"/>
    <col min="1545" max="1545" width="1.7109375" customWidth="1"/>
    <col min="1546" max="1546" width="14.5703125" customWidth="1"/>
    <col min="1547" max="1547" width="1.7109375" customWidth="1"/>
    <col min="1548" max="1548" width="13.7109375" customWidth="1"/>
    <col min="1549" max="1549" width="1.7109375" customWidth="1"/>
    <col min="1550" max="1550" width="13.7109375" customWidth="1"/>
    <col min="1551" max="1551" width="1.7109375" customWidth="1"/>
    <col min="1552" max="1552" width="13.7109375" customWidth="1"/>
    <col min="1553" max="1553" width="1.7109375" customWidth="1"/>
    <col min="1554" max="1554" width="13.7109375" customWidth="1"/>
    <col min="1555" max="1555" width="2" customWidth="1"/>
    <col min="1556" max="1556" width="14.85546875" customWidth="1"/>
    <col min="1558" max="1558" width="10.28515625" bestFit="1" customWidth="1"/>
    <col min="1793" max="1793" width="1.7109375" customWidth="1"/>
    <col min="1794" max="1794" width="22.85546875" customWidth="1"/>
    <col min="1795" max="1795" width="42.42578125" customWidth="1"/>
    <col min="1796" max="1796" width="13.7109375" customWidth="1"/>
    <col min="1797" max="1797" width="1.7109375" customWidth="1"/>
    <col min="1798" max="1798" width="14.5703125" customWidth="1"/>
    <col min="1799" max="1799" width="1.7109375" customWidth="1"/>
    <col min="1800" max="1800" width="14.28515625" bestFit="1" customWidth="1"/>
    <col min="1801" max="1801" width="1.7109375" customWidth="1"/>
    <col min="1802" max="1802" width="14.5703125" customWidth="1"/>
    <col min="1803" max="1803" width="1.7109375" customWidth="1"/>
    <col min="1804" max="1804" width="13.7109375" customWidth="1"/>
    <col min="1805" max="1805" width="1.7109375" customWidth="1"/>
    <col min="1806" max="1806" width="13.7109375" customWidth="1"/>
    <col min="1807" max="1807" width="1.7109375" customWidth="1"/>
    <col min="1808" max="1808" width="13.7109375" customWidth="1"/>
    <col min="1809" max="1809" width="1.7109375" customWidth="1"/>
    <col min="1810" max="1810" width="13.7109375" customWidth="1"/>
    <col min="1811" max="1811" width="2" customWidth="1"/>
    <col min="1812" max="1812" width="14.85546875" customWidth="1"/>
    <col min="1814" max="1814" width="10.28515625" bestFit="1" customWidth="1"/>
    <col min="2049" max="2049" width="1.7109375" customWidth="1"/>
    <col min="2050" max="2050" width="22.85546875" customWidth="1"/>
    <col min="2051" max="2051" width="42.42578125" customWidth="1"/>
    <col min="2052" max="2052" width="13.7109375" customWidth="1"/>
    <col min="2053" max="2053" width="1.7109375" customWidth="1"/>
    <col min="2054" max="2054" width="14.5703125" customWidth="1"/>
    <col min="2055" max="2055" width="1.7109375" customWidth="1"/>
    <col min="2056" max="2056" width="14.28515625" bestFit="1" customWidth="1"/>
    <col min="2057" max="2057" width="1.7109375" customWidth="1"/>
    <col min="2058" max="2058" width="14.5703125" customWidth="1"/>
    <col min="2059" max="2059" width="1.7109375" customWidth="1"/>
    <col min="2060" max="2060" width="13.7109375" customWidth="1"/>
    <col min="2061" max="2061" width="1.7109375" customWidth="1"/>
    <col min="2062" max="2062" width="13.7109375" customWidth="1"/>
    <col min="2063" max="2063" width="1.7109375" customWidth="1"/>
    <col min="2064" max="2064" width="13.7109375" customWidth="1"/>
    <col min="2065" max="2065" width="1.7109375" customWidth="1"/>
    <col min="2066" max="2066" width="13.7109375" customWidth="1"/>
    <col min="2067" max="2067" width="2" customWidth="1"/>
    <col min="2068" max="2068" width="14.85546875" customWidth="1"/>
    <col min="2070" max="2070" width="10.28515625" bestFit="1" customWidth="1"/>
    <col min="2305" max="2305" width="1.7109375" customWidth="1"/>
    <col min="2306" max="2306" width="22.85546875" customWidth="1"/>
    <col min="2307" max="2307" width="42.42578125" customWidth="1"/>
    <col min="2308" max="2308" width="13.7109375" customWidth="1"/>
    <col min="2309" max="2309" width="1.7109375" customWidth="1"/>
    <col min="2310" max="2310" width="14.5703125" customWidth="1"/>
    <col min="2311" max="2311" width="1.7109375" customWidth="1"/>
    <col min="2312" max="2312" width="14.28515625" bestFit="1" customWidth="1"/>
    <col min="2313" max="2313" width="1.7109375" customWidth="1"/>
    <col min="2314" max="2314" width="14.5703125" customWidth="1"/>
    <col min="2315" max="2315" width="1.7109375" customWidth="1"/>
    <col min="2316" max="2316" width="13.7109375" customWidth="1"/>
    <col min="2317" max="2317" width="1.7109375" customWidth="1"/>
    <col min="2318" max="2318" width="13.7109375" customWidth="1"/>
    <col min="2319" max="2319" width="1.7109375" customWidth="1"/>
    <col min="2320" max="2320" width="13.7109375" customWidth="1"/>
    <col min="2321" max="2321" width="1.7109375" customWidth="1"/>
    <col min="2322" max="2322" width="13.7109375" customWidth="1"/>
    <col min="2323" max="2323" width="2" customWidth="1"/>
    <col min="2324" max="2324" width="14.85546875" customWidth="1"/>
    <col min="2326" max="2326" width="10.28515625" bestFit="1" customWidth="1"/>
    <col min="2561" max="2561" width="1.7109375" customWidth="1"/>
    <col min="2562" max="2562" width="22.85546875" customWidth="1"/>
    <col min="2563" max="2563" width="42.42578125" customWidth="1"/>
    <col min="2564" max="2564" width="13.7109375" customWidth="1"/>
    <col min="2565" max="2565" width="1.7109375" customWidth="1"/>
    <col min="2566" max="2566" width="14.5703125" customWidth="1"/>
    <col min="2567" max="2567" width="1.7109375" customWidth="1"/>
    <col min="2568" max="2568" width="14.28515625" bestFit="1" customWidth="1"/>
    <col min="2569" max="2569" width="1.7109375" customWidth="1"/>
    <col min="2570" max="2570" width="14.5703125" customWidth="1"/>
    <col min="2571" max="2571" width="1.7109375" customWidth="1"/>
    <col min="2572" max="2572" width="13.7109375" customWidth="1"/>
    <col min="2573" max="2573" width="1.7109375" customWidth="1"/>
    <col min="2574" max="2574" width="13.7109375" customWidth="1"/>
    <col min="2575" max="2575" width="1.7109375" customWidth="1"/>
    <col min="2576" max="2576" width="13.7109375" customWidth="1"/>
    <col min="2577" max="2577" width="1.7109375" customWidth="1"/>
    <col min="2578" max="2578" width="13.7109375" customWidth="1"/>
    <col min="2579" max="2579" width="2" customWidth="1"/>
    <col min="2580" max="2580" width="14.85546875" customWidth="1"/>
    <col min="2582" max="2582" width="10.28515625" bestFit="1" customWidth="1"/>
    <col min="2817" max="2817" width="1.7109375" customWidth="1"/>
    <col min="2818" max="2818" width="22.85546875" customWidth="1"/>
    <col min="2819" max="2819" width="42.42578125" customWidth="1"/>
    <col min="2820" max="2820" width="13.7109375" customWidth="1"/>
    <col min="2821" max="2821" width="1.7109375" customWidth="1"/>
    <col min="2822" max="2822" width="14.5703125" customWidth="1"/>
    <col min="2823" max="2823" width="1.7109375" customWidth="1"/>
    <col min="2824" max="2824" width="14.28515625" bestFit="1" customWidth="1"/>
    <col min="2825" max="2825" width="1.7109375" customWidth="1"/>
    <col min="2826" max="2826" width="14.5703125" customWidth="1"/>
    <col min="2827" max="2827" width="1.7109375" customWidth="1"/>
    <col min="2828" max="2828" width="13.7109375" customWidth="1"/>
    <col min="2829" max="2829" width="1.7109375" customWidth="1"/>
    <col min="2830" max="2830" width="13.7109375" customWidth="1"/>
    <col min="2831" max="2831" width="1.7109375" customWidth="1"/>
    <col min="2832" max="2832" width="13.7109375" customWidth="1"/>
    <col min="2833" max="2833" width="1.7109375" customWidth="1"/>
    <col min="2834" max="2834" width="13.7109375" customWidth="1"/>
    <col min="2835" max="2835" width="2" customWidth="1"/>
    <col min="2836" max="2836" width="14.85546875" customWidth="1"/>
    <col min="2838" max="2838" width="10.28515625" bestFit="1" customWidth="1"/>
    <col min="3073" max="3073" width="1.7109375" customWidth="1"/>
    <col min="3074" max="3074" width="22.85546875" customWidth="1"/>
    <col min="3075" max="3075" width="42.42578125" customWidth="1"/>
    <col min="3076" max="3076" width="13.7109375" customWidth="1"/>
    <col min="3077" max="3077" width="1.7109375" customWidth="1"/>
    <col min="3078" max="3078" width="14.5703125" customWidth="1"/>
    <col min="3079" max="3079" width="1.7109375" customWidth="1"/>
    <col min="3080" max="3080" width="14.28515625" bestFit="1" customWidth="1"/>
    <col min="3081" max="3081" width="1.7109375" customWidth="1"/>
    <col min="3082" max="3082" width="14.5703125" customWidth="1"/>
    <col min="3083" max="3083" width="1.7109375" customWidth="1"/>
    <col min="3084" max="3084" width="13.7109375" customWidth="1"/>
    <col min="3085" max="3085" width="1.7109375" customWidth="1"/>
    <col min="3086" max="3086" width="13.7109375" customWidth="1"/>
    <col min="3087" max="3087" width="1.7109375" customWidth="1"/>
    <col min="3088" max="3088" width="13.7109375" customWidth="1"/>
    <col min="3089" max="3089" width="1.7109375" customWidth="1"/>
    <col min="3090" max="3090" width="13.7109375" customWidth="1"/>
    <col min="3091" max="3091" width="2" customWidth="1"/>
    <col min="3092" max="3092" width="14.85546875" customWidth="1"/>
    <col min="3094" max="3094" width="10.28515625" bestFit="1" customWidth="1"/>
    <col min="3329" max="3329" width="1.7109375" customWidth="1"/>
    <col min="3330" max="3330" width="22.85546875" customWidth="1"/>
    <col min="3331" max="3331" width="42.42578125" customWidth="1"/>
    <col min="3332" max="3332" width="13.7109375" customWidth="1"/>
    <col min="3333" max="3333" width="1.7109375" customWidth="1"/>
    <col min="3334" max="3334" width="14.5703125" customWidth="1"/>
    <col min="3335" max="3335" width="1.7109375" customWidth="1"/>
    <col min="3336" max="3336" width="14.28515625" bestFit="1" customWidth="1"/>
    <col min="3337" max="3337" width="1.7109375" customWidth="1"/>
    <col min="3338" max="3338" width="14.5703125" customWidth="1"/>
    <col min="3339" max="3339" width="1.7109375" customWidth="1"/>
    <col min="3340" max="3340" width="13.7109375" customWidth="1"/>
    <col min="3341" max="3341" width="1.7109375" customWidth="1"/>
    <col min="3342" max="3342" width="13.7109375" customWidth="1"/>
    <col min="3343" max="3343" width="1.7109375" customWidth="1"/>
    <col min="3344" max="3344" width="13.7109375" customWidth="1"/>
    <col min="3345" max="3345" width="1.7109375" customWidth="1"/>
    <col min="3346" max="3346" width="13.7109375" customWidth="1"/>
    <col min="3347" max="3347" width="2" customWidth="1"/>
    <col min="3348" max="3348" width="14.85546875" customWidth="1"/>
    <col min="3350" max="3350" width="10.28515625" bestFit="1" customWidth="1"/>
    <col min="3585" max="3585" width="1.7109375" customWidth="1"/>
    <col min="3586" max="3586" width="22.85546875" customWidth="1"/>
    <col min="3587" max="3587" width="42.42578125" customWidth="1"/>
    <col min="3588" max="3588" width="13.7109375" customWidth="1"/>
    <col min="3589" max="3589" width="1.7109375" customWidth="1"/>
    <col min="3590" max="3590" width="14.5703125" customWidth="1"/>
    <col min="3591" max="3591" width="1.7109375" customWidth="1"/>
    <col min="3592" max="3592" width="14.28515625" bestFit="1" customWidth="1"/>
    <col min="3593" max="3593" width="1.7109375" customWidth="1"/>
    <col min="3594" max="3594" width="14.5703125" customWidth="1"/>
    <col min="3595" max="3595" width="1.7109375" customWidth="1"/>
    <col min="3596" max="3596" width="13.7109375" customWidth="1"/>
    <col min="3597" max="3597" width="1.7109375" customWidth="1"/>
    <col min="3598" max="3598" width="13.7109375" customWidth="1"/>
    <col min="3599" max="3599" width="1.7109375" customWidth="1"/>
    <col min="3600" max="3600" width="13.7109375" customWidth="1"/>
    <col min="3601" max="3601" width="1.7109375" customWidth="1"/>
    <col min="3602" max="3602" width="13.7109375" customWidth="1"/>
    <col min="3603" max="3603" width="2" customWidth="1"/>
    <col min="3604" max="3604" width="14.85546875" customWidth="1"/>
    <col min="3606" max="3606" width="10.28515625" bestFit="1" customWidth="1"/>
    <col min="3841" max="3841" width="1.7109375" customWidth="1"/>
    <col min="3842" max="3842" width="22.85546875" customWidth="1"/>
    <col min="3843" max="3843" width="42.42578125" customWidth="1"/>
    <col min="3844" max="3844" width="13.7109375" customWidth="1"/>
    <col min="3845" max="3845" width="1.7109375" customWidth="1"/>
    <col min="3846" max="3846" width="14.5703125" customWidth="1"/>
    <col min="3847" max="3847" width="1.7109375" customWidth="1"/>
    <col min="3848" max="3848" width="14.28515625" bestFit="1" customWidth="1"/>
    <col min="3849" max="3849" width="1.7109375" customWidth="1"/>
    <col min="3850" max="3850" width="14.5703125" customWidth="1"/>
    <col min="3851" max="3851" width="1.7109375" customWidth="1"/>
    <col min="3852" max="3852" width="13.7109375" customWidth="1"/>
    <col min="3853" max="3853" width="1.7109375" customWidth="1"/>
    <col min="3854" max="3854" width="13.7109375" customWidth="1"/>
    <col min="3855" max="3855" width="1.7109375" customWidth="1"/>
    <col min="3856" max="3856" width="13.7109375" customWidth="1"/>
    <col min="3857" max="3857" width="1.7109375" customWidth="1"/>
    <col min="3858" max="3858" width="13.7109375" customWidth="1"/>
    <col min="3859" max="3859" width="2" customWidth="1"/>
    <col min="3860" max="3860" width="14.85546875" customWidth="1"/>
    <col min="3862" max="3862" width="10.28515625" bestFit="1" customWidth="1"/>
    <col min="4097" max="4097" width="1.7109375" customWidth="1"/>
    <col min="4098" max="4098" width="22.85546875" customWidth="1"/>
    <col min="4099" max="4099" width="42.42578125" customWidth="1"/>
    <col min="4100" max="4100" width="13.7109375" customWidth="1"/>
    <col min="4101" max="4101" width="1.7109375" customWidth="1"/>
    <col min="4102" max="4102" width="14.5703125" customWidth="1"/>
    <col min="4103" max="4103" width="1.7109375" customWidth="1"/>
    <col min="4104" max="4104" width="14.28515625" bestFit="1" customWidth="1"/>
    <col min="4105" max="4105" width="1.7109375" customWidth="1"/>
    <col min="4106" max="4106" width="14.5703125" customWidth="1"/>
    <col min="4107" max="4107" width="1.7109375" customWidth="1"/>
    <col min="4108" max="4108" width="13.7109375" customWidth="1"/>
    <col min="4109" max="4109" width="1.7109375" customWidth="1"/>
    <col min="4110" max="4110" width="13.7109375" customWidth="1"/>
    <col min="4111" max="4111" width="1.7109375" customWidth="1"/>
    <col min="4112" max="4112" width="13.7109375" customWidth="1"/>
    <col min="4113" max="4113" width="1.7109375" customWidth="1"/>
    <col min="4114" max="4114" width="13.7109375" customWidth="1"/>
    <col min="4115" max="4115" width="2" customWidth="1"/>
    <col min="4116" max="4116" width="14.85546875" customWidth="1"/>
    <col min="4118" max="4118" width="10.28515625" bestFit="1" customWidth="1"/>
    <col min="4353" max="4353" width="1.7109375" customWidth="1"/>
    <col min="4354" max="4354" width="22.85546875" customWidth="1"/>
    <col min="4355" max="4355" width="42.42578125" customWidth="1"/>
    <col min="4356" max="4356" width="13.7109375" customWidth="1"/>
    <col min="4357" max="4357" width="1.7109375" customWidth="1"/>
    <col min="4358" max="4358" width="14.5703125" customWidth="1"/>
    <col min="4359" max="4359" width="1.7109375" customWidth="1"/>
    <col min="4360" max="4360" width="14.28515625" bestFit="1" customWidth="1"/>
    <col min="4361" max="4361" width="1.7109375" customWidth="1"/>
    <col min="4362" max="4362" width="14.5703125" customWidth="1"/>
    <col min="4363" max="4363" width="1.7109375" customWidth="1"/>
    <col min="4364" max="4364" width="13.7109375" customWidth="1"/>
    <col min="4365" max="4365" width="1.7109375" customWidth="1"/>
    <col min="4366" max="4366" width="13.7109375" customWidth="1"/>
    <col min="4367" max="4367" width="1.7109375" customWidth="1"/>
    <col min="4368" max="4368" width="13.7109375" customWidth="1"/>
    <col min="4369" max="4369" width="1.7109375" customWidth="1"/>
    <col min="4370" max="4370" width="13.7109375" customWidth="1"/>
    <col min="4371" max="4371" width="2" customWidth="1"/>
    <col min="4372" max="4372" width="14.85546875" customWidth="1"/>
    <col min="4374" max="4374" width="10.28515625" bestFit="1" customWidth="1"/>
    <col min="4609" max="4609" width="1.7109375" customWidth="1"/>
    <col min="4610" max="4610" width="22.85546875" customWidth="1"/>
    <col min="4611" max="4611" width="42.42578125" customWidth="1"/>
    <col min="4612" max="4612" width="13.7109375" customWidth="1"/>
    <col min="4613" max="4613" width="1.7109375" customWidth="1"/>
    <col min="4614" max="4614" width="14.5703125" customWidth="1"/>
    <col min="4615" max="4615" width="1.7109375" customWidth="1"/>
    <col min="4616" max="4616" width="14.28515625" bestFit="1" customWidth="1"/>
    <col min="4617" max="4617" width="1.7109375" customWidth="1"/>
    <col min="4618" max="4618" width="14.5703125" customWidth="1"/>
    <col min="4619" max="4619" width="1.7109375" customWidth="1"/>
    <col min="4620" max="4620" width="13.7109375" customWidth="1"/>
    <col min="4621" max="4621" width="1.7109375" customWidth="1"/>
    <col min="4622" max="4622" width="13.7109375" customWidth="1"/>
    <col min="4623" max="4623" width="1.7109375" customWidth="1"/>
    <col min="4624" max="4624" width="13.7109375" customWidth="1"/>
    <col min="4625" max="4625" width="1.7109375" customWidth="1"/>
    <col min="4626" max="4626" width="13.7109375" customWidth="1"/>
    <col min="4627" max="4627" width="2" customWidth="1"/>
    <col min="4628" max="4628" width="14.85546875" customWidth="1"/>
    <col min="4630" max="4630" width="10.28515625" bestFit="1" customWidth="1"/>
    <col min="4865" max="4865" width="1.7109375" customWidth="1"/>
    <col min="4866" max="4866" width="22.85546875" customWidth="1"/>
    <col min="4867" max="4867" width="42.42578125" customWidth="1"/>
    <col min="4868" max="4868" width="13.7109375" customWidth="1"/>
    <col min="4869" max="4869" width="1.7109375" customWidth="1"/>
    <col min="4870" max="4870" width="14.5703125" customWidth="1"/>
    <col min="4871" max="4871" width="1.7109375" customWidth="1"/>
    <col min="4872" max="4872" width="14.28515625" bestFit="1" customWidth="1"/>
    <col min="4873" max="4873" width="1.7109375" customWidth="1"/>
    <col min="4874" max="4874" width="14.5703125" customWidth="1"/>
    <col min="4875" max="4875" width="1.7109375" customWidth="1"/>
    <col min="4876" max="4876" width="13.7109375" customWidth="1"/>
    <col min="4877" max="4877" width="1.7109375" customWidth="1"/>
    <col min="4878" max="4878" width="13.7109375" customWidth="1"/>
    <col min="4879" max="4879" width="1.7109375" customWidth="1"/>
    <col min="4880" max="4880" width="13.7109375" customWidth="1"/>
    <col min="4881" max="4881" width="1.7109375" customWidth="1"/>
    <col min="4882" max="4882" width="13.7109375" customWidth="1"/>
    <col min="4883" max="4883" width="2" customWidth="1"/>
    <col min="4884" max="4884" width="14.85546875" customWidth="1"/>
    <col min="4886" max="4886" width="10.28515625" bestFit="1" customWidth="1"/>
    <col min="5121" max="5121" width="1.7109375" customWidth="1"/>
    <col min="5122" max="5122" width="22.85546875" customWidth="1"/>
    <col min="5123" max="5123" width="42.42578125" customWidth="1"/>
    <col min="5124" max="5124" width="13.7109375" customWidth="1"/>
    <col min="5125" max="5125" width="1.7109375" customWidth="1"/>
    <col min="5126" max="5126" width="14.5703125" customWidth="1"/>
    <col min="5127" max="5127" width="1.7109375" customWidth="1"/>
    <col min="5128" max="5128" width="14.28515625" bestFit="1" customWidth="1"/>
    <col min="5129" max="5129" width="1.7109375" customWidth="1"/>
    <col min="5130" max="5130" width="14.5703125" customWidth="1"/>
    <col min="5131" max="5131" width="1.7109375" customWidth="1"/>
    <col min="5132" max="5132" width="13.7109375" customWidth="1"/>
    <col min="5133" max="5133" width="1.7109375" customWidth="1"/>
    <col min="5134" max="5134" width="13.7109375" customWidth="1"/>
    <col min="5135" max="5135" width="1.7109375" customWidth="1"/>
    <col min="5136" max="5136" width="13.7109375" customWidth="1"/>
    <col min="5137" max="5137" width="1.7109375" customWidth="1"/>
    <col min="5138" max="5138" width="13.7109375" customWidth="1"/>
    <col min="5139" max="5139" width="2" customWidth="1"/>
    <col min="5140" max="5140" width="14.85546875" customWidth="1"/>
    <col min="5142" max="5142" width="10.28515625" bestFit="1" customWidth="1"/>
    <col min="5377" max="5377" width="1.7109375" customWidth="1"/>
    <col min="5378" max="5378" width="22.85546875" customWidth="1"/>
    <col min="5379" max="5379" width="42.42578125" customWidth="1"/>
    <col min="5380" max="5380" width="13.7109375" customWidth="1"/>
    <col min="5381" max="5381" width="1.7109375" customWidth="1"/>
    <col min="5382" max="5382" width="14.5703125" customWidth="1"/>
    <col min="5383" max="5383" width="1.7109375" customWidth="1"/>
    <col min="5384" max="5384" width="14.28515625" bestFit="1" customWidth="1"/>
    <col min="5385" max="5385" width="1.7109375" customWidth="1"/>
    <col min="5386" max="5386" width="14.5703125" customWidth="1"/>
    <col min="5387" max="5387" width="1.7109375" customWidth="1"/>
    <col min="5388" max="5388" width="13.7109375" customWidth="1"/>
    <col min="5389" max="5389" width="1.7109375" customWidth="1"/>
    <col min="5390" max="5390" width="13.7109375" customWidth="1"/>
    <col min="5391" max="5391" width="1.7109375" customWidth="1"/>
    <col min="5392" max="5392" width="13.7109375" customWidth="1"/>
    <col min="5393" max="5393" width="1.7109375" customWidth="1"/>
    <col min="5394" max="5394" width="13.7109375" customWidth="1"/>
    <col min="5395" max="5395" width="2" customWidth="1"/>
    <col min="5396" max="5396" width="14.85546875" customWidth="1"/>
    <col min="5398" max="5398" width="10.28515625" bestFit="1" customWidth="1"/>
    <col min="5633" max="5633" width="1.7109375" customWidth="1"/>
    <col min="5634" max="5634" width="22.85546875" customWidth="1"/>
    <col min="5635" max="5635" width="42.42578125" customWidth="1"/>
    <col min="5636" max="5636" width="13.7109375" customWidth="1"/>
    <col min="5637" max="5637" width="1.7109375" customWidth="1"/>
    <col min="5638" max="5638" width="14.5703125" customWidth="1"/>
    <col min="5639" max="5639" width="1.7109375" customWidth="1"/>
    <col min="5640" max="5640" width="14.28515625" bestFit="1" customWidth="1"/>
    <col min="5641" max="5641" width="1.7109375" customWidth="1"/>
    <col min="5642" max="5642" width="14.5703125" customWidth="1"/>
    <col min="5643" max="5643" width="1.7109375" customWidth="1"/>
    <col min="5644" max="5644" width="13.7109375" customWidth="1"/>
    <col min="5645" max="5645" width="1.7109375" customWidth="1"/>
    <col min="5646" max="5646" width="13.7109375" customWidth="1"/>
    <col min="5647" max="5647" width="1.7109375" customWidth="1"/>
    <col min="5648" max="5648" width="13.7109375" customWidth="1"/>
    <col min="5649" max="5649" width="1.7109375" customWidth="1"/>
    <col min="5650" max="5650" width="13.7109375" customWidth="1"/>
    <col min="5651" max="5651" width="2" customWidth="1"/>
    <col min="5652" max="5652" width="14.85546875" customWidth="1"/>
    <col min="5654" max="5654" width="10.28515625" bestFit="1" customWidth="1"/>
    <col min="5889" max="5889" width="1.7109375" customWidth="1"/>
    <col min="5890" max="5890" width="22.85546875" customWidth="1"/>
    <col min="5891" max="5891" width="42.42578125" customWidth="1"/>
    <col min="5892" max="5892" width="13.7109375" customWidth="1"/>
    <col min="5893" max="5893" width="1.7109375" customWidth="1"/>
    <col min="5894" max="5894" width="14.5703125" customWidth="1"/>
    <col min="5895" max="5895" width="1.7109375" customWidth="1"/>
    <col min="5896" max="5896" width="14.28515625" bestFit="1" customWidth="1"/>
    <col min="5897" max="5897" width="1.7109375" customWidth="1"/>
    <col min="5898" max="5898" width="14.5703125" customWidth="1"/>
    <col min="5899" max="5899" width="1.7109375" customWidth="1"/>
    <col min="5900" max="5900" width="13.7109375" customWidth="1"/>
    <col min="5901" max="5901" width="1.7109375" customWidth="1"/>
    <col min="5902" max="5902" width="13.7109375" customWidth="1"/>
    <col min="5903" max="5903" width="1.7109375" customWidth="1"/>
    <col min="5904" max="5904" width="13.7109375" customWidth="1"/>
    <col min="5905" max="5905" width="1.7109375" customWidth="1"/>
    <col min="5906" max="5906" width="13.7109375" customWidth="1"/>
    <col min="5907" max="5907" width="2" customWidth="1"/>
    <col min="5908" max="5908" width="14.85546875" customWidth="1"/>
    <col min="5910" max="5910" width="10.28515625" bestFit="1" customWidth="1"/>
    <col min="6145" max="6145" width="1.7109375" customWidth="1"/>
    <col min="6146" max="6146" width="22.85546875" customWidth="1"/>
    <col min="6147" max="6147" width="42.42578125" customWidth="1"/>
    <col min="6148" max="6148" width="13.7109375" customWidth="1"/>
    <col min="6149" max="6149" width="1.7109375" customWidth="1"/>
    <col min="6150" max="6150" width="14.5703125" customWidth="1"/>
    <col min="6151" max="6151" width="1.7109375" customWidth="1"/>
    <col min="6152" max="6152" width="14.28515625" bestFit="1" customWidth="1"/>
    <col min="6153" max="6153" width="1.7109375" customWidth="1"/>
    <col min="6154" max="6154" width="14.5703125" customWidth="1"/>
    <col min="6155" max="6155" width="1.7109375" customWidth="1"/>
    <col min="6156" max="6156" width="13.7109375" customWidth="1"/>
    <col min="6157" max="6157" width="1.7109375" customWidth="1"/>
    <col min="6158" max="6158" width="13.7109375" customWidth="1"/>
    <col min="6159" max="6159" width="1.7109375" customWidth="1"/>
    <col min="6160" max="6160" width="13.7109375" customWidth="1"/>
    <col min="6161" max="6161" width="1.7109375" customWidth="1"/>
    <col min="6162" max="6162" width="13.7109375" customWidth="1"/>
    <col min="6163" max="6163" width="2" customWidth="1"/>
    <col min="6164" max="6164" width="14.85546875" customWidth="1"/>
    <col min="6166" max="6166" width="10.28515625" bestFit="1" customWidth="1"/>
    <col min="6401" max="6401" width="1.7109375" customWidth="1"/>
    <col min="6402" max="6402" width="22.85546875" customWidth="1"/>
    <col min="6403" max="6403" width="42.42578125" customWidth="1"/>
    <col min="6404" max="6404" width="13.7109375" customWidth="1"/>
    <col min="6405" max="6405" width="1.7109375" customWidth="1"/>
    <col min="6406" max="6406" width="14.5703125" customWidth="1"/>
    <col min="6407" max="6407" width="1.7109375" customWidth="1"/>
    <col min="6408" max="6408" width="14.28515625" bestFit="1" customWidth="1"/>
    <col min="6409" max="6409" width="1.7109375" customWidth="1"/>
    <col min="6410" max="6410" width="14.5703125" customWidth="1"/>
    <col min="6411" max="6411" width="1.7109375" customWidth="1"/>
    <col min="6412" max="6412" width="13.7109375" customWidth="1"/>
    <col min="6413" max="6413" width="1.7109375" customWidth="1"/>
    <col min="6414" max="6414" width="13.7109375" customWidth="1"/>
    <col min="6415" max="6415" width="1.7109375" customWidth="1"/>
    <col min="6416" max="6416" width="13.7109375" customWidth="1"/>
    <col min="6417" max="6417" width="1.7109375" customWidth="1"/>
    <col min="6418" max="6418" width="13.7109375" customWidth="1"/>
    <col min="6419" max="6419" width="2" customWidth="1"/>
    <col min="6420" max="6420" width="14.85546875" customWidth="1"/>
    <col min="6422" max="6422" width="10.28515625" bestFit="1" customWidth="1"/>
    <col min="6657" max="6657" width="1.7109375" customWidth="1"/>
    <col min="6658" max="6658" width="22.85546875" customWidth="1"/>
    <col min="6659" max="6659" width="42.42578125" customWidth="1"/>
    <col min="6660" max="6660" width="13.7109375" customWidth="1"/>
    <col min="6661" max="6661" width="1.7109375" customWidth="1"/>
    <col min="6662" max="6662" width="14.5703125" customWidth="1"/>
    <col min="6663" max="6663" width="1.7109375" customWidth="1"/>
    <col min="6664" max="6664" width="14.28515625" bestFit="1" customWidth="1"/>
    <col min="6665" max="6665" width="1.7109375" customWidth="1"/>
    <col min="6666" max="6666" width="14.5703125" customWidth="1"/>
    <col min="6667" max="6667" width="1.7109375" customWidth="1"/>
    <col min="6668" max="6668" width="13.7109375" customWidth="1"/>
    <col min="6669" max="6669" width="1.7109375" customWidth="1"/>
    <col min="6670" max="6670" width="13.7109375" customWidth="1"/>
    <col min="6671" max="6671" width="1.7109375" customWidth="1"/>
    <col min="6672" max="6672" width="13.7109375" customWidth="1"/>
    <col min="6673" max="6673" width="1.7109375" customWidth="1"/>
    <col min="6674" max="6674" width="13.7109375" customWidth="1"/>
    <col min="6675" max="6675" width="2" customWidth="1"/>
    <col min="6676" max="6676" width="14.85546875" customWidth="1"/>
    <col min="6678" max="6678" width="10.28515625" bestFit="1" customWidth="1"/>
    <col min="6913" max="6913" width="1.7109375" customWidth="1"/>
    <col min="6914" max="6914" width="22.85546875" customWidth="1"/>
    <col min="6915" max="6915" width="42.42578125" customWidth="1"/>
    <col min="6916" max="6916" width="13.7109375" customWidth="1"/>
    <col min="6917" max="6917" width="1.7109375" customWidth="1"/>
    <col min="6918" max="6918" width="14.5703125" customWidth="1"/>
    <col min="6919" max="6919" width="1.7109375" customWidth="1"/>
    <col min="6920" max="6920" width="14.28515625" bestFit="1" customWidth="1"/>
    <col min="6921" max="6921" width="1.7109375" customWidth="1"/>
    <col min="6922" max="6922" width="14.5703125" customWidth="1"/>
    <col min="6923" max="6923" width="1.7109375" customWidth="1"/>
    <col min="6924" max="6924" width="13.7109375" customWidth="1"/>
    <col min="6925" max="6925" width="1.7109375" customWidth="1"/>
    <col min="6926" max="6926" width="13.7109375" customWidth="1"/>
    <col min="6927" max="6927" width="1.7109375" customWidth="1"/>
    <col min="6928" max="6928" width="13.7109375" customWidth="1"/>
    <col min="6929" max="6929" width="1.7109375" customWidth="1"/>
    <col min="6930" max="6930" width="13.7109375" customWidth="1"/>
    <col min="6931" max="6931" width="2" customWidth="1"/>
    <col min="6932" max="6932" width="14.85546875" customWidth="1"/>
    <col min="6934" max="6934" width="10.28515625" bestFit="1" customWidth="1"/>
    <col min="7169" max="7169" width="1.7109375" customWidth="1"/>
    <col min="7170" max="7170" width="22.85546875" customWidth="1"/>
    <col min="7171" max="7171" width="42.42578125" customWidth="1"/>
    <col min="7172" max="7172" width="13.7109375" customWidth="1"/>
    <col min="7173" max="7173" width="1.7109375" customWidth="1"/>
    <col min="7174" max="7174" width="14.5703125" customWidth="1"/>
    <col min="7175" max="7175" width="1.7109375" customWidth="1"/>
    <col min="7176" max="7176" width="14.28515625" bestFit="1" customWidth="1"/>
    <col min="7177" max="7177" width="1.7109375" customWidth="1"/>
    <col min="7178" max="7178" width="14.5703125" customWidth="1"/>
    <col min="7179" max="7179" width="1.7109375" customWidth="1"/>
    <col min="7180" max="7180" width="13.7109375" customWidth="1"/>
    <col min="7181" max="7181" width="1.7109375" customWidth="1"/>
    <col min="7182" max="7182" width="13.7109375" customWidth="1"/>
    <col min="7183" max="7183" width="1.7109375" customWidth="1"/>
    <col min="7184" max="7184" width="13.7109375" customWidth="1"/>
    <col min="7185" max="7185" width="1.7109375" customWidth="1"/>
    <col min="7186" max="7186" width="13.7109375" customWidth="1"/>
    <col min="7187" max="7187" width="2" customWidth="1"/>
    <col min="7188" max="7188" width="14.85546875" customWidth="1"/>
    <col min="7190" max="7190" width="10.28515625" bestFit="1" customWidth="1"/>
    <col min="7425" max="7425" width="1.7109375" customWidth="1"/>
    <col min="7426" max="7426" width="22.85546875" customWidth="1"/>
    <col min="7427" max="7427" width="42.42578125" customWidth="1"/>
    <col min="7428" max="7428" width="13.7109375" customWidth="1"/>
    <col min="7429" max="7429" width="1.7109375" customWidth="1"/>
    <col min="7430" max="7430" width="14.5703125" customWidth="1"/>
    <col min="7431" max="7431" width="1.7109375" customWidth="1"/>
    <col min="7432" max="7432" width="14.28515625" bestFit="1" customWidth="1"/>
    <col min="7433" max="7433" width="1.7109375" customWidth="1"/>
    <col min="7434" max="7434" width="14.5703125" customWidth="1"/>
    <col min="7435" max="7435" width="1.7109375" customWidth="1"/>
    <col min="7436" max="7436" width="13.7109375" customWidth="1"/>
    <col min="7437" max="7437" width="1.7109375" customWidth="1"/>
    <col min="7438" max="7438" width="13.7109375" customWidth="1"/>
    <col min="7439" max="7439" width="1.7109375" customWidth="1"/>
    <col min="7440" max="7440" width="13.7109375" customWidth="1"/>
    <col min="7441" max="7441" width="1.7109375" customWidth="1"/>
    <col min="7442" max="7442" width="13.7109375" customWidth="1"/>
    <col min="7443" max="7443" width="2" customWidth="1"/>
    <col min="7444" max="7444" width="14.85546875" customWidth="1"/>
    <col min="7446" max="7446" width="10.28515625" bestFit="1" customWidth="1"/>
    <col min="7681" max="7681" width="1.7109375" customWidth="1"/>
    <col min="7682" max="7682" width="22.85546875" customWidth="1"/>
    <col min="7683" max="7683" width="42.42578125" customWidth="1"/>
    <col min="7684" max="7684" width="13.7109375" customWidth="1"/>
    <col min="7685" max="7685" width="1.7109375" customWidth="1"/>
    <col min="7686" max="7686" width="14.5703125" customWidth="1"/>
    <col min="7687" max="7687" width="1.7109375" customWidth="1"/>
    <col min="7688" max="7688" width="14.28515625" bestFit="1" customWidth="1"/>
    <col min="7689" max="7689" width="1.7109375" customWidth="1"/>
    <col min="7690" max="7690" width="14.5703125" customWidth="1"/>
    <col min="7691" max="7691" width="1.7109375" customWidth="1"/>
    <col min="7692" max="7692" width="13.7109375" customWidth="1"/>
    <col min="7693" max="7693" width="1.7109375" customWidth="1"/>
    <col min="7694" max="7694" width="13.7109375" customWidth="1"/>
    <col min="7695" max="7695" width="1.7109375" customWidth="1"/>
    <col min="7696" max="7696" width="13.7109375" customWidth="1"/>
    <col min="7697" max="7697" width="1.7109375" customWidth="1"/>
    <col min="7698" max="7698" width="13.7109375" customWidth="1"/>
    <col min="7699" max="7699" width="2" customWidth="1"/>
    <col min="7700" max="7700" width="14.85546875" customWidth="1"/>
    <col min="7702" max="7702" width="10.28515625" bestFit="1" customWidth="1"/>
    <col min="7937" max="7937" width="1.7109375" customWidth="1"/>
    <col min="7938" max="7938" width="22.85546875" customWidth="1"/>
    <col min="7939" max="7939" width="42.42578125" customWidth="1"/>
    <col min="7940" max="7940" width="13.7109375" customWidth="1"/>
    <col min="7941" max="7941" width="1.7109375" customWidth="1"/>
    <col min="7942" max="7942" width="14.5703125" customWidth="1"/>
    <col min="7943" max="7943" width="1.7109375" customWidth="1"/>
    <col min="7944" max="7944" width="14.28515625" bestFit="1" customWidth="1"/>
    <col min="7945" max="7945" width="1.7109375" customWidth="1"/>
    <col min="7946" max="7946" width="14.5703125" customWidth="1"/>
    <col min="7947" max="7947" width="1.7109375" customWidth="1"/>
    <col min="7948" max="7948" width="13.7109375" customWidth="1"/>
    <col min="7949" max="7949" width="1.7109375" customWidth="1"/>
    <col min="7950" max="7950" width="13.7109375" customWidth="1"/>
    <col min="7951" max="7951" width="1.7109375" customWidth="1"/>
    <col min="7952" max="7952" width="13.7109375" customWidth="1"/>
    <col min="7953" max="7953" width="1.7109375" customWidth="1"/>
    <col min="7954" max="7954" width="13.7109375" customWidth="1"/>
    <col min="7955" max="7955" width="2" customWidth="1"/>
    <col min="7956" max="7956" width="14.85546875" customWidth="1"/>
    <col min="7958" max="7958" width="10.28515625" bestFit="1" customWidth="1"/>
    <col min="8193" max="8193" width="1.7109375" customWidth="1"/>
    <col min="8194" max="8194" width="22.85546875" customWidth="1"/>
    <col min="8195" max="8195" width="42.42578125" customWidth="1"/>
    <col min="8196" max="8196" width="13.7109375" customWidth="1"/>
    <col min="8197" max="8197" width="1.7109375" customWidth="1"/>
    <col min="8198" max="8198" width="14.5703125" customWidth="1"/>
    <col min="8199" max="8199" width="1.7109375" customWidth="1"/>
    <col min="8200" max="8200" width="14.28515625" bestFit="1" customWidth="1"/>
    <col min="8201" max="8201" width="1.7109375" customWidth="1"/>
    <col min="8202" max="8202" width="14.5703125" customWidth="1"/>
    <col min="8203" max="8203" width="1.7109375" customWidth="1"/>
    <col min="8204" max="8204" width="13.7109375" customWidth="1"/>
    <col min="8205" max="8205" width="1.7109375" customWidth="1"/>
    <col min="8206" max="8206" width="13.7109375" customWidth="1"/>
    <col min="8207" max="8207" width="1.7109375" customWidth="1"/>
    <col min="8208" max="8208" width="13.7109375" customWidth="1"/>
    <col min="8209" max="8209" width="1.7109375" customWidth="1"/>
    <col min="8210" max="8210" width="13.7109375" customWidth="1"/>
    <col min="8211" max="8211" width="2" customWidth="1"/>
    <col min="8212" max="8212" width="14.85546875" customWidth="1"/>
    <col min="8214" max="8214" width="10.28515625" bestFit="1" customWidth="1"/>
    <col min="8449" max="8449" width="1.7109375" customWidth="1"/>
    <col min="8450" max="8450" width="22.85546875" customWidth="1"/>
    <col min="8451" max="8451" width="42.42578125" customWidth="1"/>
    <col min="8452" max="8452" width="13.7109375" customWidth="1"/>
    <col min="8453" max="8453" width="1.7109375" customWidth="1"/>
    <col min="8454" max="8454" width="14.5703125" customWidth="1"/>
    <col min="8455" max="8455" width="1.7109375" customWidth="1"/>
    <col min="8456" max="8456" width="14.28515625" bestFit="1" customWidth="1"/>
    <col min="8457" max="8457" width="1.7109375" customWidth="1"/>
    <col min="8458" max="8458" width="14.5703125" customWidth="1"/>
    <col min="8459" max="8459" width="1.7109375" customWidth="1"/>
    <col min="8460" max="8460" width="13.7109375" customWidth="1"/>
    <col min="8461" max="8461" width="1.7109375" customWidth="1"/>
    <col min="8462" max="8462" width="13.7109375" customWidth="1"/>
    <col min="8463" max="8463" width="1.7109375" customWidth="1"/>
    <col min="8464" max="8464" width="13.7109375" customWidth="1"/>
    <col min="8465" max="8465" width="1.7109375" customWidth="1"/>
    <col min="8466" max="8466" width="13.7109375" customWidth="1"/>
    <col min="8467" max="8467" width="2" customWidth="1"/>
    <col min="8468" max="8468" width="14.85546875" customWidth="1"/>
    <col min="8470" max="8470" width="10.28515625" bestFit="1" customWidth="1"/>
    <col min="8705" max="8705" width="1.7109375" customWidth="1"/>
    <col min="8706" max="8706" width="22.85546875" customWidth="1"/>
    <col min="8707" max="8707" width="42.42578125" customWidth="1"/>
    <col min="8708" max="8708" width="13.7109375" customWidth="1"/>
    <col min="8709" max="8709" width="1.7109375" customWidth="1"/>
    <col min="8710" max="8710" width="14.5703125" customWidth="1"/>
    <col min="8711" max="8711" width="1.7109375" customWidth="1"/>
    <col min="8712" max="8712" width="14.28515625" bestFit="1" customWidth="1"/>
    <col min="8713" max="8713" width="1.7109375" customWidth="1"/>
    <col min="8714" max="8714" width="14.5703125" customWidth="1"/>
    <col min="8715" max="8715" width="1.7109375" customWidth="1"/>
    <col min="8716" max="8716" width="13.7109375" customWidth="1"/>
    <col min="8717" max="8717" width="1.7109375" customWidth="1"/>
    <col min="8718" max="8718" width="13.7109375" customWidth="1"/>
    <col min="8719" max="8719" width="1.7109375" customWidth="1"/>
    <col min="8720" max="8720" width="13.7109375" customWidth="1"/>
    <col min="8721" max="8721" width="1.7109375" customWidth="1"/>
    <col min="8722" max="8722" width="13.7109375" customWidth="1"/>
    <col min="8723" max="8723" width="2" customWidth="1"/>
    <col min="8724" max="8724" width="14.85546875" customWidth="1"/>
    <col min="8726" max="8726" width="10.28515625" bestFit="1" customWidth="1"/>
    <col min="8961" max="8961" width="1.7109375" customWidth="1"/>
    <col min="8962" max="8962" width="22.85546875" customWidth="1"/>
    <col min="8963" max="8963" width="42.42578125" customWidth="1"/>
    <col min="8964" max="8964" width="13.7109375" customWidth="1"/>
    <col min="8965" max="8965" width="1.7109375" customWidth="1"/>
    <col min="8966" max="8966" width="14.5703125" customWidth="1"/>
    <col min="8967" max="8967" width="1.7109375" customWidth="1"/>
    <col min="8968" max="8968" width="14.28515625" bestFit="1" customWidth="1"/>
    <col min="8969" max="8969" width="1.7109375" customWidth="1"/>
    <col min="8970" max="8970" width="14.5703125" customWidth="1"/>
    <col min="8971" max="8971" width="1.7109375" customWidth="1"/>
    <col min="8972" max="8972" width="13.7109375" customWidth="1"/>
    <col min="8973" max="8973" width="1.7109375" customWidth="1"/>
    <col min="8974" max="8974" width="13.7109375" customWidth="1"/>
    <col min="8975" max="8975" width="1.7109375" customWidth="1"/>
    <col min="8976" max="8976" width="13.7109375" customWidth="1"/>
    <col min="8977" max="8977" width="1.7109375" customWidth="1"/>
    <col min="8978" max="8978" width="13.7109375" customWidth="1"/>
    <col min="8979" max="8979" width="2" customWidth="1"/>
    <col min="8980" max="8980" width="14.85546875" customWidth="1"/>
    <col min="8982" max="8982" width="10.28515625" bestFit="1" customWidth="1"/>
    <col min="9217" max="9217" width="1.7109375" customWidth="1"/>
    <col min="9218" max="9218" width="22.85546875" customWidth="1"/>
    <col min="9219" max="9219" width="42.42578125" customWidth="1"/>
    <col min="9220" max="9220" width="13.7109375" customWidth="1"/>
    <col min="9221" max="9221" width="1.7109375" customWidth="1"/>
    <col min="9222" max="9222" width="14.5703125" customWidth="1"/>
    <col min="9223" max="9223" width="1.7109375" customWidth="1"/>
    <col min="9224" max="9224" width="14.28515625" bestFit="1" customWidth="1"/>
    <col min="9225" max="9225" width="1.7109375" customWidth="1"/>
    <col min="9226" max="9226" width="14.5703125" customWidth="1"/>
    <col min="9227" max="9227" width="1.7109375" customWidth="1"/>
    <col min="9228" max="9228" width="13.7109375" customWidth="1"/>
    <col min="9229" max="9229" width="1.7109375" customWidth="1"/>
    <col min="9230" max="9230" width="13.7109375" customWidth="1"/>
    <col min="9231" max="9231" width="1.7109375" customWidth="1"/>
    <col min="9232" max="9232" width="13.7109375" customWidth="1"/>
    <col min="9233" max="9233" width="1.7109375" customWidth="1"/>
    <col min="9234" max="9234" width="13.7109375" customWidth="1"/>
    <col min="9235" max="9235" width="2" customWidth="1"/>
    <col min="9236" max="9236" width="14.85546875" customWidth="1"/>
    <col min="9238" max="9238" width="10.28515625" bestFit="1" customWidth="1"/>
    <col min="9473" max="9473" width="1.7109375" customWidth="1"/>
    <col min="9474" max="9474" width="22.85546875" customWidth="1"/>
    <col min="9475" max="9475" width="42.42578125" customWidth="1"/>
    <col min="9476" max="9476" width="13.7109375" customWidth="1"/>
    <col min="9477" max="9477" width="1.7109375" customWidth="1"/>
    <col min="9478" max="9478" width="14.5703125" customWidth="1"/>
    <col min="9479" max="9479" width="1.7109375" customWidth="1"/>
    <col min="9480" max="9480" width="14.28515625" bestFit="1" customWidth="1"/>
    <col min="9481" max="9481" width="1.7109375" customWidth="1"/>
    <col min="9482" max="9482" width="14.5703125" customWidth="1"/>
    <col min="9483" max="9483" width="1.7109375" customWidth="1"/>
    <col min="9484" max="9484" width="13.7109375" customWidth="1"/>
    <col min="9485" max="9485" width="1.7109375" customWidth="1"/>
    <col min="9486" max="9486" width="13.7109375" customWidth="1"/>
    <col min="9487" max="9487" width="1.7109375" customWidth="1"/>
    <col min="9488" max="9488" width="13.7109375" customWidth="1"/>
    <col min="9489" max="9489" width="1.7109375" customWidth="1"/>
    <col min="9490" max="9490" width="13.7109375" customWidth="1"/>
    <col min="9491" max="9491" width="2" customWidth="1"/>
    <col min="9492" max="9492" width="14.85546875" customWidth="1"/>
    <col min="9494" max="9494" width="10.28515625" bestFit="1" customWidth="1"/>
    <col min="9729" max="9729" width="1.7109375" customWidth="1"/>
    <col min="9730" max="9730" width="22.85546875" customWidth="1"/>
    <col min="9731" max="9731" width="42.42578125" customWidth="1"/>
    <col min="9732" max="9732" width="13.7109375" customWidth="1"/>
    <col min="9733" max="9733" width="1.7109375" customWidth="1"/>
    <col min="9734" max="9734" width="14.5703125" customWidth="1"/>
    <col min="9735" max="9735" width="1.7109375" customWidth="1"/>
    <col min="9736" max="9736" width="14.28515625" bestFit="1" customWidth="1"/>
    <col min="9737" max="9737" width="1.7109375" customWidth="1"/>
    <col min="9738" max="9738" width="14.5703125" customWidth="1"/>
    <col min="9739" max="9739" width="1.7109375" customWidth="1"/>
    <col min="9740" max="9740" width="13.7109375" customWidth="1"/>
    <col min="9741" max="9741" width="1.7109375" customWidth="1"/>
    <col min="9742" max="9742" width="13.7109375" customWidth="1"/>
    <col min="9743" max="9743" width="1.7109375" customWidth="1"/>
    <col min="9744" max="9744" width="13.7109375" customWidth="1"/>
    <col min="9745" max="9745" width="1.7109375" customWidth="1"/>
    <col min="9746" max="9746" width="13.7109375" customWidth="1"/>
    <col min="9747" max="9747" width="2" customWidth="1"/>
    <col min="9748" max="9748" width="14.85546875" customWidth="1"/>
    <col min="9750" max="9750" width="10.28515625" bestFit="1" customWidth="1"/>
    <col min="9985" max="9985" width="1.7109375" customWidth="1"/>
    <col min="9986" max="9986" width="22.85546875" customWidth="1"/>
    <col min="9987" max="9987" width="42.42578125" customWidth="1"/>
    <col min="9988" max="9988" width="13.7109375" customWidth="1"/>
    <col min="9989" max="9989" width="1.7109375" customWidth="1"/>
    <col min="9990" max="9990" width="14.5703125" customWidth="1"/>
    <col min="9991" max="9991" width="1.7109375" customWidth="1"/>
    <col min="9992" max="9992" width="14.28515625" bestFit="1" customWidth="1"/>
    <col min="9993" max="9993" width="1.7109375" customWidth="1"/>
    <col min="9994" max="9994" width="14.5703125" customWidth="1"/>
    <col min="9995" max="9995" width="1.7109375" customWidth="1"/>
    <col min="9996" max="9996" width="13.7109375" customWidth="1"/>
    <col min="9997" max="9997" width="1.7109375" customWidth="1"/>
    <col min="9998" max="9998" width="13.7109375" customWidth="1"/>
    <col min="9999" max="9999" width="1.7109375" customWidth="1"/>
    <col min="10000" max="10000" width="13.7109375" customWidth="1"/>
    <col min="10001" max="10001" width="1.7109375" customWidth="1"/>
    <col min="10002" max="10002" width="13.7109375" customWidth="1"/>
    <col min="10003" max="10003" width="2" customWidth="1"/>
    <col min="10004" max="10004" width="14.85546875" customWidth="1"/>
    <col min="10006" max="10006" width="10.28515625" bestFit="1" customWidth="1"/>
    <col min="10241" max="10241" width="1.7109375" customWidth="1"/>
    <col min="10242" max="10242" width="22.85546875" customWidth="1"/>
    <col min="10243" max="10243" width="42.42578125" customWidth="1"/>
    <col min="10244" max="10244" width="13.7109375" customWidth="1"/>
    <col min="10245" max="10245" width="1.7109375" customWidth="1"/>
    <col min="10246" max="10246" width="14.5703125" customWidth="1"/>
    <col min="10247" max="10247" width="1.7109375" customWidth="1"/>
    <col min="10248" max="10248" width="14.28515625" bestFit="1" customWidth="1"/>
    <col min="10249" max="10249" width="1.7109375" customWidth="1"/>
    <col min="10250" max="10250" width="14.5703125" customWidth="1"/>
    <col min="10251" max="10251" width="1.7109375" customWidth="1"/>
    <col min="10252" max="10252" width="13.7109375" customWidth="1"/>
    <col min="10253" max="10253" width="1.7109375" customWidth="1"/>
    <col min="10254" max="10254" width="13.7109375" customWidth="1"/>
    <col min="10255" max="10255" width="1.7109375" customWidth="1"/>
    <col min="10256" max="10256" width="13.7109375" customWidth="1"/>
    <col min="10257" max="10257" width="1.7109375" customWidth="1"/>
    <col min="10258" max="10258" width="13.7109375" customWidth="1"/>
    <col min="10259" max="10259" width="2" customWidth="1"/>
    <col min="10260" max="10260" width="14.85546875" customWidth="1"/>
    <col min="10262" max="10262" width="10.28515625" bestFit="1" customWidth="1"/>
    <col min="10497" max="10497" width="1.7109375" customWidth="1"/>
    <col min="10498" max="10498" width="22.85546875" customWidth="1"/>
    <col min="10499" max="10499" width="42.42578125" customWidth="1"/>
    <col min="10500" max="10500" width="13.7109375" customWidth="1"/>
    <col min="10501" max="10501" width="1.7109375" customWidth="1"/>
    <col min="10502" max="10502" width="14.5703125" customWidth="1"/>
    <col min="10503" max="10503" width="1.7109375" customWidth="1"/>
    <col min="10504" max="10504" width="14.28515625" bestFit="1" customWidth="1"/>
    <col min="10505" max="10505" width="1.7109375" customWidth="1"/>
    <col min="10506" max="10506" width="14.5703125" customWidth="1"/>
    <col min="10507" max="10507" width="1.7109375" customWidth="1"/>
    <col min="10508" max="10508" width="13.7109375" customWidth="1"/>
    <col min="10509" max="10509" width="1.7109375" customWidth="1"/>
    <col min="10510" max="10510" width="13.7109375" customWidth="1"/>
    <col min="10511" max="10511" width="1.7109375" customWidth="1"/>
    <col min="10512" max="10512" width="13.7109375" customWidth="1"/>
    <col min="10513" max="10513" width="1.7109375" customWidth="1"/>
    <col min="10514" max="10514" width="13.7109375" customWidth="1"/>
    <col min="10515" max="10515" width="2" customWidth="1"/>
    <col min="10516" max="10516" width="14.85546875" customWidth="1"/>
    <col min="10518" max="10518" width="10.28515625" bestFit="1" customWidth="1"/>
    <col min="10753" max="10753" width="1.7109375" customWidth="1"/>
    <col min="10754" max="10754" width="22.85546875" customWidth="1"/>
    <col min="10755" max="10755" width="42.42578125" customWidth="1"/>
    <col min="10756" max="10756" width="13.7109375" customWidth="1"/>
    <col min="10757" max="10757" width="1.7109375" customWidth="1"/>
    <col min="10758" max="10758" width="14.5703125" customWidth="1"/>
    <col min="10759" max="10759" width="1.7109375" customWidth="1"/>
    <col min="10760" max="10760" width="14.28515625" bestFit="1" customWidth="1"/>
    <col min="10761" max="10761" width="1.7109375" customWidth="1"/>
    <col min="10762" max="10762" width="14.5703125" customWidth="1"/>
    <col min="10763" max="10763" width="1.7109375" customWidth="1"/>
    <col min="10764" max="10764" width="13.7109375" customWidth="1"/>
    <col min="10765" max="10765" width="1.7109375" customWidth="1"/>
    <col min="10766" max="10766" width="13.7109375" customWidth="1"/>
    <col min="10767" max="10767" width="1.7109375" customWidth="1"/>
    <col min="10768" max="10768" width="13.7109375" customWidth="1"/>
    <col min="10769" max="10769" width="1.7109375" customWidth="1"/>
    <col min="10770" max="10770" width="13.7109375" customWidth="1"/>
    <col min="10771" max="10771" width="2" customWidth="1"/>
    <col min="10772" max="10772" width="14.85546875" customWidth="1"/>
    <col min="10774" max="10774" width="10.28515625" bestFit="1" customWidth="1"/>
    <col min="11009" max="11009" width="1.7109375" customWidth="1"/>
    <col min="11010" max="11010" width="22.85546875" customWidth="1"/>
    <col min="11011" max="11011" width="42.42578125" customWidth="1"/>
    <col min="11012" max="11012" width="13.7109375" customWidth="1"/>
    <col min="11013" max="11013" width="1.7109375" customWidth="1"/>
    <col min="11014" max="11014" width="14.5703125" customWidth="1"/>
    <col min="11015" max="11015" width="1.7109375" customWidth="1"/>
    <col min="11016" max="11016" width="14.28515625" bestFit="1" customWidth="1"/>
    <col min="11017" max="11017" width="1.7109375" customWidth="1"/>
    <col min="11018" max="11018" width="14.5703125" customWidth="1"/>
    <col min="11019" max="11019" width="1.7109375" customWidth="1"/>
    <col min="11020" max="11020" width="13.7109375" customWidth="1"/>
    <col min="11021" max="11021" width="1.7109375" customWidth="1"/>
    <col min="11022" max="11022" width="13.7109375" customWidth="1"/>
    <col min="11023" max="11023" width="1.7109375" customWidth="1"/>
    <col min="11024" max="11024" width="13.7109375" customWidth="1"/>
    <col min="11025" max="11025" width="1.7109375" customWidth="1"/>
    <col min="11026" max="11026" width="13.7109375" customWidth="1"/>
    <col min="11027" max="11027" width="2" customWidth="1"/>
    <col min="11028" max="11028" width="14.85546875" customWidth="1"/>
    <col min="11030" max="11030" width="10.28515625" bestFit="1" customWidth="1"/>
    <col min="11265" max="11265" width="1.7109375" customWidth="1"/>
    <col min="11266" max="11266" width="22.85546875" customWidth="1"/>
    <col min="11267" max="11267" width="42.42578125" customWidth="1"/>
    <col min="11268" max="11268" width="13.7109375" customWidth="1"/>
    <col min="11269" max="11269" width="1.7109375" customWidth="1"/>
    <col min="11270" max="11270" width="14.5703125" customWidth="1"/>
    <col min="11271" max="11271" width="1.7109375" customWidth="1"/>
    <col min="11272" max="11272" width="14.28515625" bestFit="1" customWidth="1"/>
    <col min="11273" max="11273" width="1.7109375" customWidth="1"/>
    <col min="11274" max="11274" width="14.5703125" customWidth="1"/>
    <col min="11275" max="11275" width="1.7109375" customWidth="1"/>
    <col min="11276" max="11276" width="13.7109375" customWidth="1"/>
    <col min="11277" max="11277" width="1.7109375" customWidth="1"/>
    <col min="11278" max="11278" width="13.7109375" customWidth="1"/>
    <col min="11279" max="11279" width="1.7109375" customWidth="1"/>
    <col min="11280" max="11280" width="13.7109375" customWidth="1"/>
    <col min="11281" max="11281" width="1.7109375" customWidth="1"/>
    <col min="11282" max="11282" width="13.7109375" customWidth="1"/>
    <col min="11283" max="11283" width="2" customWidth="1"/>
    <col min="11284" max="11284" width="14.85546875" customWidth="1"/>
    <col min="11286" max="11286" width="10.28515625" bestFit="1" customWidth="1"/>
    <col min="11521" max="11521" width="1.7109375" customWidth="1"/>
    <col min="11522" max="11522" width="22.85546875" customWidth="1"/>
    <col min="11523" max="11523" width="42.42578125" customWidth="1"/>
    <col min="11524" max="11524" width="13.7109375" customWidth="1"/>
    <col min="11525" max="11525" width="1.7109375" customWidth="1"/>
    <col min="11526" max="11526" width="14.5703125" customWidth="1"/>
    <col min="11527" max="11527" width="1.7109375" customWidth="1"/>
    <col min="11528" max="11528" width="14.28515625" bestFit="1" customWidth="1"/>
    <col min="11529" max="11529" width="1.7109375" customWidth="1"/>
    <col min="11530" max="11530" width="14.5703125" customWidth="1"/>
    <col min="11531" max="11531" width="1.7109375" customWidth="1"/>
    <col min="11532" max="11532" width="13.7109375" customWidth="1"/>
    <col min="11533" max="11533" width="1.7109375" customWidth="1"/>
    <col min="11534" max="11534" width="13.7109375" customWidth="1"/>
    <col min="11535" max="11535" width="1.7109375" customWidth="1"/>
    <col min="11536" max="11536" width="13.7109375" customWidth="1"/>
    <col min="11537" max="11537" width="1.7109375" customWidth="1"/>
    <col min="11538" max="11538" width="13.7109375" customWidth="1"/>
    <col min="11539" max="11539" width="2" customWidth="1"/>
    <col min="11540" max="11540" width="14.85546875" customWidth="1"/>
    <col min="11542" max="11542" width="10.28515625" bestFit="1" customWidth="1"/>
    <col min="11777" max="11777" width="1.7109375" customWidth="1"/>
    <col min="11778" max="11778" width="22.85546875" customWidth="1"/>
    <col min="11779" max="11779" width="42.42578125" customWidth="1"/>
    <col min="11780" max="11780" width="13.7109375" customWidth="1"/>
    <col min="11781" max="11781" width="1.7109375" customWidth="1"/>
    <col min="11782" max="11782" width="14.5703125" customWidth="1"/>
    <col min="11783" max="11783" width="1.7109375" customWidth="1"/>
    <col min="11784" max="11784" width="14.28515625" bestFit="1" customWidth="1"/>
    <col min="11785" max="11785" width="1.7109375" customWidth="1"/>
    <col min="11786" max="11786" width="14.5703125" customWidth="1"/>
    <col min="11787" max="11787" width="1.7109375" customWidth="1"/>
    <col min="11788" max="11788" width="13.7109375" customWidth="1"/>
    <col min="11789" max="11789" width="1.7109375" customWidth="1"/>
    <col min="11790" max="11790" width="13.7109375" customWidth="1"/>
    <col min="11791" max="11791" width="1.7109375" customWidth="1"/>
    <col min="11792" max="11792" width="13.7109375" customWidth="1"/>
    <col min="11793" max="11793" width="1.7109375" customWidth="1"/>
    <col min="11794" max="11794" width="13.7109375" customWidth="1"/>
    <col min="11795" max="11795" width="2" customWidth="1"/>
    <col min="11796" max="11796" width="14.85546875" customWidth="1"/>
    <col min="11798" max="11798" width="10.28515625" bestFit="1" customWidth="1"/>
    <col min="12033" max="12033" width="1.7109375" customWidth="1"/>
    <col min="12034" max="12034" width="22.85546875" customWidth="1"/>
    <col min="12035" max="12035" width="42.42578125" customWidth="1"/>
    <col min="12036" max="12036" width="13.7109375" customWidth="1"/>
    <col min="12037" max="12037" width="1.7109375" customWidth="1"/>
    <col min="12038" max="12038" width="14.5703125" customWidth="1"/>
    <col min="12039" max="12039" width="1.7109375" customWidth="1"/>
    <col min="12040" max="12040" width="14.28515625" bestFit="1" customWidth="1"/>
    <col min="12041" max="12041" width="1.7109375" customWidth="1"/>
    <col min="12042" max="12042" width="14.5703125" customWidth="1"/>
    <col min="12043" max="12043" width="1.7109375" customWidth="1"/>
    <col min="12044" max="12044" width="13.7109375" customWidth="1"/>
    <col min="12045" max="12045" width="1.7109375" customWidth="1"/>
    <col min="12046" max="12046" width="13.7109375" customWidth="1"/>
    <col min="12047" max="12047" width="1.7109375" customWidth="1"/>
    <col min="12048" max="12048" width="13.7109375" customWidth="1"/>
    <col min="12049" max="12049" width="1.7109375" customWidth="1"/>
    <col min="12050" max="12050" width="13.7109375" customWidth="1"/>
    <col min="12051" max="12051" width="2" customWidth="1"/>
    <col min="12052" max="12052" width="14.85546875" customWidth="1"/>
    <col min="12054" max="12054" width="10.28515625" bestFit="1" customWidth="1"/>
    <col min="12289" max="12289" width="1.7109375" customWidth="1"/>
    <col min="12290" max="12290" width="22.85546875" customWidth="1"/>
    <col min="12291" max="12291" width="42.42578125" customWidth="1"/>
    <col min="12292" max="12292" width="13.7109375" customWidth="1"/>
    <col min="12293" max="12293" width="1.7109375" customWidth="1"/>
    <col min="12294" max="12294" width="14.5703125" customWidth="1"/>
    <col min="12295" max="12295" width="1.7109375" customWidth="1"/>
    <col min="12296" max="12296" width="14.28515625" bestFit="1" customWidth="1"/>
    <col min="12297" max="12297" width="1.7109375" customWidth="1"/>
    <col min="12298" max="12298" width="14.5703125" customWidth="1"/>
    <col min="12299" max="12299" width="1.7109375" customWidth="1"/>
    <col min="12300" max="12300" width="13.7109375" customWidth="1"/>
    <col min="12301" max="12301" width="1.7109375" customWidth="1"/>
    <col min="12302" max="12302" width="13.7109375" customWidth="1"/>
    <col min="12303" max="12303" width="1.7109375" customWidth="1"/>
    <col min="12304" max="12304" width="13.7109375" customWidth="1"/>
    <col min="12305" max="12305" width="1.7109375" customWidth="1"/>
    <col min="12306" max="12306" width="13.7109375" customWidth="1"/>
    <col min="12307" max="12307" width="2" customWidth="1"/>
    <col min="12308" max="12308" width="14.85546875" customWidth="1"/>
    <col min="12310" max="12310" width="10.28515625" bestFit="1" customWidth="1"/>
    <col min="12545" max="12545" width="1.7109375" customWidth="1"/>
    <col min="12546" max="12546" width="22.85546875" customWidth="1"/>
    <col min="12547" max="12547" width="42.42578125" customWidth="1"/>
    <col min="12548" max="12548" width="13.7109375" customWidth="1"/>
    <col min="12549" max="12549" width="1.7109375" customWidth="1"/>
    <col min="12550" max="12550" width="14.5703125" customWidth="1"/>
    <col min="12551" max="12551" width="1.7109375" customWidth="1"/>
    <col min="12552" max="12552" width="14.28515625" bestFit="1" customWidth="1"/>
    <col min="12553" max="12553" width="1.7109375" customWidth="1"/>
    <col min="12554" max="12554" width="14.5703125" customWidth="1"/>
    <col min="12555" max="12555" width="1.7109375" customWidth="1"/>
    <col min="12556" max="12556" width="13.7109375" customWidth="1"/>
    <col min="12557" max="12557" width="1.7109375" customWidth="1"/>
    <col min="12558" max="12558" width="13.7109375" customWidth="1"/>
    <col min="12559" max="12559" width="1.7109375" customWidth="1"/>
    <col min="12560" max="12560" width="13.7109375" customWidth="1"/>
    <col min="12561" max="12561" width="1.7109375" customWidth="1"/>
    <col min="12562" max="12562" width="13.7109375" customWidth="1"/>
    <col min="12563" max="12563" width="2" customWidth="1"/>
    <col min="12564" max="12564" width="14.85546875" customWidth="1"/>
    <col min="12566" max="12566" width="10.28515625" bestFit="1" customWidth="1"/>
    <col min="12801" max="12801" width="1.7109375" customWidth="1"/>
    <col min="12802" max="12802" width="22.85546875" customWidth="1"/>
    <col min="12803" max="12803" width="42.42578125" customWidth="1"/>
    <col min="12804" max="12804" width="13.7109375" customWidth="1"/>
    <col min="12805" max="12805" width="1.7109375" customWidth="1"/>
    <col min="12806" max="12806" width="14.5703125" customWidth="1"/>
    <col min="12807" max="12807" width="1.7109375" customWidth="1"/>
    <col min="12808" max="12808" width="14.28515625" bestFit="1" customWidth="1"/>
    <col min="12809" max="12809" width="1.7109375" customWidth="1"/>
    <col min="12810" max="12810" width="14.5703125" customWidth="1"/>
    <col min="12811" max="12811" width="1.7109375" customWidth="1"/>
    <col min="12812" max="12812" width="13.7109375" customWidth="1"/>
    <col min="12813" max="12813" width="1.7109375" customWidth="1"/>
    <col min="12814" max="12814" width="13.7109375" customWidth="1"/>
    <col min="12815" max="12815" width="1.7109375" customWidth="1"/>
    <col min="12816" max="12816" width="13.7109375" customWidth="1"/>
    <col min="12817" max="12817" width="1.7109375" customWidth="1"/>
    <col min="12818" max="12818" width="13.7109375" customWidth="1"/>
    <col min="12819" max="12819" width="2" customWidth="1"/>
    <col min="12820" max="12820" width="14.85546875" customWidth="1"/>
    <col min="12822" max="12822" width="10.28515625" bestFit="1" customWidth="1"/>
    <col min="13057" max="13057" width="1.7109375" customWidth="1"/>
    <col min="13058" max="13058" width="22.85546875" customWidth="1"/>
    <col min="13059" max="13059" width="42.42578125" customWidth="1"/>
    <col min="13060" max="13060" width="13.7109375" customWidth="1"/>
    <col min="13061" max="13061" width="1.7109375" customWidth="1"/>
    <col min="13062" max="13062" width="14.5703125" customWidth="1"/>
    <col min="13063" max="13063" width="1.7109375" customWidth="1"/>
    <col min="13064" max="13064" width="14.28515625" bestFit="1" customWidth="1"/>
    <col min="13065" max="13065" width="1.7109375" customWidth="1"/>
    <col min="13066" max="13066" width="14.5703125" customWidth="1"/>
    <col min="13067" max="13067" width="1.7109375" customWidth="1"/>
    <col min="13068" max="13068" width="13.7109375" customWidth="1"/>
    <col min="13069" max="13069" width="1.7109375" customWidth="1"/>
    <col min="13070" max="13070" width="13.7109375" customWidth="1"/>
    <col min="13071" max="13071" width="1.7109375" customWidth="1"/>
    <col min="13072" max="13072" width="13.7109375" customWidth="1"/>
    <col min="13073" max="13073" width="1.7109375" customWidth="1"/>
    <col min="13074" max="13074" width="13.7109375" customWidth="1"/>
    <col min="13075" max="13075" width="2" customWidth="1"/>
    <col min="13076" max="13076" width="14.85546875" customWidth="1"/>
    <col min="13078" max="13078" width="10.28515625" bestFit="1" customWidth="1"/>
    <col min="13313" max="13313" width="1.7109375" customWidth="1"/>
    <col min="13314" max="13314" width="22.85546875" customWidth="1"/>
    <col min="13315" max="13315" width="42.42578125" customWidth="1"/>
    <col min="13316" max="13316" width="13.7109375" customWidth="1"/>
    <col min="13317" max="13317" width="1.7109375" customWidth="1"/>
    <col min="13318" max="13318" width="14.5703125" customWidth="1"/>
    <col min="13319" max="13319" width="1.7109375" customWidth="1"/>
    <col min="13320" max="13320" width="14.28515625" bestFit="1" customWidth="1"/>
    <col min="13321" max="13321" width="1.7109375" customWidth="1"/>
    <col min="13322" max="13322" width="14.5703125" customWidth="1"/>
    <col min="13323" max="13323" width="1.7109375" customWidth="1"/>
    <col min="13324" max="13324" width="13.7109375" customWidth="1"/>
    <col min="13325" max="13325" width="1.7109375" customWidth="1"/>
    <col min="13326" max="13326" width="13.7109375" customWidth="1"/>
    <col min="13327" max="13327" width="1.7109375" customWidth="1"/>
    <col min="13328" max="13328" width="13.7109375" customWidth="1"/>
    <col min="13329" max="13329" width="1.7109375" customWidth="1"/>
    <col min="13330" max="13330" width="13.7109375" customWidth="1"/>
    <col min="13331" max="13331" width="2" customWidth="1"/>
    <col min="13332" max="13332" width="14.85546875" customWidth="1"/>
    <col min="13334" max="13334" width="10.28515625" bestFit="1" customWidth="1"/>
    <col min="13569" max="13569" width="1.7109375" customWidth="1"/>
    <col min="13570" max="13570" width="22.85546875" customWidth="1"/>
    <col min="13571" max="13571" width="42.42578125" customWidth="1"/>
    <col min="13572" max="13572" width="13.7109375" customWidth="1"/>
    <col min="13573" max="13573" width="1.7109375" customWidth="1"/>
    <col min="13574" max="13574" width="14.5703125" customWidth="1"/>
    <col min="13575" max="13575" width="1.7109375" customWidth="1"/>
    <col min="13576" max="13576" width="14.28515625" bestFit="1" customWidth="1"/>
    <col min="13577" max="13577" width="1.7109375" customWidth="1"/>
    <col min="13578" max="13578" width="14.5703125" customWidth="1"/>
    <col min="13579" max="13579" width="1.7109375" customWidth="1"/>
    <col min="13580" max="13580" width="13.7109375" customWidth="1"/>
    <col min="13581" max="13581" width="1.7109375" customWidth="1"/>
    <col min="13582" max="13582" width="13.7109375" customWidth="1"/>
    <col min="13583" max="13583" width="1.7109375" customWidth="1"/>
    <col min="13584" max="13584" width="13.7109375" customWidth="1"/>
    <col min="13585" max="13585" width="1.7109375" customWidth="1"/>
    <col min="13586" max="13586" width="13.7109375" customWidth="1"/>
    <col min="13587" max="13587" width="2" customWidth="1"/>
    <col min="13588" max="13588" width="14.85546875" customWidth="1"/>
    <col min="13590" max="13590" width="10.28515625" bestFit="1" customWidth="1"/>
    <col min="13825" max="13825" width="1.7109375" customWidth="1"/>
    <col min="13826" max="13826" width="22.85546875" customWidth="1"/>
    <col min="13827" max="13827" width="42.42578125" customWidth="1"/>
    <col min="13828" max="13828" width="13.7109375" customWidth="1"/>
    <col min="13829" max="13829" width="1.7109375" customWidth="1"/>
    <col min="13830" max="13830" width="14.5703125" customWidth="1"/>
    <col min="13831" max="13831" width="1.7109375" customWidth="1"/>
    <col min="13832" max="13832" width="14.28515625" bestFit="1" customWidth="1"/>
    <col min="13833" max="13833" width="1.7109375" customWidth="1"/>
    <col min="13834" max="13834" width="14.5703125" customWidth="1"/>
    <col min="13835" max="13835" width="1.7109375" customWidth="1"/>
    <col min="13836" max="13836" width="13.7109375" customWidth="1"/>
    <col min="13837" max="13837" width="1.7109375" customWidth="1"/>
    <col min="13838" max="13838" width="13.7109375" customWidth="1"/>
    <col min="13839" max="13839" width="1.7109375" customWidth="1"/>
    <col min="13840" max="13840" width="13.7109375" customWidth="1"/>
    <col min="13841" max="13841" width="1.7109375" customWidth="1"/>
    <col min="13842" max="13842" width="13.7109375" customWidth="1"/>
    <col min="13843" max="13843" width="2" customWidth="1"/>
    <col min="13844" max="13844" width="14.85546875" customWidth="1"/>
    <col min="13846" max="13846" width="10.28515625" bestFit="1" customWidth="1"/>
    <col min="14081" max="14081" width="1.7109375" customWidth="1"/>
    <col min="14082" max="14082" width="22.85546875" customWidth="1"/>
    <col min="14083" max="14083" width="42.42578125" customWidth="1"/>
    <col min="14084" max="14084" width="13.7109375" customWidth="1"/>
    <col min="14085" max="14085" width="1.7109375" customWidth="1"/>
    <col min="14086" max="14086" width="14.5703125" customWidth="1"/>
    <col min="14087" max="14087" width="1.7109375" customWidth="1"/>
    <col min="14088" max="14088" width="14.28515625" bestFit="1" customWidth="1"/>
    <col min="14089" max="14089" width="1.7109375" customWidth="1"/>
    <col min="14090" max="14090" width="14.5703125" customWidth="1"/>
    <col min="14091" max="14091" width="1.7109375" customWidth="1"/>
    <col min="14092" max="14092" width="13.7109375" customWidth="1"/>
    <col min="14093" max="14093" width="1.7109375" customWidth="1"/>
    <col min="14094" max="14094" width="13.7109375" customWidth="1"/>
    <col min="14095" max="14095" width="1.7109375" customWidth="1"/>
    <col min="14096" max="14096" width="13.7109375" customWidth="1"/>
    <col min="14097" max="14097" width="1.7109375" customWidth="1"/>
    <col min="14098" max="14098" width="13.7109375" customWidth="1"/>
    <col min="14099" max="14099" width="2" customWidth="1"/>
    <col min="14100" max="14100" width="14.85546875" customWidth="1"/>
    <col min="14102" max="14102" width="10.28515625" bestFit="1" customWidth="1"/>
    <col min="14337" max="14337" width="1.7109375" customWidth="1"/>
    <col min="14338" max="14338" width="22.85546875" customWidth="1"/>
    <col min="14339" max="14339" width="42.42578125" customWidth="1"/>
    <col min="14340" max="14340" width="13.7109375" customWidth="1"/>
    <col min="14341" max="14341" width="1.7109375" customWidth="1"/>
    <col min="14342" max="14342" width="14.5703125" customWidth="1"/>
    <col min="14343" max="14343" width="1.7109375" customWidth="1"/>
    <col min="14344" max="14344" width="14.28515625" bestFit="1" customWidth="1"/>
    <col min="14345" max="14345" width="1.7109375" customWidth="1"/>
    <col min="14346" max="14346" width="14.5703125" customWidth="1"/>
    <col min="14347" max="14347" width="1.7109375" customWidth="1"/>
    <col min="14348" max="14348" width="13.7109375" customWidth="1"/>
    <col min="14349" max="14349" width="1.7109375" customWidth="1"/>
    <col min="14350" max="14350" width="13.7109375" customWidth="1"/>
    <col min="14351" max="14351" width="1.7109375" customWidth="1"/>
    <col min="14352" max="14352" width="13.7109375" customWidth="1"/>
    <col min="14353" max="14353" width="1.7109375" customWidth="1"/>
    <col min="14354" max="14354" width="13.7109375" customWidth="1"/>
    <col min="14355" max="14355" width="2" customWidth="1"/>
    <col min="14356" max="14356" width="14.85546875" customWidth="1"/>
    <col min="14358" max="14358" width="10.28515625" bestFit="1" customWidth="1"/>
    <col min="14593" max="14593" width="1.7109375" customWidth="1"/>
    <col min="14594" max="14594" width="22.85546875" customWidth="1"/>
    <col min="14595" max="14595" width="42.42578125" customWidth="1"/>
    <col min="14596" max="14596" width="13.7109375" customWidth="1"/>
    <col min="14597" max="14597" width="1.7109375" customWidth="1"/>
    <col min="14598" max="14598" width="14.5703125" customWidth="1"/>
    <col min="14599" max="14599" width="1.7109375" customWidth="1"/>
    <col min="14600" max="14600" width="14.28515625" bestFit="1" customWidth="1"/>
    <col min="14601" max="14601" width="1.7109375" customWidth="1"/>
    <col min="14602" max="14602" width="14.5703125" customWidth="1"/>
    <col min="14603" max="14603" width="1.7109375" customWidth="1"/>
    <col min="14604" max="14604" width="13.7109375" customWidth="1"/>
    <col min="14605" max="14605" width="1.7109375" customWidth="1"/>
    <col min="14606" max="14606" width="13.7109375" customWidth="1"/>
    <col min="14607" max="14607" width="1.7109375" customWidth="1"/>
    <col min="14608" max="14608" width="13.7109375" customWidth="1"/>
    <col min="14609" max="14609" width="1.7109375" customWidth="1"/>
    <col min="14610" max="14610" width="13.7109375" customWidth="1"/>
    <col min="14611" max="14611" width="2" customWidth="1"/>
    <col min="14612" max="14612" width="14.85546875" customWidth="1"/>
    <col min="14614" max="14614" width="10.28515625" bestFit="1" customWidth="1"/>
    <col min="14849" max="14849" width="1.7109375" customWidth="1"/>
    <col min="14850" max="14850" width="22.85546875" customWidth="1"/>
    <col min="14851" max="14851" width="42.42578125" customWidth="1"/>
    <col min="14852" max="14852" width="13.7109375" customWidth="1"/>
    <col min="14853" max="14853" width="1.7109375" customWidth="1"/>
    <col min="14854" max="14854" width="14.5703125" customWidth="1"/>
    <col min="14855" max="14855" width="1.7109375" customWidth="1"/>
    <col min="14856" max="14856" width="14.28515625" bestFit="1" customWidth="1"/>
    <col min="14857" max="14857" width="1.7109375" customWidth="1"/>
    <col min="14858" max="14858" width="14.5703125" customWidth="1"/>
    <col min="14859" max="14859" width="1.7109375" customWidth="1"/>
    <col min="14860" max="14860" width="13.7109375" customWidth="1"/>
    <col min="14861" max="14861" width="1.7109375" customWidth="1"/>
    <col min="14862" max="14862" width="13.7109375" customWidth="1"/>
    <col min="14863" max="14863" width="1.7109375" customWidth="1"/>
    <col min="14864" max="14864" width="13.7109375" customWidth="1"/>
    <col min="14865" max="14865" width="1.7109375" customWidth="1"/>
    <col min="14866" max="14866" width="13.7109375" customWidth="1"/>
    <col min="14867" max="14867" width="2" customWidth="1"/>
    <col min="14868" max="14868" width="14.85546875" customWidth="1"/>
    <col min="14870" max="14870" width="10.28515625" bestFit="1" customWidth="1"/>
    <col min="15105" max="15105" width="1.7109375" customWidth="1"/>
    <col min="15106" max="15106" width="22.85546875" customWidth="1"/>
    <col min="15107" max="15107" width="42.42578125" customWidth="1"/>
    <col min="15108" max="15108" width="13.7109375" customWidth="1"/>
    <col min="15109" max="15109" width="1.7109375" customWidth="1"/>
    <col min="15110" max="15110" width="14.5703125" customWidth="1"/>
    <col min="15111" max="15111" width="1.7109375" customWidth="1"/>
    <col min="15112" max="15112" width="14.28515625" bestFit="1" customWidth="1"/>
    <col min="15113" max="15113" width="1.7109375" customWidth="1"/>
    <col min="15114" max="15114" width="14.5703125" customWidth="1"/>
    <col min="15115" max="15115" width="1.7109375" customWidth="1"/>
    <col min="15116" max="15116" width="13.7109375" customWidth="1"/>
    <col min="15117" max="15117" width="1.7109375" customWidth="1"/>
    <col min="15118" max="15118" width="13.7109375" customWidth="1"/>
    <col min="15119" max="15119" width="1.7109375" customWidth="1"/>
    <col min="15120" max="15120" width="13.7109375" customWidth="1"/>
    <col min="15121" max="15121" width="1.7109375" customWidth="1"/>
    <col min="15122" max="15122" width="13.7109375" customWidth="1"/>
    <col min="15123" max="15123" width="2" customWidth="1"/>
    <col min="15124" max="15124" width="14.85546875" customWidth="1"/>
    <col min="15126" max="15126" width="10.28515625" bestFit="1" customWidth="1"/>
    <col min="15361" max="15361" width="1.7109375" customWidth="1"/>
    <col min="15362" max="15362" width="22.85546875" customWidth="1"/>
    <col min="15363" max="15363" width="42.42578125" customWidth="1"/>
    <col min="15364" max="15364" width="13.7109375" customWidth="1"/>
    <col min="15365" max="15365" width="1.7109375" customWidth="1"/>
    <col min="15366" max="15366" width="14.5703125" customWidth="1"/>
    <col min="15367" max="15367" width="1.7109375" customWidth="1"/>
    <col min="15368" max="15368" width="14.28515625" bestFit="1" customWidth="1"/>
    <col min="15369" max="15369" width="1.7109375" customWidth="1"/>
    <col min="15370" max="15370" width="14.5703125" customWidth="1"/>
    <col min="15371" max="15371" width="1.7109375" customWidth="1"/>
    <col min="15372" max="15372" width="13.7109375" customWidth="1"/>
    <col min="15373" max="15373" width="1.7109375" customWidth="1"/>
    <col min="15374" max="15374" width="13.7109375" customWidth="1"/>
    <col min="15375" max="15375" width="1.7109375" customWidth="1"/>
    <col min="15376" max="15376" width="13.7109375" customWidth="1"/>
    <col min="15377" max="15377" width="1.7109375" customWidth="1"/>
    <col min="15378" max="15378" width="13.7109375" customWidth="1"/>
    <col min="15379" max="15379" width="2" customWidth="1"/>
    <col min="15380" max="15380" width="14.85546875" customWidth="1"/>
    <col min="15382" max="15382" width="10.28515625" bestFit="1" customWidth="1"/>
    <col min="15617" max="15617" width="1.7109375" customWidth="1"/>
    <col min="15618" max="15618" width="22.85546875" customWidth="1"/>
    <col min="15619" max="15619" width="42.42578125" customWidth="1"/>
    <col min="15620" max="15620" width="13.7109375" customWidth="1"/>
    <col min="15621" max="15621" width="1.7109375" customWidth="1"/>
    <col min="15622" max="15622" width="14.5703125" customWidth="1"/>
    <col min="15623" max="15623" width="1.7109375" customWidth="1"/>
    <col min="15624" max="15624" width="14.28515625" bestFit="1" customWidth="1"/>
    <col min="15625" max="15625" width="1.7109375" customWidth="1"/>
    <col min="15626" max="15626" width="14.5703125" customWidth="1"/>
    <col min="15627" max="15627" width="1.7109375" customWidth="1"/>
    <col min="15628" max="15628" width="13.7109375" customWidth="1"/>
    <col min="15629" max="15629" width="1.7109375" customWidth="1"/>
    <col min="15630" max="15630" width="13.7109375" customWidth="1"/>
    <col min="15631" max="15631" width="1.7109375" customWidth="1"/>
    <col min="15632" max="15632" width="13.7109375" customWidth="1"/>
    <col min="15633" max="15633" width="1.7109375" customWidth="1"/>
    <col min="15634" max="15634" width="13.7109375" customWidth="1"/>
    <col min="15635" max="15635" width="2" customWidth="1"/>
    <col min="15636" max="15636" width="14.85546875" customWidth="1"/>
    <col min="15638" max="15638" width="10.28515625" bestFit="1" customWidth="1"/>
    <col min="15873" max="15873" width="1.7109375" customWidth="1"/>
    <col min="15874" max="15874" width="22.85546875" customWidth="1"/>
    <col min="15875" max="15875" width="42.42578125" customWidth="1"/>
    <col min="15876" max="15876" width="13.7109375" customWidth="1"/>
    <col min="15877" max="15877" width="1.7109375" customWidth="1"/>
    <col min="15878" max="15878" width="14.5703125" customWidth="1"/>
    <col min="15879" max="15879" width="1.7109375" customWidth="1"/>
    <col min="15880" max="15880" width="14.28515625" bestFit="1" customWidth="1"/>
    <col min="15881" max="15881" width="1.7109375" customWidth="1"/>
    <col min="15882" max="15882" width="14.5703125" customWidth="1"/>
    <col min="15883" max="15883" width="1.7109375" customWidth="1"/>
    <col min="15884" max="15884" width="13.7109375" customWidth="1"/>
    <col min="15885" max="15885" width="1.7109375" customWidth="1"/>
    <col min="15886" max="15886" width="13.7109375" customWidth="1"/>
    <col min="15887" max="15887" width="1.7109375" customWidth="1"/>
    <col min="15888" max="15888" width="13.7109375" customWidth="1"/>
    <col min="15889" max="15889" width="1.7109375" customWidth="1"/>
    <col min="15890" max="15890" width="13.7109375" customWidth="1"/>
    <col min="15891" max="15891" width="2" customWidth="1"/>
    <col min="15892" max="15892" width="14.85546875" customWidth="1"/>
    <col min="15894" max="15894" width="10.28515625" bestFit="1" customWidth="1"/>
    <col min="16129" max="16129" width="1.7109375" customWidth="1"/>
    <col min="16130" max="16130" width="22.85546875" customWidth="1"/>
    <col min="16131" max="16131" width="42.42578125" customWidth="1"/>
    <col min="16132" max="16132" width="13.7109375" customWidth="1"/>
    <col min="16133" max="16133" width="1.7109375" customWidth="1"/>
    <col min="16134" max="16134" width="14.5703125" customWidth="1"/>
    <col min="16135" max="16135" width="1.7109375" customWidth="1"/>
    <col min="16136" max="16136" width="14.28515625" bestFit="1" customWidth="1"/>
    <col min="16137" max="16137" width="1.7109375" customWidth="1"/>
    <col min="16138" max="16138" width="14.5703125" customWidth="1"/>
    <col min="16139" max="16139" width="1.7109375" customWidth="1"/>
    <col min="16140" max="16140" width="13.7109375" customWidth="1"/>
    <col min="16141" max="16141" width="1.7109375" customWidth="1"/>
    <col min="16142" max="16142" width="13.7109375" customWidth="1"/>
    <col min="16143" max="16143" width="1.7109375" customWidth="1"/>
    <col min="16144" max="16144" width="13.7109375" customWidth="1"/>
    <col min="16145" max="16145" width="1.7109375" customWidth="1"/>
    <col min="16146" max="16146" width="13.7109375" customWidth="1"/>
    <col min="16147" max="16147" width="2" customWidth="1"/>
    <col min="16148" max="16148" width="14.85546875" customWidth="1"/>
    <col min="16150" max="16150" width="10.28515625" bestFit="1" customWidth="1"/>
  </cols>
  <sheetData>
    <row r="1" spans="1:22" x14ac:dyDescent="0.25">
      <c r="A1" s="152" t="s">
        <v>87</v>
      </c>
      <c r="C1" s="152"/>
    </row>
    <row r="2" spans="1:22" x14ac:dyDescent="0.25">
      <c r="A2" s="152" t="s">
        <v>88</v>
      </c>
      <c r="C2" s="152"/>
      <c r="D2" s="154" t="s">
        <v>89</v>
      </c>
      <c r="E2" s="14"/>
      <c r="F2" s="154" t="s">
        <v>2</v>
      </c>
      <c r="G2" s="14"/>
      <c r="H2" s="154" t="s">
        <v>3</v>
      </c>
      <c r="I2" s="14"/>
      <c r="J2" s="154" t="s">
        <v>4</v>
      </c>
      <c r="K2" s="14"/>
      <c r="L2" s="154" t="s">
        <v>5</v>
      </c>
      <c r="M2" s="14"/>
      <c r="N2" s="154"/>
      <c r="O2" s="14"/>
      <c r="P2" s="154"/>
      <c r="Q2" s="155"/>
      <c r="R2" s="154"/>
      <c r="T2" s="156"/>
    </row>
    <row r="4" spans="1:22" x14ac:dyDescent="0.25">
      <c r="A4" s="152" t="s">
        <v>90</v>
      </c>
      <c r="C4" s="152"/>
    </row>
    <row r="5" spans="1:22" x14ac:dyDescent="0.25">
      <c r="B5" s="152"/>
      <c r="C5" s="152" t="s">
        <v>91</v>
      </c>
      <c r="D5" s="157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</row>
    <row r="6" spans="1:22" x14ac:dyDescent="0.25">
      <c r="B6" s="152"/>
      <c r="C6" s="152" t="s">
        <v>92</v>
      </c>
      <c r="D6" s="157"/>
      <c r="E6" s="153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53"/>
    </row>
    <row r="7" spans="1:22" x14ac:dyDescent="0.25">
      <c r="B7" s="152"/>
      <c r="C7" s="152" t="s">
        <v>93</v>
      </c>
      <c r="D7" s="157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</row>
    <row r="8" spans="1:22" x14ac:dyDescent="0.25">
      <c r="B8" s="152"/>
      <c r="C8" s="152" t="s">
        <v>94</v>
      </c>
      <c r="D8" s="157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</row>
    <row r="9" spans="1:22" x14ac:dyDescent="0.25">
      <c r="B9" s="152"/>
      <c r="C9" s="152" t="s">
        <v>95</v>
      </c>
      <c r="D9" s="157"/>
      <c r="E9" s="153"/>
      <c r="F9" s="153"/>
      <c r="G9" s="153"/>
      <c r="H9" s="164"/>
      <c r="I9" s="153"/>
      <c r="J9" s="153"/>
      <c r="K9" s="153"/>
      <c r="L9" s="153"/>
      <c r="M9" s="153"/>
      <c r="N9" s="153"/>
      <c r="O9" s="153"/>
      <c r="P9" s="153"/>
      <c r="Q9" s="153"/>
      <c r="R9" s="153"/>
      <c r="V9" s="158"/>
    </row>
    <row r="10" spans="1:22" x14ac:dyDescent="0.25">
      <c r="A10" s="152" t="s">
        <v>96</v>
      </c>
      <c r="C10" s="152"/>
      <c r="D10" s="159">
        <f>SUM(D5:D8)</f>
        <v>0</v>
      </c>
      <c r="E10" s="153"/>
      <c r="F10" s="159">
        <f>SUM(F5:F8)</f>
        <v>0</v>
      </c>
      <c r="G10" s="153"/>
      <c r="H10" s="160">
        <f>SUM(H5:H9)</f>
        <v>0</v>
      </c>
      <c r="I10" s="153"/>
      <c r="J10" s="160">
        <f>SUM(J5:J9)</f>
        <v>0</v>
      </c>
      <c r="K10" s="153"/>
      <c r="L10" s="160">
        <f>SUM(L5:L9)</f>
        <v>0</v>
      </c>
      <c r="M10" s="153"/>
      <c r="N10" s="160">
        <f>SUM(N5:N9)</f>
        <v>0</v>
      </c>
      <c r="O10" s="153"/>
      <c r="P10" s="160">
        <f>SUM(P5:P9)</f>
        <v>0</v>
      </c>
      <c r="Q10" s="153"/>
      <c r="R10" s="160">
        <f>SUM(R5:R9)</f>
        <v>0</v>
      </c>
      <c r="T10" s="160">
        <f>SUM(T5:T9)</f>
        <v>0</v>
      </c>
    </row>
    <row r="11" spans="1:22" x14ac:dyDescent="0.25">
      <c r="B11" s="152"/>
      <c r="C11" s="152"/>
      <c r="D11" s="153"/>
      <c r="E11" s="153"/>
      <c r="F11" s="153"/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</row>
    <row r="12" spans="1:22" x14ac:dyDescent="0.25">
      <c r="A12" s="152" t="s">
        <v>97</v>
      </c>
      <c r="C12" s="152"/>
      <c r="D12" s="153"/>
      <c r="E12" s="153"/>
      <c r="F12" s="153"/>
      <c r="G12" s="153"/>
      <c r="H12" s="153"/>
      <c r="I12" s="153"/>
      <c r="J12" s="153"/>
      <c r="K12" s="153"/>
      <c r="L12" s="153"/>
      <c r="M12" s="153"/>
      <c r="N12" s="153"/>
      <c r="O12" s="153"/>
      <c r="P12" s="153"/>
      <c r="Q12" s="153"/>
      <c r="R12" s="153"/>
    </row>
    <row r="13" spans="1:22" x14ac:dyDescent="0.25">
      <c r="B13" s="152"/>
      <c r="C13" s="152" t="s">
        <v>98</v>
      </c>
      <c r="D13" s="157"/>
      <c r="E13" s="153"/>
      <c r="F13" s="153"/>
      <c r="G13" s="153"/>
      <c r="H13" s="153"/>
      <c r="I13" s="153"/>
      <c r="J13" s="153"/>
      <c r="K13" s="153"/>
      <c r="L13" s="153"/>
      <c r="M13" s="153"/>
      <c r="N13" s="153"/>
      <c r="O13" s="153"/>
      <c r="P13" s="153"/>
      <c r="Q13" s="153"/>
      <c r="R13" s="153"/>
    </row>
    <row r="14" spans="1:22" x14ac:dyDescent="0.25">
      <c r="B14" s="152"/>
      <c r="C14" s="152" t="s">
        <v>99</v>
      </c>
      <c r="D14" s="157"/>
      <c r="E14" s="153"/>
      <c r="F14" s="153"/>
      <c r="G14" s="153"/>
      <c r="H14" s="153"/>
      <c r="I14" s="153"/>
      <c r="J14" s="153"/>
      <c r="K14" s="153"/>
      <c r="L14" s="153"/>
      <c r="M14" s="153"/>
      <c r="N14" s="153"/>
      <c r="O14" s="153"/>
      <c r="P14" s="153"/>
      <c r="Q14" s="153"/>
      <c r="R14" s="153"/>
    </row>
    <row r="15" spans="1:22" x14ac:dyDescent="0.25">
      <c r="B15" s="152"/>
      <c r="C15" s="152" t="s">
        <v>100</v>
      </c>
      <c r="D15" s="157"/>
      <c r="E15" s="153"/>
      <c r="F15" s="153"/>
      <c r="G15" s="153"/>
      <c r="H15" s="153"/>
      <c r="I15" s="153"/>
      <c r="K15" s="153"/>
      <c r="L15" s="153"/>
      <c r="M15" s="153"/>
      <c r="N15" s="153"/>
      <c r="O15" s="153"/>
      <c r="P15" s="153"/>
      <c r="Q15" s="153"/>
      <c r="R15" s="153"/>
    </row>
    <row r="16" spans="1:22" x14ac:dyDescent="0.25">
      <c r="B16" s="152"/>
      <c r="C16" s="152" t="s">
        <v>101</v>
      </c>
      <c r="D16" s="157"/>
      <c r="E16" s="153"/>
      <c r="F16" s="153"/>
      <c r="G16" s="153"/>
      <c r="H16" s="153"/>
      <c r="I16" s="153"/>
      <c r="K16" s="153"/>
      <c r="L16" s="153"/>
      <c r="M16" s="153"/>
      <c r="N16" s="153"/>
      <c r="O16" s="153"/>
      <c r="P16" s="153"/>
      <c r="Q16" s="153"/>
      <c r="R16" s="153"/>
    </row>
    <row r="17" spans="1:20" x14ac:dyDescent="0.25">
      <c r="B17" s="152"/>
      <c r="C17" s="152" t="s">
        <v>102</v>
      </c>
      <c r="D17" s="157"/>
      <c r="E17" s="153"/>
      <c r="F17" s="153"/>
      <c r="G17" s="153"/>
      <c r="H17" s="153"/>
      <c r="I17" s="153"/>
      <c r="K17" s="153"/>
      <c r="L17" s="153"/>
      <c r="M17" s="153"/>
      <c r="N17" s="153"/>
      <c r="O17" s="153"/>
      <c r="P17" s="153"/>
      <c r="Q17" s="153"/>
      <c r="R17" s="153"/>
    </row>
    <row r="18" spans="1:20" x14ac:dyDescent="0.25">
      <c r="B18" s="152"/>
      <c r="C18" s="152" t="s">
        <v>103</v>
      </c>
      <c r="D18" s="157"/>
      <c r="E18" s="153"/>
      <c r="F18" s="153"/>
      <c r="G18" s="153"/>
      <c r="H18" s="153"/>
      <c r="I18" s="153"/>
      <c r="K18" s="153"/>
      <c r="L18" s="153"/>
      <c r="M18" s="153"/>
      <c r="N18" s="153"/>
      <c r="O18" s="153"/>
      <c r="P18" s="153"/>
      <c r="Q18" s="153"/>
      <c r="R18" s="153"/>
    </row>
    <row r="19" spans="1:20" x14ac:dyDescent="0.25">
      <c r="B19" s="152"/>
      <c r="C19" s="152" t="s">
        <v>103</v>
      </c>
      <c r="D19" s="157"/>
      <c r="E19" s="153"/>
      <c r="F19" s="153"/>
      <c r="G19" s="153"/>
      <c r="H19" s="153"/>
      <c r="I19" s="153"/>
      <c r="J19" s="153"/>
      <c r="K19" s="153"/>
      <c r="L19" s="153"/>
      <c r="M19" s="153"/>
      <c r="N19" s="153"/>
      <c r="O19" s="153"/>
      <c r="P19" s="153"/>
      <c r="Q19" s="153"/>
      <c r="R19" s="153"/>
    </row>
    <row r="20" spans="1:20" x14ac:dyDescent="0.25">
      <c r="B20" s="152"/>
      <c r="C20" s="152" t="s">
        <v>104</v>
      </c>
      <c r="D20" s="157"/>
      <c r="E20" s="153"/>
      <c r="F20" s="153"/>
      <c r="G20" s="153"/>
      <c r="H20" s="153"/>
      <c r="I20" s="153"/>
      <c r="J20" s="153"/>
      <c r="K20" s="153"/>
      <c r="L20" s="153"/>
      <c r="M20" s="153"/>
      <c r="N20" s="153"/>
      <c r="O20" s="153"/>
      <c r="P20" s="153"/>
      <c r="Q20" s="153"/>
      <c r="R20" s="153"/>
    </row>
    <row r="21" spans="1:20" x14ac:dyDescent="0.25">
      <c r="A21" s="152" t="s">
        <v>105</v>
      </c>
      <c r="C21" s="152"/>
      <c r="D21" s="159">
        <f>SUM(D13:D20)</f>
        <v>0</v>
      </c>
      <c r="E21" s="153"/>
      <c r="F21" s="159">
        <f>SUM(F13:F20)</f>
        <v>0</v>
      </c>
      <c r="G21" s="153"/>
      <c r="H21" s="160">
        <f>SUM(H13:H20)</f>
        <v>0</v>
      </c>
      <c r="I21" s="153"/>
      <c r="J21" s="160"/>
      <c r="K21" s="153"/>
      <c r="L21" s="160"/>
      <c r="M21" s="153"/>
      <c r="N21" s="160"/>
      <c r="O21" s="153"/>
      <c r="P21" s="160"/>
      <c r="Q21" s="153"/>
      <c r="R21" s="160"/>
      <c r="T21" s="160"/>
    </row>
    <row r="22" spans="1:20" x14ac:dyDescent="0.25">
      <c r="B22" s="152"/>
      <c r="C22" s="152"/>
      <c r="D22" s="153"/>
      <c r="E22" s="153"/>
      <c r="F22" s="153"/>
      <c r="G22" s="153"/>
      <c r="H22" s="153"/>
      <c r="I22" s="153"/>
      <c r="J22" s="153"/>
      <c r="K22" s="153"/>
      <c r="L22" s="153"/>
      <c r="M22" s="153"/>
      <c r="N22" s="153"/>
      <c r="O22" s="153"/>
      <c r="P22" s="153"/>
      <c r="Q22" s="153"/>
      <c r="R22" s="153"/>
    </row>
    <row r="23" spans="1:20" ht="15.75" thickBot="1" x14ac:dyDescent="0.3">
      <c r="A23" s="152" t="s">
        <v>106</v>
      </c>
      <c r="C23" s="152"/>
      <c r="D23" s="161">
        <f>+D10-D21</f>
        <v>0</v>
      </c>
      <c r="E23" s="153"/>
      <c r="F23" s="161">
        <f>+F10-F21</f>
        <v>0</v>
      </c>
      <c r="G23" s="153"/>
      <c r="H23" s="161">
        <f>+H10-H21</f>
        <v>0</v>
      </c>
      <c r="I23" s="153"/>
      <c r="J23" s="162"/>
      <c r="K23" s="153"/>
      <c r="L23" s="162"/>
      <c r="M23" s="153"/>
      <c r="N23" s="162"/>
      <c r="O23" s="153"/>
      <c r="P23" s="162"/>
      <c r="Q23" s="153"/>
      <c r="R23" s="162"/>
      <c r="T23" s="162"/>
    </row>
    <row r="24" spans="1:20" ht="15.75" thickTop="1" x14ac:dyDescent="0.25">
      <c r="A24" t="s">
        <v>107</v>
      </c>
      <c r="B24" s="152"/>
      <c r="C24" s="152"/>
      <c r="D24" s="157">
        <f>+D23-'[1]Current Working'!H61</f>
        <v>-2391589.8199999998</v>
      </c>
      <c r="E24" s="153"/>
      <c r="F24" s="153"/>
      <c r="G24" s="153"/>
      <c r="H24" s="153"/>
      <c r="I24" s="153"/>
      <c r="J24" s="153"/>
      <c r="K24" s="153"/>
      <c r="L24" s="153"/>
      <c r="M24" s="153"/>
      <c r="N24" s="153"/>
      <c r="O24" s="153"/>
      <c r="P24" s="153"/>
      <c r="Q24" s="153"/>
      <c r="R24" s="153"/>
    </row>
    <row r="25" spans="1:20" x14ac:dyDescent="0.25">
      <c r="A25" t="s">
        <v>108</v>
      </c>
    </row>
    <row r="26" spans="1:20" x14ac:dyDescent="0.25">
      <c r="B26" s="153"/>
      <c r="C26" s="152" t="s">
        <v>109</v>
      </c>
      <c r="D26" s="153"/>
      <c r="E26" s="153"/>
      <c r="F26" s="153"/>
      <c r="G26" s="153"/>
      <c r="H26" s="153"/>
      <c r="I26" s="153"/>
      <c r="J26" s="153"/>
      <c r="K26" s="153"/>
      <c r="N26" s="153"/>
      <c r="O26" s="153"/>
      <c r="P26" s="153"/>
      <c r="R26" s="153"/>
      <c r="S26" s="153"/>
    </row>
    <row r="27" spans="1:20" x14ac:dyDescent="0.25">
      <c r="B27" s="153"/>
      <c r="C27" s="152"/>
      <c r="D27" s="153"/>
      <c r="E27" s="153"/>
      <c r="F27" s="153"/>
      <c r="G27" s="153"/>
      <c r="H27" s="153"/>
      <c r="I27" s="153"/>
      <c r="J27" s="153"/>
      <c r="K27" s="153"/>
      <c r="N27" s="153"/>
      <c r="O27" s="153"/>
      <c r="P27" s="153"/>
      <c r="R27" s="153"/>
      <c r="S27" s="153"/>
    </row>
    <row r="28" spans="1:20" x14ac:dyDescent="0.25">
      <c r="B28" s="153"/>
      <c r="C28" s="152"/>
      <c r="D28" s="153"/>
      <c r="E28" s="153"/>
      <c r="F28" s="153"/>
      <c r="G28" s="153"/>
      <c r="H28" s="153"/>
      <c r="I28" s="153"/>
      <c r="J28" s="153"/>
      <c r="K28" s="153"/>
      <c r="N28" s="153"/>
      <c r="O28" s="153"/>
      <c r="R28" s="153"/>
      <c r="S28" s="153"/>
    </row>
    <row r="29" spans="1:20" x14ac:dyDescent="0.25">
      <c r="P29" s="158"/>
      <c r="R29" s="153"/>
      <c r="S29" s="153"/>
    </row>
    <row r="30" spans="1:20" x14ac:dyDescent="0.25">
      <c r="R30" s="153"/>
      <c r="S30" s="153"/>
    </row>
    <row r="31" spans="1:20" x14ac:dyDescent="0.25">
      <c r="R31" s="153"/>
      <c r="S31" s="153"/>
    </row>
    <row r="32" spans="1:20" x14ac:dyDescent="0.25">
      <c r="R32" s="153"/>
      <c r="S32" s="153"/>
    </row>
    <row r="35" spans="3:18" x14ac:dyDescent="0.25">
      <c r="C35" s="163"/>
      <c r="R35" s="15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R478"/>
  <sheetViews>
    <sheetView topLeftCell="A458" workbookViewId="0">
      <selection activeCell="A473" sqref="A473"/>
    </sheetView>
  </sheetViews>
  <sheetFormatPr defaultColWidth="33.28515625" defaultRowHeight="15" x14ac:dyDescent="0.25"/>
  <cols>
    <col min="3" max="5" width="11.7109375" customWidth="1"/>
    <col min="6" max="6" width="22.28515625" style="155" customWidth="1"/>
    <col min="7" max="7" width="44" customWidth="1"/>
    <col min="8" max="8" width="54.85546875" customWidth="1"/>
    <col min="12" max="12" width="21" customWidth="1"/>
    <col min="13" max="13" width="19.85546875" customWidth="1"/>
    <col min="14" max="15" width="18.7109375" customWidth="1"/>
    <col min="17" max="18" width="16.5703125" customWidth="1"/>
  </cols>
  <sheetData>
    <row r="2" spans="4:18" x14ac:dyDescent="0.25">
      <c r="D2" s="155"/>
      <c r="L2" s="195"/>
      <c r="M2" s="195"/>
      <c r="N2" s="195"/>
      <c r="O2" s="195"/>
      <c r="P2" s="195"/>
      <c r="Q2" s="195"/>
      <c r="R2" s="195"/>
    </row>
    <row r="3" spans="4:18" x14ac:dyDescent="0.25">
      <c r="D3" s="155"/>
      <c r="L3" s="195"/>
      <c r="M3" s="195"/>
      <c r="N3" s="195"/>
      <c r="O3" s="195"/>
      <c r="P3" s="195"/>
      <c r="Q3" s="195"/>
      <c r="R3" s="195"/>
    </row>
    <row r="4" spans="4:18" x14ac:dyDescent="0.25">
      <c r="D4" s="155"/>
      <c r="L4" s="195"/>
      <c r="M4" s="195"/>
      <c r="N4" s="195"/>
      <c r="O4" s="195"/>
      <c r="P4" s="195"/>
      <c r="Q4" s="195"/>
      <c r="R4" s="195"/>
    </row>
    <row r="5" spans="4:18" x14ac:dyDescent="0.25">
      <c r="D5" s="155"/>
      <c r="L5" s="195"/>
      <c r="M5" s="195"/>
      <c r="N5" s="195"/>
      <c r="O5" s="195"/>
      <c r="P5" s="195"/>
      <c r="Q5" s="195"/>
      <c r="R5" s="195"/>
    </row>
    <row r="6" spans="4:18" x14ac:dyDescent="0.25">
      <c r="D6" s="155"/>
      <c r="L6" s="195"/>
      <c r="M6" s="195"/>
      <c r="N6" s="195"/>
      <c r="O6" s="195"/>
      <c r="P6" s="195"/>
      <c r="Q6" s="195"/>
      <c r="R6" s="195"/>
    </row>
    <row r="7" spans="4:18" x14ac:dyDescent="0.25">
      <c r="D7" s="155"/>
      <c r="L7" s="195"/>
      <c r="M7" s="195"/>
      <c r="N7" s="195"/>
      <c r="O7" s="195"/>
      <c r="P7" s="195"/>
      <c r="Q7" s="195"/>
      <c r="R7" s="195"/>
    </row>
    <row r="8" spans="4:18" x14ac:dyDescent="0.25">
      <c r="D8" s="155"/>
      <c r="L8" s="195"/>
      <c r="M8" s="195"/>
      <c r="N8" s="195"/>
      <c r="O8" s="195"/>
      <c r="P8" s="195"/>
      <c r="Q8" s="195"/>
      <c r="R8" s="195"/>
    </row>
    <row r="9" spans="4:18" x14ac:dyDescent="0.25">
      <c r="D9" s="155"/>
      <c r="L9" s="195"/>
      <c r="M9" s="195"/>
      <c r="N9" s="195"/>
      <c r="O9" s="195"/>
      <c r="P9" s="195"/>
      <c r="Q9" s="195"/>
      <c r="R9" s="195"/>
    </row>
    <row r="10" spans="4:18" x14ac:dyDescent="0.25">
      <c r="D10" s="155"/>
      <c r="L10" s="195"/>
      <c r="M10" s="195"/>
      <c r="N10" s="195"/>
      <c r="O10" s="195"/>
      <c r="P10" s="195"/>
      <c r="Q10" s="195"/>
      <c r="R10" s="195"/>
    </row>
    <row r="11" spans="4:18" x14ac:dyDescent="0.25">
      <c r="D11" s="155"/>
      <c r="L11" s="195"/>
      <c r="M11" s="195"/>
      <c r="N11" s="195"/>
      <c r="O11" s="195"/>
      <c r="P11" s="195"/>
      <c r="Q11" s="195"/>
      <c r="R11" s="195"/>
    </row>
    <row r="12" spans="4:18" x14ac:dyDescent="0.25">
      <c r="D12" s="155"/>
      <c r="L12" s="195"/>
      <c r="M12" s="195"/>
      <c r="N12" s="195"/>
      <c r="O12" s="195"/>
      <c r="P12" s="195"/>
      <c r="Q12" s="195"/>
      <c r="R12" s="195"/>
    </row>
    <row r="13" spans="4:18" x14ac:dyDescent="0.25">
      <c r="D13" s="155"/>
      <c r="L13" s="195"/>
      <c r="M13" s="195"/>
      <c r="N13" s="195"/>
      <c r="O13" s="195"/>
      <c r="P13" s="195"/>
      <c r="Q13" s="195"/>
      <c r="R13" s="195"/>
    </row>
    <row r="14" spans="4:18" x14ac:dyDescent="0.25">
      <c r="D14" s="155"/>
      <c r="L14" s="195"/>
      <c r="M14" s="195"/>
      <c r="N14" s="195"/>
      <c r="O14" s="195"/>
      <c r="P14" s="195"/>
      <c r="Q14" s="195"/>
      <c r="R14" s="195"/>
    </row>
    <row r="15" spans="4:18" x14ac:dyDescent="0.25">
      <c r="D15" s="155"/>
      <c r="L15" s="195"/>
      <c r="M15" s="195"/>
      <c r="N15" s="195"/>
      <c r="O15" s="195"/>
      <c r="P15" s="195"/>
      <c r="Q15" s="195"/>
      <c r="R15" s="195"/>
    </row>
    <row r="16" spans="4:18" x14ac:dyDescent="0.25">
      <c r="D16" s="155"/>
      <c r="L16" s="195"/>
      <c r="M16" s="195"/>
      <c r="N16" s="195"/>
      <c r="O16" s="195"/>
      <c r="P16" s="195"/>
      <c r="Q16" s="195"/>
      <c r="R16" s="195"/>
    </row>
    <row r="17" spans="4:18" x14ac:dyDescent="0.25">
      <c r="D17" s="155"/>
      <c r="L17" s="195"/>
      <c r="M17" s="195"/>
      <c r="N17" s="195"/>
      <c r="O17" s="195"/>
      <c r="P17" s="195"/>
      <c r="Q17" s="195"/>
      <c r="R17" s="195"/>
    </row>
    <row r="18" spans="4:18" x14ac:dyDescent="0.25">
      <c r="D18" s="155"/>
      <c r="L18" s="195"/>
      <c r="M18" s="195"/>
      <c r="N18" s="195"/>
      <c r="O18" s="195"/>
      <c r="P18" s="195"/>
      <c r="Q18" s="195"/>
      <c r="R18" s="195"/>
    </row>
    <row r="19" spans="4:18" x14ac:dyDescent="0.25">
      <c r="D19" s="155"/>
      <c r="L19" s="195"/>
      <c r="M19" s="195"/>
      <c r="N19" s="195"/>
      <c r="O19" s="195"/>
      <c r="P19" s="195"/>
      <c r="Q19" s="195"/>
      <c r="R19" s="195"/>
    </row>
    <row r="20" spans="4:18" x14ac:dyDescent="0.25">
      <c r="D20" s="155"/>
      <c r="L20" s="195"/>
      <c r="M20" s="195"/>
      <c r="N20" s="195"/>
      <c r="O20" s="195"/>
      <c r="P20" s="195"/>
      <c r="Q20" s="195"/>
      <c r="R20" s="195"/>
    </row>
    <row r="21" spans="4:18" x14ac:dyDescent="0.25">
      <c r="D21" s="155"/>
      <c r="L21" s="195"/>
      <c r="M21" s="195"/>
      <c r="N21" s="195"/>
      <c r="O21" s="195"/>
      <c r="P21" s="195"/>
      <c r="Q21" s="195"/>
      <c r="R21" s="195"/>
    </row>
    <row r="22" spans="4:18" x14ac:dyDescent="0.25">
      <c r="D22" s="155"/>
      <c r="L22" s="195"/>
      <c r="M22" s="195"/>
      <c r="N22" s="195"/>
      <c r="O22" s="195"/>
      <c r="P22" s="195"/>
      <c r="Q22" s="195"/>
      <c r="R22" s="195"/>
    </row>
    <row r="23" spans="4:18" x14ac:dyDescent="0.25">
      <c r="D23" s="155"/>
      <c r="L23" s="195"/>
      <c r="M23" s="195"/>
      <c r="N23" s="195"/>
      <c r="O23" s="195"/>
      <c r="P23" s="195"/>
      <c r="Q23" s="195"/>
      <c r="R23" s="195"/>
    </row>
    <row r="24" spans="4:18" x14ac:dyDescent="0.25">
      <c r="D24" s="155"/>
      <c r="L24" s="195"/>
      <c r="M24" s="195"/>
      <c r="N24" s="195"/>
      <c r="O24" s="195"/>
      <c r="P24" s="195"/>
      <c r="Q24" s="195"/>
      <c r="R24" s="195"/>
    </row>
    <row r="25" spans="4:18" x14ac:dyDescent="0.25">
      <c r="D25" s="155"/>
      <c r="L25" s="195"/>
      <c r="M25" s="195"/>
      <c r="N25" s="195"/>
      <c r="O25" s="195"/>
      <c r="P25" s="195"/>
      <c r="Q25" s="195"/>
      <c r="R25" s="195"/>
    </row>
    <row r="26" spans="4:18" x14ac:dyDescent="0.25">
      <c r="D26" s="155"/>
      <c r="L26" s="195"/>
      <c r="M26" s="195"/>
      <c r="N26" s="195"/>
      <c r="O26" s="195"/>
      <c r="P26" s="195"/>
      <c r="Q26" s="195"/>
      <c r="R26" s="195"/>
    </row>
    <row r="27" spans="4:18" x14ac:dyDescent="0.25">
      <c r="D27" s="155"/>
      <c r="L27" s="195"/>
      <c r="M27" s="195"/>
      <c r="N27" s="195"/>
      <c r="O27" s="195"/>
      <c r="P27" s="195"/>
      <c r="Q27" s="195"/>
      <c r="R27" s="195"/>
    </row>
    <row r="28" spans="4:18" x14ac:dyDescent="0.25">
      <c r="D28" s="155"/>
      <c r="L28" s="195"/>
      <c r="M28" s="195"/>
      <c r="N28" s="195"/>
      <c r="O28" s="195"/>
      <c r="P28" s="195"/>
      <c r="Q28" s="195"/>
      <c r="R28" s="195"/>
    </row>
    <row r="29" spans="4:18" x14ac:dyDescent="0.25">
      <c r="D29" s="155"/>
      <c r="L29" s="195"/>
      <c r="M29" s="195"/>
      <c r="N29" s="195"/>
      <c r="O29" s="195"/>
      <c r="P29" s="195"/>
      <c r="Q29" s="195"/>
      <c r="R29" s="195"/>
    </row>
    <row r="30" spans="4:18" x14ac:dyDescent="0.25">
      <c r="D30" s="155"/>
      <c r="L30" s="195"/>
      <c r="M30" s="195"/>
      <c r="N30" s="195"/>
      <c r="O30" s="195"/>
      <c r="P30" s="195"/>
      <c r="Q30" s="195"/>
      <c r="R30" s="195"/>
    </row>
    <row r="31" spans="4:18" x14ac:dyDescent="0.25">
      <c r="D31" s="155"/>
      <c r="L31" s="195"/>
      <c r="M31" s="195"/>
      <c r="N31" s="195"/>
      <c r="O31" s="195"/>
      <c r="P31" s="195"/>
      <c r="Q31" s="195"/>
      <c r="R31" s="195"/>
    </row>
    <row r="32" spans="4:18" x14ac:dyDescent="0.25">
      <c r="D32" s="155"/>
      <c r="L32" s="195"/>
      <c r="M32" s="195"/>
      <c r="N32" s="195"/>
      <c r="O32" s="195"/>
      <c r="P32" s="195"/>
      <c r="Q32" s="195"/>
      <c r="R32" s="195"/>
    </row>
    <row r="33" spans="4:18" x14ac:dyDescent="0.25">
      <c r="D33" s="155"/>
      <c r="L33" s="195"/>
      <c r="M33" s="195"/>
      <c r="N33" s="195"/>
      <c r="O33" s="195"/>
      <c r="P33" s="195"/>
      <c r="Q33" s="195"/>
      <c r="R33" s="195"/>
    </row>
    <row r="34" spans="4:18" x14ac:dyDescent="0.25">
      <c r="D34" s="155"/>
      <c r="L34" s="195"/>
      <c r="M34" s="195"/>
      <c r="N34" s="195"/>
      <c r="O34" s="195"/>
      <c r="P34" s="195"/>
      <c r="Q34" s="195"/>
      <c r="R34" s="195"/>
    </row>
    <row r="35" spans="4:18" x14ac:dyDescent="0.25">
      <c r="D35" s="155"/>
      <c r="L35" s="195"/>
      <c r="M35" s="195"/>
      <c r="N35" s="195"/>
      <c r="O35" s="195"/>
      <c r="P35" s="195"/>
      <c r="Q35" s="195"/>
      <c r="R35" s="195"/>
    </row>
    <row r="36" spans="4:18" x14ac:dyDescent="0.25">
      <c r="D36" s="155"/>
      <c r="L36" s="195"/>
      <c r="M36" s="195"/>
      <c r="N36" s="195"/>
      <c r="O36" s="195"/>
      <c r="P36" s="195"/>
      <c r="Q36" s="195"/>
      <c r="R36" s="195"/>
    </row>
    <row r="37" spans="4:18" x14ac:dyDescent="0.25">
      <c r="D37" s="155"/>
      <c r="L37" s="195"/>
      <c r="M37" s="195"/>
      <c r="N37" s="195"/>
      <c r="O37" s="195"/>
      <c r="P37" s="195"/>
      <c r="Q37" s="195"/>
      <c r="R37" s="195"/>
    </row>
    <row r="38" spans="4:18" x14ac:dyDescent="0.25">
      <c r="D38" s="155"/>
      <c r="L38" s="195"/>
      <c r="M38" s="195"/>
      <c r="N38" s="195"/>
      <c r="O38" s="195"/>
      <c r="P38" s="195"/>
      <c r="Q38" s="195"/>
      <c r="R38" s="195"/>
    </row>
    <row r="39" spans="4:18" x14ac:dyDescent="0.25">
      <c r="D39" s="155"/>
      <c r="L39" s="195"/>
      <c r="M39" s="195"/>
      <c r="N39" s="195"/>
      <c r="O39" s="195"/>
      <c r="P39" s="195"/>
      <c r="Q39" s="195"/>
      <c r="R39" s="195"/>
    </row>
    <row r="40" spans="4:18" x14ac:dyDescent="0.25">
      <c r="D40" s="155"/>
      <c r="L40" s="195"/>
      <c r="M40" s="195"/>
      <c r="N40" s="195"/>
      <c r="O40" s="195"/>
      <c r="P40" s="195"/>
      <c r="Q40" s="195"/>
      <c r="R40" s="195"/>
    </row>
    <row r="41" spans="4:18" x14ac:dyDescent="0.25">
      <c r="D41" s="155"/>
      <c r="L41" s="195"/>
      <c r="M41" s="195"/>
      <c r="N41" s="195"/>
      <c r="O41" s="195"/>
      <c r="P41" s="195"/>
      <c r="Q41" s="195"/>
      <c r="R41" s="195"/>
    </row>
    <row r="42" spans="4:18" x14ac:dyDescent="0.25">
      <c r="D42" s="155"/>
      <c r="L42" s="195"/>
      <c r="M42" s="195"/>
      <c r="N42" s="195"/>
      <c r="O42" s="195"/>
      <c r="P42" s="195"/>
      <c r="Q42" s="195"/>
      <c r="R42" s="195"/>
    </row>
    <row r="43" spans="4:18" x14ac:dyDescent="0.25">
      <c r="D43" s="155"/>
      <c r="L43" s="195"/>
      <c r="M43" s="195"/>
      <c r="N43" s="195"/>
      <c r="O43" s="195"/>
      <c r="P43" s="195"/>
      <c r="Q43" s="195"/>
      <c r="R43" s="195"/>
    </row>
    <row r="44" spans="4:18" x14ac:dyDescent="0.25">
      <c r="D44" s="155"/>
      <c r="L44" s="195"/>
      <c r="M44" s="195"/>
      <c r="N44" s="195"/>
      <c r="O44" s="195"/>
      <c r="P44" s="195"/>
      <c r="Q44" s="195"/>
      <c r="R44" s="195"/>
    </row>
    <row r="45" spans="4:18" x14ac:dyDescent="0.25">
      <c r="D45" s="155"/>
      <c r="L45" s="195"/>
      <c r="M45" s="195"/>
      <c r="N45" s="195"/>
      <c r="O45" s="195"/>
      <c r="P45" s="195"/>
      <c r="Q45" s="195"/>
      <c r="R45" s="195"/>
    </row>
    <row r="46" spans="4:18" x14ac:dyDescent="0.25">
      <c r="D46" s="155"/>
      <c r="L46" s="195"/>
      <c r="M46" s="195"/>
      <c r="N46" s="195"/>
      <c r="O46" s="195"/>
      <c r="P46" s="195"/>
      <c r="Q46" s="195"/>
      <c r="R46" s="195"/>
    </row>
    <row r="47" spans="4:18" x14ac:dyDescent="0.25">
      <c r="D47" s="155"/>
      <c r="L47" s="195"/>
      <c r="M47" s="195"/>
      <c r="N47" s="195"/>
      <c r="O47" s="195"/>
      <c r="P47" s="195"/>
      <c r="Q47" s="195"/>
      <c r="R47" s="195"/>
    </row>
    <row r="48" spans="4:18" x14ac:dyDescent="0.25">
      <c r="D48" s="155"/>
      <c r="L48" s="195"/>
      <c r="M48" s="195"/>
      <c r="N48" s="195"/>
      <c r="O48" s="195"/>
      <c r="P48" s="195"/>
      <c r="Q48" s="195"/>
      <c r="R48" s="195"/>
    </row>
    <row r="49" spans="4:18" x14ac:dyDescent="0.25">
      <c r="D49" s="155"/>
      <c r="L49" s="195"/>
      <c r="M49" s="195"/>
      <c r="N49" s="195"/>
      <c r="O49" s="195"/>
      <c r="P49" s="195"/>
      <c r="Q49" s="195"/>
      <c r="R49" s="195"/>
    </row>
    <row r="50" spans="4:18" x14ac:dyDescent="0.25">
      <c r="D50" s="155"/>
      <c r="L50" s="195"/>
      <c r="M50" s="195"/>
      <c r="N50" s="195"/>
      <c r="O50" s="195"/>
      <c r="P50" s="195"/>
      <c r="Q50" s="195"/>
      <c r="R50" s="195"/>
    </row>
    <row r="51" spans="4:18" x14ac:dyDescent="0.25">
      <c r="D51" s="155"/>
      <c r="L51" s="195"/>
      <c r="M51" s="195"/>
      <c r="N51" s="195"/>
      <c r="O51" s="195"/>
      <c r="P51" s="195"/>
      <c r="Q51" s="195"/>
      <c r="R51" s="195"/>
    </row>
    <row r="52" spans="4:18" x14ac:dyDescent="0.25">
      <c r="D52" s="155"/>
      <c r="L52" s="195"/>
      <c r="M52" s="195"/>
      <c r="N52" s="195"/>
      <c r="O52" s="195"/>
      <c r="P52" s="195"/>
      <c r="Q52" s="195"/>
      <c r="R52" s="195"/>
    </row>
    <row r="53" spans="4:18" x14ac:dyDescent="0.25">
      <c r="D53" s="155"/>
      <c r="L53" s="195"/>
      <c r="M53" s="195"/>
      <c r="N53" s="195"/>
      <c r="O53" s="195"/>
      <c r="P53" s="195"/>
      <c r="Q53" s="195"/>
      <c r="R53" s="195"/>
    </row>
    <row r="54" spans="4:18" x14ac:dyDescent="0.25">
      <c r="D54" s="155"/>
      <c r="L54" s="195"/>
      <c r="M54" s="195"/>
      <c r="N54" s="195"/>
      <c r="O54" s="195"/>
      <c r="P54" s="195"/>
      <c r="Q54" s="195"/>
      <c r="R54" s="195"/>
    </row>
    <row r="55" spans="4:18" x14ac:dyDescent="0.25">
      <c r="D55" s="155"/>
      <c r="L55" s="195"/>
      <c r="M55" s="195"/>
      <c r="N55" s="195"/>
      <c r="O55" s="195"/>
      <c r="P55" s="195"/>
      <c r="Q55" s="195"/>
      <c r="R55" s="195"/>
    </row>
    <row r="56" spans="4:18" x14ac:dyDescent="0.25">
      <c r="D56" s="155"/>
      <c r="L56" s="195"/>
      <c r="M56" s="195"/>
      <c r="N56" s="195"/>
      <c r="O56" s="195"/>
      <c r="P56" s="195"/>
      <c r="Q56" s="195"/>
      <c r="R56" s="195"/>
    </row>
    <row r="57" spans="4:18" x14ac:dyDescent="0.25">
      <c r="D57" s="155"/>
      <c r="L57" s="195"/>
      <c r="M57" s="195"/>
      <c r="N57" s="195"/>
      <c r="O57" s="195"/>
      <c r="P57" s="195"/>
      <c r="Q57" s="195"/>
      <c r="R57" s="195"/>
    </row>
    <row r="58" spans="4:18" x14ac:dyDescent="0.25">
      <c r="D58" s="155"/>
      <c r="L58" s="195"/>
      <c r="M58" s="195"/>
      <c r="N58" s="195"/>
      <c r="O58" s="195"/>
      <c r="P58" s="195"/>
      <c r="Q58" s="195"/>
      <c r="R58" s="195"/>
    </row>
    <row r="59" spans="4:18" x14ac:dyDescent="0.25">
      <c r="D59" s="155"/>
      <c r="L59" s="195"/>
      <c r="M59" s="195"/>
      <c r="N59" s="195"/>
      <c r="O59" s="195"/>
      <c r="P59" s="195"/>
      <c r="Q59" s="195"/>
      <c r="R59" s="195"/>
    </row>
    <row r="60" spans="4:18" x14ac:dyDescent="0.25">
      <c r="D60" s="155"/>
      <c r="L60" s="195"/>
      <c r="M60" s="195"/>
      <c r="N60" s="195"/>
      <c r="O60" s="195"/>
      <c r="P60" s="195"/>
      <c r="Q60" s="195"/>
      <c r="R60" s="195"/>
    </row>
    <row r="61" spans="4:18" x14ac:dyDescent="0.25">
      <c r="D61" s="155"/>
      <c r="L61" s="195"/>
      <c r="M61" s="195"/>
      <c r="N61" s="195"/>
      <c r="O61" s="195"/>
      <c r="P61" s="195"/>
      <c r="Q61" s="195"/>
      <c r="R61" s="195"/>
    </row>
    <row r="62" spans="4:18" x14ac:dyDescent="0.25">
      <c r="D62" s="155"/>
      <c r="L62" s="195"/>
      <c r="M62" s="195"/>
      <c r="N62" s="195"/>
      <c r="O62" s="195"/>
      <c r="P62" s="195"/>
      <c r="Q62" s="195"/>
      <c r="R62" s="195"/>
    </row>
    <row r="63" spans="4:18" x14ac:dyDescent="0.25">
      <c r="D63" s="155"/>
      <c r="L63" s="195"/>
      <c r="M63" s="195"/>
      <c r="N63" s="195"/>
      <c r="O63" s="195"/>
      <c r="P63" s="195"/>
      <c r="Q63" s="195"/>
      <c r="R63" s="195"/>
    </row>
    <row r="64" spans="4:18" x14ac:dyDescent="0.25">
      <c r="D64" s="155"/>
      <c r="L64" s="195"/>
      <c r="M64" s="195"/>
      <c r="N64" s="195"/>
      <c r="O64" s="195"/>
      <c r="P64" s="195"/>
      <c r="Q64" s="195"/>
      <c r="R64" s="195"/>
    </row>
    <row r="65" spans="4:18" x14ac:dyDescent="0.25">
      <c r="D65" s="155"/>
      <c r="L65" s="195"/>
      <c r="M65" s="195"/>
      <c r="N65" s="195"/>
      <c r="O65" s="195"/>
      <c r="P65" s="195"/>
      <c r="Q65" s="195"/>
      <c r="R65" s="195"/>
    </row>
    <row r="66" spans="4:18" x14ac:dyDescent="0.25">
      <c r="D66" s="155"/>
      <c r="L66" s="195"/>
      <c r="M66" s="195"/>
      <c r="N66" s="195"/>
      <c r="O66" s="195"/>
      <c r="P66" s="195"/>
      <c r="Q66" s="195"/>
      <c r="R66" s="195"/>
    </row>
    <row r="67" spans="4:18" x14ac:dyDescent="0.25">
      <c r="D67" s="155"/>
      <c r="L67" s="195"/>
      <c r="M67" s="195"/>
      <c r="N67" s="195"/>
      <c r="O67" s="195"/>
      <c r="P67" s="195"/>
      <c r="Q67" s="195"/>
      <c r="R67" s="195"/>
    </row>
    <row r="68" spans="4:18" x14ac:dyDescent="0.25">
      <c r="D68" s="155"/>
      <c r="L68" s="195"/>
      <c r="M68" s="195"/>
      <c r="N68" s="195"/>
      <c r="O68" s="195"/>
      <c r="P68" s="195"/>
      <c r="Q68" s="195"/>
      <c r="R68" s="195"/>
    </row>
    <row r="69" spans="4:18" x14ac:dyDescent="0.25">
      <c r="D69" s="155"/>
      <c r="L69" s="195"/>
      <c r="M69" s="195"/>
      <c r="N69" s="195"/>
      <c r="O69" s="195"/>
      <c r="P69" s="195"/>
      <c r="Q69" s="195"/>
      <c r="R69" s="195"/>
    </row>
    <row r="70" spans="4:18" x14ac:dyDescent="0.25">
      <c r="D70" s="155"/>
      <c r="L70" s="195"/>
      <c r="M70" s="195"/>
      <c r="N70" s="195"/>
      <c r="O70" s="195"/>
      <c r="P70" s="195"/>
      <c r="Q70" s="195"/>
      <c r="R70" s="195"/>
    </row>
    <row r="71" spans="4:18" x14ac:dyDescent="0.25">
      <c r="D71" s="155"/>
      <c r="L71" s="195"/>
      <c r="M71" s="195"/>
      <c r="N71" s="195"/>
      <c r="O71" s="195"/>
      <c r="P71" s="195"/>
      <c r="Q71" s="195"/>
      <c r="R71" s="195"/>
    </row>
    <row r="72" spans="4:18" x14ac:dyDescent="0.25">
      <c r="D72" s="155"/>
      <c r="L72" s="195"/>
      <c r="M72" s="195"/>
      <c r="N72" s="195"/>
      <c r="O72" s="195"/>
      <c r="P72" s="195"/>
      <c r="Q72" s="195"/>
      <c r="R72" s="195"/>
    </row>
    <row r="73" spans="4:18" x14ac:dyDescent="0.25">
      <c r="D73" s="155"/>
      <c r="L73" s="195"/>
      <c r="M73" s="195"/>
      <c r="N73" s="195"/>
      <c r="O73" s="195"/>
      <c r="P73" s="195"/>
      <c r="Q73" s="195"/>
      <c r="R73" s="195"/>
    </row>
    <row r="74" spans="4:18" x14ac:dyDescent="0.25">
      <c r="D74" s="155"/>
      <c r="L74" s="195"/>
      <c r="M74" s="195"/>
      <c r="N74" s="195"/>
      <c r="O74" s="195"/>
      <c r="P74" s="195"/>
      <c r="Q74" s="195"/>
      <c r="R74" s="195"/>
    </row>
    <row r="75" spans="4:18" x14ac:dyDescent="0.25">
      <c r="D75" s="155"/>
      <c r="L75" s="195"/>
      <c r="M75" s="195"/>
      <c r="N75" s="195"/>
      <c r="O75" s="195"/>
      <c r="P75" s="195"/>
      <c r="Q75" s="195"/>
      <c r="R75" s="195"/>
    </row>
    <row r="76" spans="4:18" x14ac:dyDescent="0.25">
      <c r="D76" s="155"/>
      <c r="L76" s="195"/>
      <c r="M76" s="195"/>
      <c r="N76" s="195"/>
      <c r="O76" s="195"/>
      <c r="P76" s="195"/>
      <c r="Q76" s="195"/>
      <c r="R76" s="195"/>
    </row>
    <row r="77" spans="4:18" x14ac:dyDescent="0.25">
      <c r="D77" s="155"/>
      <c r="L77" s="195"/>
      <c r="M77" s="195"/>
      <c r="N77" s="195"/>
      <c r="O77" s="195"/>
      <c r="P77" s="195"/>
      <c r="Q77" s="195"/>
      <c r="R77" s="195"/>
    </row>
    <row r="78" spans="4:18" x14ac:dyDescent="0.25">
      <c r="D78" s="155"/>
      <c r="L78" s="195"/>
      <c r="M78" s="195"/>
      <c r="N78" s="195"/>
      <c r="O78" s="195"/>
      <c r="P78" s="195"/>
      <c r="Q78" s="195"/>
      <c r="R78" s="195"/>
    </row>
    <row r="79" spans="4:18" x14ac:dyDescent="0.25">
      <c r="D79" s="155"/>
      <c r="L79" s="195"/>
      <c r="M79" s="195"/>
      <c r="N79" s="195"/>
      <c r="O79" s="195"/>
      <c r="P79" s="195"/>
      <c r="Q79" s="195"/>
      <c r="R79" s="195"/>
    </row>
    <row r="80" spans="4:18" x14ac:dyDescent="0.25">
      <c r="D80" s="155"/>
      <c r="L80" s="195"/>
      <c r="M80" s="195"/>
      <c r="N80" s="195"/>
      <c r="O80" s="195"/>
      <c r="P80" s="195"/>
      <c r="Q80" s="195"/>
      <c r="R80" s="195"/>
    </row>
    <row r="81" spans="4:18" x14ac:dyDescent="0.25">
      <c r="D81" s="155"/>
      <c r="L81" s="195"/>
      <c r="M81" s="195"/>
      <c r="N81" s="195"/>
      <c r="O81" s="195"/>
      <c r="P81" s="195"/>
      <c r="Q81" s="195"/>
      <c r="R81" s="195"/>
    </row>
    <row r="82" spans="4:18" s="196" customFormat="1" x14ac:dyDescent="0.25">
      <c r="D82" s="197"/>
      <c r="F82" s="197"/>
      <c r="L82" s="198"/>
      <c r="M82" s="198"/>
      <c r="N82" s="198"/>
      <c r="O82" s="198"/>
      <c r="P82" s="198"/>
      <c r="Q82" s="198"/>
      <c r="R82" s="198"/>
    </row>
    <row r="83" spans="4:18" x14ac:dyDescent="0.25">
      <c r="D83" s="155"/>
      <c r="L83" s="195"/>
      <c r="M83" s="195"/>
      <c r="N83" s="195"/>
      <c r="O83" s="195"/>
      <c r="P83" s="195"/>
      <c r="Q83" s="195"/>
      <c r="R83" s="195"/>
    </row>
    <row r="84" spans="4:18" x14ac:dyDescent="0.25">
      <c r="D84" s="155"/>
      <c r="L84" s="195"/>
      <c r="M84" s="195"/>
      <c r="N84" s="195"/>
      <c r="O84" s="195"/>
      <c r="P84" s="195"/>
      <c r="Q84" s="195"/>
      <c r="R84" s="195"/>
    </row>
    <row r="85" spans="4:18" x14ac:dyDescent="0.25">
      <c r="D85" s="155"/>
      <c r="L85" s="195"/>
      <c r="M85" s="195"/>
      <c r="N85" s="195"/>
      <c r="O85" s="195"/>
      <c r="P85" s="195"/>
      <c r="Q85" s="195"/>
      <c r="R85" s="195"/>
    </row>
    <row r="86" spans="4:18" x14ac:dyDescent="0.25">
      <c r="D86" s="155"/>
      <c r="L86" s="195"/>
      <c r="M86" s="195"/>
      <c r="N86" s="195"/>
      <c r="O86" s="195"/>
      <c r="P86" s="195"/>
      <c r="Q86" s="195"/>
      <c r="R86" s="195"/>
    </row>
    <row r="87" spans="4:18" x14ac:dyDescent="0.25">
      <c r="D87" s="155"/>
      <c r="L87" s="195"/>
      <c r="M87" s="195"/>
      <c r="N87" s="195"/>
      <c r="O87" s="195"/>
      <c r="P87" s="195"/>
      <c r="Q87" s="195"/>
      <c r="R87" s="195"/>
    </row>
    <row r="88" spans="4:18" x14ac:dyDescent="0.25">
      <c r="D88" s="155"/>
      <c r="L88" s="195"/>
      <c r="M88" s="195"/>
      <c r="N88" s="195"/>
      <c r="O88" s="195"/>
      <c r="P88" s="195"/>
      <c r="Q88" s="195"/>
      <c r="R88" s="195"/>
    </row>
    <row r="89" spans="4:18" x14ac:dyDescent="0.25">
      <c r="D89" s="155"/>
      <c r="L89" s="195"/>
      <c r="M89" s="195"/>
      <c r="N89" s="195"/>
      <c r="O89" s="195"/>
      <c r="P89" s="195"/>
      <c r="Q89" s="195"/>
      <c r="R89" s="195"/>
    </row>
    <row r="90" spans="4:18" x14ac:dyDescent="0.25">
      <c r="D90" s="155"/>
      <c r="L90" s="195"/>
      <c r="M90" s="195"/>
      <c r="N90" s="195"/>
      <c r="O90" s="195"/>
      <c r="P90" s="195"/>
      <c r="Q90" s="195"/>
      <c r="R90" s="195"/>
    </row>
    <row r="91" spans="4:18" x14ac:dyDescent="0.25">
      <c r="D91" s="155"/>
      <c r="L91" s="195"/>
      <c r="M91" s="195"/>
      <c r="N91" s="195"/>
      <c r="O91" s="195"/>
      <c r="P91" s="195"/>
      <c r="Q91" s="195"/>
      <c r="R91" s="195"/>
    </row>
    <row r="92" spans="4:18" x14ac:dyDescent="0.25">
      <c r="D92" s="155"/>
      <c r="L92" s="195"/>
      <c r="M92" s="195"/>
      <c r="N92" s="195"/>
      <c r="O92" s="195"/>
      <c r="P92" s="195"/>
      <c r="Q92" s="195"/>
      <c r="R92" s="195"/>
    </row>
    <row r="93" spans="4:18" x14ac:dyDescent="0.25">
      <c r="D93" s="155"/>
      <c r="L93" s="195"/>
      <c r="M93" s="195"/>
      <c r="N93" s="195"/>
      <c r="O93" s="195"/>
      <c r="P93" s="195"/>
      <c r="Q93" s="195"/>
      <c r="R93" s="195"/>
    </row>
    <row r="94" spans="4:18" x14ac:dyDescent="0.25">
      <c r="D94" s="155"/>
      <c r="L94" s="195"/>
      <c r="M94" s="195"/>
      <c r="N94" s="195"/>
      <c r="O94" s="195"/>
      <c r="P94" s="195"/>
      <c r="Q94" s="195"/>
      <c r="R94" s="195"/>
    </row>
    <row r="95" spans="4:18" x14ac:dyDescent="0.25">
      <c r="D95" s="155"/>
      <c r="L95" s="195"/>
      <c r="M95" s="195"/>
      <c r="N95" s="195"/>
      <c r="O95" s="195"/>
      <c r="P95" s="195"/>
      <c r="Q95" s="195"/>
      <c r="R95" s="195"/>
    </row>
    <row r="96" spans="4:18" x14ac:dyDescent="0.25">
      <c r="D96" s="155"/>
      <c r="L96" s="195"/>
      <c r="M96" s="195"/>
      <c r="N96" s="195"/>
      <c r="O96" s="195"/>
      <c r="P96" s="195"/>
      <c r="Q96" s="195"/>
      <c r="R96" s="195"/>
    </row>
    <row r="97" spans="4:18" x14ac:dyDescent="0.25">
      <c r="D97" s="155"/>
      <c r="L97" s="195"/>
      <c r="M97" s="195"/>
      <c r="N97" s="195"/>
      <c r="O97" s="195"/>
      <c r="P97" s="195"/>
      <c r="Q97" s="195"/>
      <c r="R97" s="195"/>
    </row>
    <row r="98" spans="4:18" x14ac:dyDescent="0.25">
      <c r="D98" s="155"/>
      <c r="L98" s="195"/>
      <c r="M98" s="195"/>
      <c r="N98" s="195"/>
      <c r="O98" s="195"/>
      <c r="P98" s="195"/>
      <c r="Q98" s="195"/>
      <c r="R98" s="195"/>
    </row>
    <row r="99" spans="4:18" x14ac:dyDescent="0.25">
      <c r="D99" s="155"/>
      <c r="L99" s="195"/>
      <c r="M99" s="195"/>
      <c r="N99" s="195"/>
      <c r="O99" s="195"/>
      <c r="P99" s="195"/>
      <c r="Q99" s="195"/>
      <c r="R99" s="195"/>
    </row>
    <row r="100" spans="4:18" x14ac:dyDescent="0.25">
      <c r="D100" s="155"/>
      <c r="L100" s="195"/>
      <c r="M100" s="195"/>
      <c r="N100" s="195"/>
      <c r="O100" s="195"/>
      <c r="P100" s="195"/>
      <c r="Q100" s="195"/>
      <c r="R100" s="195"/>
    </row>
    <row r="101" spans="4:18" x14ac:dyDescent="0.25">
      <c r="D101" s="155"/>
      <c r="L101" s="195"/>
      <c r="M101" s="195"/>
      <c r="N101" s="195"/>
      <c r="O101" s="195"/>
      <c r="P101" s="195"/>
      <c r="Q101" s="195"/>
      <c r="R101" s="195"/>
    </row>
    <row r="102" spans="4:18" x14ac:dyDescent="0.25">
      <c r="D102" s="155"/>
      <c r="L102" s="195"/>
      <c r="M102" s="195"/>
      <c r="N102" s="195"/>
      <c r="O102" s="195"/>
      <c r="P102" s="195"/>
      <c r="Q102" s="195"/>
      <c r="R102" s="195"/>
    </row>
    <row r="103" spans="4:18" x14ac:dyDescent="0.25">
      <c r="D103" s="155"/>
      <c r="L103" s="195"/>
      <c r="M103" s="195"/>
      <c r="N103" s="195"/>
      <c r="O103" s="195"/>
      <c r="P103" s="195"/>
      <c r="Q103" s="195"/>
      <c r="R103" s="195"/>
    </row>
    <row r="104" spans="4:18" x14ac:dyDescent="0.25">
      <c r="D104" s="155"/>
      <c r="L104" s="195"/>
      <c r="M104" s="195"/>
      <c r="N104" s="195"/>
      <c r="O104" s="195"/>
      <c r="P104" s="195"/>
      <c r="Q104" s="195"/>
      <c r="R104" s="195"/>
    </row>
    <row r="105" spans="4:18" x14ac:dyDescent="0.25">
      <c r="D105" s="155"/>
      <c r="L105" s="195"/>
      <c r="M105" s="195"/>
      <c r="N105" s="195"/>
      <c r="O105" s="195"/>
      <c r="P105" s="195"/>
      <c r="Q105" s="195"/>
      <c r="R105" s="195"/>
    </row>
    <row r="106" spans="4:18" x14ac:dyDescent="0.25">
      <c r="D106" s="155"/>
      <c r="L106" s="195"/>
      <c r="M106" s="195"/>
      <c r="N106" s="195"/>
      <c r="O106" s="195"/>
      <c r="P106" s="195"/>
      <c r="Q106" s="195"/>
      <c r="R106" s="195"/>
    </row>
    <row r="107" spans="4:18" x14ac:dyDescent="0.25">
      <c r="D107" s="155"/>
      <c r="L107" s="195"/>
      <c r="M107" s="195"/>
      <c r="N107" s="195"/>
      <c r="O107" s="195"/>
      <c r="P107" s="195"/>
      <c r="Q107" s="195"/>
      <c r="R107" s="195"/>
    </row>
    <row r="108" spans="4:18" x14ac:dyDescent="0.25">
      <c r="D108" s="155"/>
      <c r="L108" s="195"/>
      <c r="M108" s="195"/>
      <c r="N108" s="195"/>
      <c r="O108" s="195"/>
      <c r="P108" s="195"/>
      <c r="Q108" s="195"/>
      <c r="R108" s="195"/>
    </row>
    <row r="109" spans="4:18" x14ac:dyDescent="0.25">
      <c r="D109" s="155"/>
      <c r="L109" s="195"/>
      <c r="M109" s="195"/>
      <c r="N109" s="195"/>
      <c r="O109" s="195"/>
      <c r="P109" s="195"/>
      <c r="Q109" s="195"/>
      <c r="R109" s="195"/>
    </row>
    <row r="110" spans="4:18" x14ac:dyDescent="0.25">
      <c r="D110" s="155"/>
      <c r="L110" s="195"/>
      <c r="M110" s="195"/>
      <c r="N110" s="195"/>
      <c r="O110" s="195"/>
      <c r="P110" s="195"/>
      <c r="Q110" s="195"/>
      <c r="R110" s="195"/>
    </row>
    <row r="111" spans="4:18" x14ac:dyDescent="0.25">
      <c r="D111" s="155"/>
      <c r="L111" s="195"/>
      <c r="M111" s="195"/>
      <c r="N111" s="195"/>
      <c r="O111" s="195"/>
      <c r="P111" s="195"/>
      <c r="Q111" s="195"/>
      <c r="R111" s="195"/>
    </row>
    <row r="112" spans="4:18" x14ac:dyDescent="0.25">
      <c r="D112" s="155"/>
      <c r="L112" s="195"/>
      <c r="M112" s="195"/>
      <c r="N112" s="195"/>
      <c r="O112" s="195"/>
      <c r="P112" s="195"/>
      <c r="Q112" s="195"/>
      <c r="R112" s="195"/>
    </row>
    <row r="113" spans="4:18" x14ac:dyDescent="0.25">
      <c r="D113" s="155"/>
      <c r="L113" s="195"/>
      <c r="M113" s="195"/>
      <c r="N113" s="195"/>
      <c r="O113" s="195"/>
      <c r="P113" s="195"/>
      <c r="Q113" s="195"/>
      <c r="R113" s="195"/>
    </row>
    <row r="114" spans="4:18" x14ac:dyDescent="0.25">
      <c r="D114" s="155"/>
      <c r="L114" s="195"/>
      <c r="M114" s="195"/>
      <c r="N114" s="195"/>
      <c r="O114" s="195"/>
      <c r="P114" s="195"/>
      <c r="Q114" s="195"/>
      <c r="R114" s="195"/>
    </row>
    <row r="115" spans="4:18" x14ac:dyDescent="0.25">
      <c r="D115" s="155"/>
      <c r="L115" s="195"/>
      <c r="M115" s="195"/>
      <c r="N115" s="195"/>
      <c r="O115" s="195"/>
      <c r="P115" s="195"/>
      <c r="Q115" s="195"/>
      <c r="R115" s="195"/>
    </row>
    <row r="116" spans="4:18" x14ac:dyDescent="0.25">
      <c r="D116" s="155"/>
      <c r="L116" s="195"/>
      <c r="M116" s="195"/>
      <c r="N116" s="195"/>
      <c r="O116" s="195"/>
      <c r="P116" s="195"/>
      <c r="Q116" s="195"/>
      <c r="R116" s="195"/>
    </row>
    <row r="117" spans="4:18" x14ac:dyDescent="0.25">
      <c r="D117" s="155"/>
      <c r="L117" s="195"/>
      <c r="M117" s="195"/>
      <c r="N117" s="195"/>
      <c r="O117" s="195"/>
      <c r="P117" s="195"/>
      <c r="Q117" s="195"/>
      <c r="R117" s="195"/>
    </row>
    <row r="118" spans="4:18" x14ac:dyDescent="0.25">
      <c r="D118" s="155"/>
      <c r="L118" s="195"/>
      <c r="M118" s="195"/>
      <c r="N118" s="195"/>
      <c r="O118" s="195"/>
      <c r="P118" s="195"/>
      <c r="Q118" s="195"/>
      <c r="R118" s="195"/>
    </row>
    <row r="119" spans="4:18" x14ac:dyDescent="0.25">
      <c r="D119" s="155"/>
      <c r="L119" s="195"/>
      <c r="M119" s="195"/>
      <c r="N119" s="195"/>
      <c r="O119" s="195"/>
      <c r="P119" s="195"/>
      <c r="Q119" s="195"/>
      <c r="R119" s="195"/>
    </row>
    <row r="120" spans="4:18" x14ac:dyDescent="0.25">
      <c r="D120" s="155"/>
      <c r="L120" s="195"/>
      <c r="M120" s="195"/>
      <c r="N120" s="195"/>
      <c r="O120" s="195"/>
      <c r="P120" s="195"/>
      <c r="Q120" s="195"/>
      <c r="R120" s="195"/>
    </row>
    <row r="121" spans="4:18" x14ac:dyDescent="0.25">
      <c r="D121" s="155"/>
      <c r="L121" s="195"/>
      <c r="M121" s="195"/>
      <c r="N121" s="195"/>
      <c r="O121" s="195"/>
      <c r="P121" s="195"/>
      <c r="Q121" s="195"/>
      <c r="R121" s="195"/>
    </row>
    <row r="122" spans="4:18" x14ac:dyDescent="0.25">
      <c r="D122" s="155"/>
      <c r="L122" s="195"/>
      <c r="M122" s="195"/>
      <c r="N122" s="195"/>
      <c r="O122" s="195"/>
      <c r="P122" s="195"/>
      <c r="Q122" s="195"/>
      <c r="R122" s="195"/>
    </row>
    <row r="123" spans="4:18" x14ac:dyDescent="0.25">
      <c r="D123" s="155"/>
      <c r="L123" s="195"/>
      <c r="M123" s="195"/>
      <c r="N123" s="195"/>
      <c r="O123" s="195"/>
      <c r="P123" s="195"/>
      <c r="Q123" s="195"/>
      <c r="R123" s="195"/>
    </row>
    <row r="124" spans="4:18" x14ac:dyDescent="0.25">
      <c r="D124" s="155"/>
      <c r="L124" s="195"/>
      <c r="M124" s="195"/>
      <c r="N124" s="195"/>
      <c r="O124" s="195"/>
      <c r="P124" s="195"/>
      <c r="Q124" s="195"/>
      <c r="R124" s="195"/>
    </row>
    <row r="125" spans="4:18" x14ac:dyDescent="0.25">
      <c r="D125" s="155"/>
      <c r="L125" s="195"/>
      <c r="M125" s="195"/>
      <c r="N125" s="195"/>
      <c r="O125" s="195"/>
      <c r="P125" s="195"/>
      <c r="Q125" s="195"/>
      <c r="R125" s="195"/>
    </row>
    <row r="126" spans="4:18" x14ac:dyDescent="0.25">
      <c r="D126" s="155"/>
      <c r="L126" s="195"/>
      <c r="M126" s="195"/>
      <c r="N126" s="195"/>
      <c r="O126" s="195"/>
      <c r="P126" s="195"/>
      <c r="Q126" s="195"/>
      <c r="R126" s="195"/>
    </row>
    <row r="127" spans="4:18" x14ac:dyDescent="0.25">
      <c r="D127" s="155"/>
      <c r="L127" s="195"/>
      <c r="M127" s="195"/>
      <c r="N127" s="195"/>
      <c r="O127" s="195"/>
      <c r="P127" s="195"/>
      <c r="Q127" s="195"/>
      <c r="R127" s="195"/>
    </row>
    <row r="128" spans="4:18" x14ac:dyDescent="0.25">
      <c r="D128" s="155"/>
      <c r="L128" s="195"/>
      <c r="M128" s="195"/>
      <c r="N128" s="195"/>
      <c r="O128" s="195"/>
      <c r="P128" s="195"/>
      <c r="Q128" s="195"/>
      <c r="R128" s="195"/>
    </row>
    <row r="129" spans="4:18" x14ac:dyDescent="0.25">
      <c r="D129" s="155"/>
      <c r="L129" s="195"/>
      <c r="M129" s="195"/>
      <c r="N129" s="195"/>
      <c r="O129" s="195"/>
      <c r="P129" s="195"/>
      <c r="Q129" s="195"/>
      <c r="R129" s="195"/>
    </row>
    <row r="130" spans="4:18" x14ac:dyDescent="0.25">
      <c r="D130" s="155"/>
      <c r="L130" s="195"/>
      <c r="M130" s="195"/>
      <c r="N130" s="195"/>
      <c r="O130" s="195"/>
      <c r="P130" s="195"/>
      <c r="Q130" s="195"/>
      <c r="R130" s="195"/>
    </row>
    <row r="131" spans="4:18" x14ac:dyDescent="0.25">
      <c r="D131" s="155"/>
      <c r="L131" s="195"/>
      <c r="M131" s="195"/>
      <c r="N131" s="195"/>
      <c r="O131" s="195"/>
      <c r="P131" s="195"/>
      <c r="Q131" s="195"/>
      <c r="R131" s="195"/>
    </row>
    <row r="132" spans="4:18" x14ac:dyDescent="0.25">
      <c r="D132" s="155"/>
      <c r="L132" s="195"/>
      <c r="M132" s="195"/>
      <c r="N132" s="195"/>
      <c r="O132" s="195"/>
      <c r="P132" s="195"/>
      <c r="Q132" s="195"/>
      <c r="R132" s="195"/>
    </row>
    <row r="133" spans="4:18" x14ac:dyDescent="0.25">
      <c r="D133" s="155"/>
      <c r="L133" s="195"/>
      <c r="M133" s="195"/>
      <c r="N133" s="195"/>
      <c r="O133" s="195"/>
      <c r="P133" s="195"/>
      <c r="Q133" s="195"/>
      <c r="R133" s="195"/>
    </row>
    <row r="134" spans="4:18" x14ac:dyDescent="0.25">
      <c r="D134" s="155"/>
      <c r="L134" s="195"/>
      <c r="M134" s="195"/>
      <c r="N134" s="195"/>
      <c r="O134" s="195"/>
      <c r="P134" s="195"/>
      <c r="Q134" s="195"/>
      <c r="R134" s="195"/>
    </row>
    <row r="135" spans="4:18" x14ac:dyDescent="0.25">
      <c r="D135" s="155"/>
      <c r="L135" s="195"/>
      <c r="M135" s="195"/>
      <c r="N135" s="195"/>
      <c r="O135" s="195"/>
      <c r="P135" s="195"/>
      <c r="Q135" s="195"/>
      <c r="R135" s="195"/>
    </row>
    <row r="136" spans="4:18" x14ac:dyDescent="0.25">
      <c r="D136" s="155"/>
      <c r="L136" s="195"/>
      <c r="M136" s="195"/>
      <c r="N136" s="195"/>
      <c r="O136" s="195"/>
      <c r="P136" s="195"/>
      <c r="Q136" s="195"/>
      <c r="R136" s="195"/>
    </row>
    <row r="137" spans="4:18" x14ac:dyDescent="0.25">
      <c r="D137" s="155"/>
      <c r="L137" s="195"/>
      <c r="M137" s="195"/>
      <c r="N137" s="195"/>
      <c r="O137" s="195"/>
      <c r="P137" s="195"/>
      <c r="Q137" s="195"/>
      <c r="R137" s="195"/>
    </row>
    <row r="138" spans="4:18" x14ac:dyDescent="0.25">
      <c r="D138" s="155"/>
      <c r="L138" s="195"/>
      <c r="M138" s="195"/>
      <c r="N138" s="195"/>
      <c r="O138" s="195"/>
      <c r="P138" s="195"/>
      <c r="Q138" s="195"/>
      <c r="R138" s="195"/>
    </row>
    <row r="139" spans="4:18" x14ac:dyDescent="0.25">
      <c r="D139" s="155"/>
      <c r="L139" s="195"/>
      <c r="M139" s="195"/>
      <c r="N139" s="195"/>
      <c r="O139" s="195"/>
      <c r="P139" s="195"/>
      <c r="Q139" s="195"/>
      <c r="R139" s="195"/>
    </row>
    <row r="140" spans="4:18" x14ac:dyDescent="0.25">
      <c r="D140" s="155"/>
      <c r="L140" s="195"/>
      <c r="M140" s="195"/>
      <c r="N140" s="195"/>
      <c r="O140" s="195"/>
      <c r="P140" s="195"/>
      <c r="Q140" s="195"/>
      <c r="R140" s="195"/>
    </row>
    <row r="141" spans="4:18" x14ac:dyDescent="0.25">
      <c r="D141" s="155"/>
      <c r="L141" s="195"/>
      <c r="M141" s="195"/>
      <c r="N141" s="195"/>
      <c r="O141" s="195"/>
      <c r="P141" s="195"/>
      <c r="Q141" s="195"/>
      <c r="R141" s="195"/>
    </row>
    <row r="142" spans="4:18" x14ac:dyDescent="0.25">
      <c r="D142" s="155"/>
      <c r="L142" s="195"/>
      <c r="M142" s="195"/>
      <c r="N142" s="195"/>
      <c r="O142" s="195"/>
      <c r="P142" s="195"/>
      <c r="Q142" s="195"/>
      <c r="R142" s="195"/>
    </row>
    <row r="143" spans="4:18" x14ac:dyDescent="0.25">
      <c r="D143" s="155"/>
      <c r="L143" s="195"/>
      <c r="M143" s="195"/>
      <c r="N143" s="195"/>
      <c r="O143" s="195"/>
      <c r="P143" s="195"/>
      <c r="Q143" s="195"/>
      <c r="R143" s="195"/>
    </row>
    <row r="144" spans="4:18" x14ac:dyDescent="0.25">
      <c r="D144" s="155"/>
      <c r="L144" s="195"/>
      <c r="M144" s="195"/>
      <c r="N144" s="195"/>
      <c r="O144" s="195"/>
      <c r="P144" s="195"/>
      <c r="Q144" s="195"/>
      <c r="R144" s="195"/>
    </row>
    <row r="145" spans="4:18" x14ac:dyDescent="0.25">
      <c r="D145" s="155"/>
      <c r="L145" s="195"/>
      <c r="M145" s="195"/>
      <c r="N145" s="195"/>
      <c r="O145" s="195"/>
      <c r="P145" s="195"/>
      <c r="Q145" s="195"/>
      <c r="R145" s="195"/>
    </row>
    <row r="146" spans="4:18" x14ac:dyDescent="0.25">
      <c r="D146" s="155"/>
      <c r="L146" s="195"/>
      <c r="M146" s="195"/>
      <c r="N146" s="195"/>
      <c r="O146" s="195"/>
      <c r="P146" s="195"/>
      <c r="Q146" s="195"/>
      <c r="R146" s="195"/>
    </row>
    <row r="147" spans="4:18" x14ac:dyDescent="0.25">
      <c r="D147" s="155"/>
      <c r="L147" s="195"/>
      <c r="M147" s="195"/>
      <c r="N147" s="195"/>
      <c r="O147" s="195"/>
      <c r="P147" s="195"/>
      <c r="Q147" s="195"/>
      <c r="R147" s="195"/>
    </row>
    <row r="148" spans="4:18" x14ac:dyDescent="0.25">
      <c r="D148" s="155"/>
      <c r="L148" s="195"/>
      <c r="M148" s="195"/>
      <c r="N148" s="195"/>
      <c r="O148" s="195"/>
      <c r="P148" s="195"/>
      <c r="Q148" s="195"/>
      <c r="R148" s="195"/>
    </row>
    <row r="149" spans="4:18" x14ac:dyDescent="0.25">
      <c r="D149" s="155"/>
      <c r="L149" s="195"/>
      <c r="M149" s="195"/>
      <c r="N149" s="195"/>
      <c r="O149" s="195"/>
      <c r="P149" s="195"/>
      <c r="Q149" s="195"/>
      <c r="R149" s="195"/>
    </row>
    <row r="150" spans="4:18" x14ac:dyDescent="0.25">
      <c r="D150" s="155"/>
      <c r="L150" s="195"/>
      <c r="M150" s="195"/>
      <c r="N150" s="195"/>
      <c r="O150" s="195"/>
      <c r="P150" s="195"/>
      <c r="Q150" s="195"/>
      <c r="R150" s="195"/>
    </row>
    <row r="151" spans="4:18" x14ac:dyDescent="0.25">
      <c r="D151" s="155"/>
      <c r="L151" s="195"/>
      <c r="M151" s="195"/>
      <c r="N151" s="195"/>
      <c r="O151" s="195"/>
      <c r="P151" s="195"/>
      <c r="Q151" s="195"/>
      <c r="R151" s="195"/>
    </row>
    <row r="152" spans="4:18" x14ac:dyDescent="0.25">
      <c r="D152" s="155"/>
      <c r="L152" s="195"/>
      <c r="M152" s="195"/>
      <c r="N152" s="195"/>
      <c r="O152" s="195"/>
      <c r="P152" s="195"/>
      <c r="Q152" s="195"/>
      <c r="R152" s="195"/>
    </row>
    <row r="153" spans="4:18" x14ac:dyDescent="0.25">
      <c r="D153" s="155"/>
      <c r="L153" s="195"/>
      <c r="M153" s="195"/>
      <c r="N153" s="195"/>
      <c r="O153" s="195"/>
      <c r="P153" s="195"/>
      <c r="Q153" s="195"/>
      <c r="R153" s="195"/>
    </row>
    <row r="154" spans="4:18" x14ac:dyDescent="0.25">
      <c r="D154" s="155"/>
      <c r="L154" s="195"/>
      <c r="M154" s="195"/>
      <c r="N154" s="195"/>
      <c r="O154" s="195"/>
      <c r="P154" s="195"/>
      <c r="Q154" s="195"/>
      <c r="R154" s="195"/>
    </row>
    <row r="155" spans="4:18" x14ac:dyDescent="0.25">
      <c r="D155" s="155"/>
      <c r="L155" s="195"/>
      <c r="M155" s="195"/>
      <c r="N155" s="195"/>
      <c r="O155" s="195"/>
      <c r="P155" s="195"/>
      <c r="Q155" s="195"/>
      <c r="R155" s="195"/>
    </row>
    <row r="156" spans="4:18" x14ac:dyDescent="0.25">
      <c r="D156" s="155"/>
      <c r="L156" s="195"/>
      <c r="M156" s="195"/>
      <c r="N156" s="195"/>
      <c r="O156" s="195"/>
      <c r="P156" s="195"/>
      <c r="Q156" s="195"/>
      <c r="R156" s="195"/>
    </row>
    <row r="157" spans="4:18" x14ac:dyDescent="0.25">
      <c r="D157" s="155"/>
      <c r="L157" s="195"/>
      <c r="M157" s="195"/>
      <c r="N157" s="195"/>
      <c r="O157" s="195"/>
      <c r="P157" s="195"/>
      <c r="Q157" s="195"/>
      <c r="R157" s="195"/>
    </row>
    <row r="158" spans="4:18" x14ac:dyDescent="0.25">
      <c r="D158" s="155"/>
      <c r="L158" s="195"/>
      <c r="M158" s="195"/>
      <c r="N158" s="195"/>
      <c r="O158" s="195"/>
      <c r="P158" s="195"/>
      <c r="Q158" s="195"/>
      <c r="R158" s="195"/>
    </row>
    <row r="159" spans="4:18" x14ac:dyDescent="0.25">
      <c r="D159" s="155"/>
      <c r="L159" s="195"/>
      <c r="M159" s="195"/>
      <c r="N159" s="195"/>
      <c r="O159" s="195"/>
      <c r="P159" s="195"/>
      <c r="Q159" s="195"/>
      <c r="R159" s="195"/>
    </row>
    <row r="160" spans="4:18" x14ac:dyDescent="0.25">
      <c r="D160" s="155"/>
      <c r="L160" s="195"/>
      <c r="M160" s="195"/>
      <c r="N160" s="195"/>
      <c r="O160" s="195"/>
      <c r="P160" s="195"/>
      <c r="Q160" s="195"/>
      <c r="R160" s="195"/>
    </row>
    <row r="161" spans="4:18" x14ac:dyDescent="0.25">
      <c r="D161" s="155"/>
      <c r="L161" s="195"/>
      <c r="M161" s="195"/>
      <c r="N161" s="195"/>
      <c r="O161" s="195"/>
      <c r="P161" s="195"/>
      <c r="Q161" s="195"/>
      <c r="R161" s="195"/>
    </row>
    <row r="162" spans="4:18" x14ac:dyDescent="0.25">
      <c r="D162" s="155"/>
      <c r="L162" s="195"/>
      <c r="M162" s="195"/>
      <c r="N162" s="195"/>
      <c r="O162" s="195"/>
      <c r="P162" s="195"/>
      <c r="Q162" s="195"/>
      <c r="R162" s="195"/>
    </row>
    <row r="163" spans="4:18" x14ac:dyDescent="0.25">
      <c r="D163" s="155"/>
      <c r="L163" s="195"/>
      <c r="M163" s="195"/>
      <c r="N163" s="195"/>
      <c r="O163" s="195"/>
      <c r="P163" s="195"/>
      <c r="Q163" s="195"/>
      <c r="R163" s="195"/>
    </row>
    <row r="164" spans="4:18" x14ac:dyDescent="0.25">
      <c r="D164" s="155"/>
      <c r="L164" s="195"/>
      <c r="M164" s="195"/>
      <c r="N164" s="195"/>
      <c r="O164" s="195"/>
      <c r="P164" s="195"/>
      <c r="Q164" s="195"/>
      <c r="R164" s="195"/>
    </row>
    <row r="165" spans="4:18" x14ac:dyDescent="0.25">
      <c r="D165" s="155"/>
      <c r="L165" s="195"/>
      <c r="M165" s="195"/>
      <c r="N165" s="195"/>
      <c r="O165" s="195"/>
      <c r="P165" s="195"/>
      <c r="Q165" s="195"/>
      <c r="R165" s="195"/>
    </row>
    <row r="166" spans="4:18" x14ac:dyDescent="0.25">
      <c r="D166" s="155"/>
      <c r="L166" s="195"/>
      <c r="M166" s="195"/>
      <c r="N166" s="195"/>
      <c r="O166" s="195"/>
      <c r="P166" s="195"/>
      <c r="Q166" s="195"/>
      <c r="R166" s="195"/>
    </row>
    <row r="167" spans="4:18" x14ac:dyDescent="0.25">
      <c r="D167" s="155"/>
      <c r="L167" s="195"/>
      <c r="M167" s="195"/>
      <c r="N167" s="195"/>
      <c r="O167" s="195"/>
      <c r="P167" s="195"/>
      <c r="Q167" s="195"/>
      <c r="R167" s="195"/>
    </row>
    <row r="168" spans="4:18" x14ac:dyDescent="0.25">
      <c r="D168" s="155"/>
      <c r="L168" s="195"/>
      <c r="M168" s="195"/>
      <c r="N168" s="195"/>
      <c r="O168" s="195"/>
      <c r="P168" s="195"/>
      <c r="Q168" s="195"/>
      <c r="R168" s="195"/>
    </row>
    <row r="169" spans="4:18" x14ac:dyDescent="0.25">
      <c r="D169" s="155"/>
      <c r="L169" s="195"/>
      <c r="M169" s="195"/>
      <c r="N169" s="195"/>
      <c r="O169" s="195"/>
      <c r="P169" s="195"/>
      <c r="Q169" s="195"/>
      <c r="R169" s="195"/>
    </row>
    <row r="170" spans="4:18" x14ac:dyDescent="0.25">
      <c r="D170" s="155"/>
      <c r="L170" s="195"/>
      <c r="M170" s="195"/>
      <c r="N170" s="195"/>
      <c r="O170" s="195"/>
      <c r="P170" s="195"/>
      <c r="Q170" s="195"/>
      <c r="R170" s="195"/>
    </row>
    <row r="171" spans="4:18" x14ac:dyDescent="0.25">
      <c r="D171" s="155"/>
      <c r="L171" s="195"/>
      <c r="M171" s="195"/>
      <c r="N171" s="195"/>
      <c r="O171" s="195"/>
      <c r="P171" s="195"/>
      <c r="Q171" s="195"/>
      <c r="R171" s="195"/>
    </row>
    <row r="172" spans="4:18" x14ac:dyDescent="0.25">
      <c r="D172" s="155"/>
      <c r="L172" s="195"/>
      <c r="M172" s="195"/>
      <c r="N172" s="195"/>
      <c r="O172" s="195"/>
      <c r="P172" s="195"/>
      <c r="Q172" s="195"/>
      <c r="R172" s="195"/>
    </row>
    <row r="173" spans="4:18" x14ac:dyDescent="0.25">
      <c r="D173" s="155"/>
      <c r="L173" s="195"/>
      <c r="M173" s="195"/>
      <c r="N173" s="195"/>
      <c r="O173" s="195"/>
      <c r="P173" s="195"/>
      <c r="Q173" s="195"/>
      <c r="R173" s="195"/>
    </row>
    <row r="174" spans="4:18" x14ac:dyDescent="0.25">
      <c r="D174" s="155"/>
      <c r="L174" s="195"/>
      <c r="M174" s="195"/>
      <c r="N174" s="195"/>
      <c r="O174" s="195"/>
      <c r="P174" s="195"/>
      <c r="Q174" s="195"/>
      <c r="R174" s="195"/>
    </row>
    <row r="175" spans="4:18" x14ac:dyDescent="0.25">
      <c r="D175" s="155"/>
      <c r="L175" s="195"/>
      <c r="M175" s="195"/>
      <c r="N175" s="195"/>
      <c r="O175" s="195"/>
      <c r="P175" s="195"/>
      <c r="Q175" s="195"/>
      <c r="R175" s="195"/>
    </row>
    <row r="176" spans="4:18" x14ac:dyDescent="0.25">
      <c r="D176" s="155"/>
      <c r="L176" s="195"/>
      <c r="M176" s="195"/>
      <c r="N176" s="195"/>
      <c r="O176" s="195"/>
      <c r="P176" s="195"/>
      <c r="Q176" s="195"/>
      <c r="R176" s="195"/>
    </row>
    <row r="177" spans="4:18" x14ac:dyDescent="0.25">
      <c r="D177" s="155"/>
      <c r="L177" s="195"/>
      <c r="M177" s="195"/>
      <c r="N177" s="195"/>
      <c r="O177" s="195"/>
      <c r="P177" s="195"/>
      <c r="Q177" s="195"/>
      <c r="R177" s="195"/>
    </row>
    <row r="178" spans="4:18" x14ac:dyDescent="0.25">
      <c r="D178" s="155"/>
      <c r="L178" s="195"/>
      <c r="M178" s="195"/>
      <c r="N178" s="195"/>
      <c r="O178" s="195"/>
      <c r="P178" s="195"/>
      <c r="Q178" s="195"/>
      <c r="R178" s="195"/>
    </row>
    <row r="179" spans="4:18" x14ac:dyDescent="0.25">
      <c r="D179" s="155"/>
      <c r="L179" s="195"/>
      <c r="M179" s="195"/>
      <c r="N179" s="195"/>
      <c r="O179" s="195"/>
      <c r="P179" s="195"/>
      <c r="Q179" s="195"/>
      <c r="R179" s="195"/>
    </row>
    <row r="180" spans="4:18" x14ac:dyDescent="0.25">
      <c r="D180" s="155"/>
      <c r="L180" s="195"/>
      <c r="M180" s="195"/>
      <c r="N180" s="195"/>
      <c r="O180" s="195"/>
      <c r="P180" s="195"/>
      <c r="Q180" s="195"/>
      <c r="R180" s="195"/>
    </row>
    <row r="181" spans="4:18" x14ac:dyDescent="0.25">
      <c r="D181" s="155"/>
      <c r="L181" s="195"/>
      <c r="M181" s="195"/>
      <c r="N181" s="195"/>
      <c r="O181" s="195"/>
      <c r="P181" s="195"/>
      <c r="Q181" s="195"/>
      <c r="R181" s="195"/>
    </row>
    <row r="182" spans="4:18" x14ac:dyDescent="0.25">
      <c r="D182" s="155"/>
      <c r="L182" s="195"/>
      <c r="M182" s="195"/>
      <c r="N182" s="195"/>
      <c r="O182" s="195"/>
      <c r="P182" s="195"/>
      <c r="Q182" s="195"/>
      <c r="R182" s="195"/>
    </row>
    <row r="183" spans="4:18" x14ac:dyDescent="0.25">
      <c r="D183" s="155"/>
      <c r="L183" s="195"/>
      <c r="M183" s="195"/>
      <c r="N183" s="195"/>
      <c r="O183" s="195"/>
      <c r="P183" s="195"/>
      <c r="Q183" s="195"/>
      <c r="R183" s="195"/>
    </row>
    <row r="184" spans="4:18" x14ac:dyDescent="0.25">
      <c r="D184" s="155"/>
      <c r="L184" s="195"/>
      <c r="M184" s="195"/>
      <c r="N184" s="195"/>
      <c r="O184" s="195"/>
      <c r="P184" s="195"/>
      <c r="Q184" s="195"/>
      <c r="R184" s="195"/>
    </row>
    <row r="185" spans="4:18" x14ac:dyDescent="0.25">
      <c r="D185" s="155"/>
      <c r="L185" s="195"/>
      <c r="M185" s="195"/>
      <c r="N185" s="195"/>
      <c r="O185" s="195"/>
      <c r="P185" s="195"/>
      <c r="Q185" s="195"/>
      <c r="R185" s="195"/>
    </row>
    <row r="186" spans="4:18" x14ac:dyDescent="0.25">
      <c r="D186" s="155"/>
      <c r="L186" s="195"/>
      <c r="M186" s="195"/>
      <c r="N186" s="195"/>
      <c r="O186" s="195"/>
      <c r="P186" s="195"/>
      <c r="Q186" s="195"/>
      <c r="R186" s="195"/>
    </row>
    <row r="187" spans="4:18" x14ac:dyDescent="0.25">
      <c r="D187" s="155"/>
      <c r="L187" s="195"/>
      <c r="M187" s="195"/>
      <c r="N187" s="195"/>
      <c r="O187" s="195"/>
      <c r="P187" s="195"/>
      <c r="Q187" s="195"/>
      <c r="R187" s="195"/>
    </row>
    <row r="188" spans="4:18" x14ac:dyDescent="0.25">
      <c r="D188" s="155"/>
      <c r="L188" s="195"/>
      <c r="M188" s="195"/>
      <c r="N188" s="195"/>
      <c r="O188" s="195"/>
      <c r="P188" s="195"/>
      <c r="Q188" s="195"/>
      <c r="R188" s="195"/>
    </row>
    <row r="189" spans="4:18" x14ac:dyDescent="0.25">
      <c r="D189" s="155"/>
      <c r="L189" s="195"/>
      <c r="M189" s="195"/>
      <c r="N189" s="195"/>
      <c r="O189" s="195"/>
      <c r="P189" s="195"/>
      <c r="Q189" s="195"/>
      <c r="R189" s="195"/>
    </row>
    <row r="190" spans="4:18" x14ac:dyDescent="0.25">
      <c r="D190" s="155"/>
      <c r="L190" s="195"/>
      <c r="M190" s="195"/>
      <c r="N190" s="195"/>
      <c r="O190" s="195"/>
      <c r="P190" s="195"/>
      <c r="Q190" s="195"/>
      <c r="R190" s="195"/>
    </row>
    <row r="191" spans="4:18" x14ac:dyDescent="0.25">
      <c r="D191" s="155"/>
      <c r="L191" s="195"/>
      <c r="M191" s="195"/>
      <c r="N191" s="195"/>
      <c r="O191" s="195"/>
      <c r="P191" s="195"/>
      <c r="Q191" s="195"/>
      <c r="R191" s="195"/>
    </row>
    <row r="192" spans="4:18" x14ac:dyDescent="0.25">
      <c r="D192" s="155"/>
      <c r="L192" s="195"/>
      <c r="M192" s="195"/>
      <c r="N192" s="195"/>
      <c r="O192" s="195"/>
      <c r="P192" s="195"/>
      <c r="Q192" s="195"/>
      <c r="R192" s="195"/>
    </row>
    <row r="193" spans="4:18" x14ac:dyDescent="0.25">
      <c r="D193" s="155"/>
      <c r="L193" s="195"/>
      <c r="M193" s="195"/>
      <c r="N193" s="195"/>
      <c r="O193" s="195"/>
      <c r="P193" s="195"/>
      <c r="Q193" s="195"/>
      <c r="R193" s="195"/>
    </row>
    <row r="194" spans="4:18" x14ac:dyDescent="0.25">
      <c r="D194" s="155"/>
      <c r="L194" s="195"/>
      <c r="M194" s="195"/>
      <c r="N194" s="195"/>
      <c r="O194" s="195"/>
      <c r="P194" s="195"/>
      <c r="Q194" s="195"/>
      <c r="R194" s="195"/>
    </row>
    <row r="195" spans="4:18" x14ac:dyDescent="0.25">
      <c r="D195" s="155"/>
      <c r="L195" s="195"/>
      <c r="M195" s="195"/>
      <c r="N195" s="195"/>
      <c r="O195" s="195"/>
      <c r="P195" s="195"/>
      <c r="Q195" s="195"/>
      <c r="R195" s="195"/>
    </row>
    <row r="196" spans="4:18" x14ac:dyDescent="0.25">
      <c r="D196" s="155"/>
      <c r="L196" s="195"/>
      <c r="M196" s="195"/>
      <c r="N196" s="195"/>
      <c r="O196" s="195"/>
      <c r="P196" s="195"/>
      <c r="Q196" s="195"/>
      <c r="R196" s="195"/>
    </row>
    <row r="197" spans="4:18" x14ac:dyDescent="0.25">
      <c r="D197" s="155"/>
      <c r="L197" s="195"/>
      <c r="M197" s="195"/>
      <c r="N197" s="195"/>
      <c r="O197" s="195"/>
      <c r="P197" s="195"/>
      <c r="Q197" s="195"/>
      <c r="R197" s="195"/>
    </row>
    <row r="198" spans="4:18" x14ac:dyDescent="0.25">
      <c r="D198" s="155"/>
      <c r="L198" s="195"/>
      <c r="M198" s="195"/>
      <c r="N198" s="195"/>
      <c r="O198" s="195"/>
      <c r="P198" s="195"/>
      <c r="Q198" s="195"/>
      <c r="R198" s="195"/>
    </row>
    <row r="199" spans="4:18" x14ac:dyDescent="0.25">
      <c r="D199" s="155"/>
      <c r="L199" s="195"/>
      <c r="M199" s="195"/>
      <c r="N199" s="195"/>
      <c r="O199" s="195"/>
      <c r="P199" s="195"/>
      <c r="Q199" s="195"/>
      <c r="R199" s="195"/>
    </row>
    <row r="200" spans="4:18" x14ac:dyDescent="0.25">
      <c r="D200" s="155"/>
      <c r="L200" s="195"/>
      <c r="M200" s="195"/>
      <c r="N200" s="195"/>
      <c r="O200" s="195"/>
      <c r="P200" s="195"/>
      <c r="Q200" s="195"/>
      <c r="R200" s="195"/>
    </row>
    <row r="201" spans="4:18" x14ac:dyDescent="0.25">
      <c r="D201" s="155"/>
      <c r="L201" s="195"/>
      <c r="M201" s="195"/>
      <c r="N201" s="195"/>
      <c r="O201" s="195"/>
      <c r="P201" s="195"/>
      <c r="Q201" s="195"/>
      <c r="R201" s="195"/>
    </row>
    <row r="202" spans="4:18" x14ac:dyDescent="0.25">
      <c r="D202" s="155"/>
      <c r="L202" s="195"/>
      <c r="M202" s="195"/>
      <c r="N202" s="195"/>
      <c r="O202" s="195"/>
      <c r="P202" s="195"/>
      <c r="Q202" s="195"/>
      <c r="R202" s="195"/>
    </row>
    <row r="203" spans="4:18" x14ac:dyDescent="0.25">
      <c r="D203" s="155"/>
      <c r="L203" s="195"/>
      <c r="M203" s="195"/>
      <c r="N203" s="195"/>
      <c r="O203" s="195"/>
      <c r="P203" s="195"/>
      <c r="Q203" s="195"/>
      <c r="R203" s="195"/>
    </row>
    <row r="204" spans="4:18" x14ac:dyDescent="0.25">
      <c r="D204" s="155"/>
      <c r="L204" s="195"/>
      <c r="M204" s="195"/>
      <c r="N204" s="195"/>
      <c r="O204" s="195"/>
      <c r="P204" s="195"/>
      <c r="Q204" s="195"/>
      <c r="R204" s="195"/>
    </row>
    <row r="205" spans="4:18" x14ac:dyDescent="0.25">
      <c r="D205" s="155"/>
      <c r="L205" s="195"/>
      <c r="M205" s="195"/>
      <c r="N205" s="195"/>
      <c r="O205" s="195"/>
      <c r="P205" s="195"/>
      <c r="Q205" s="195"/>
      <c r="R205" s="195"/>
    </row>
    <row r="206" spans="4:18" x14ac:dyDescent="0.25">
      <c r="D206" s="155"/>
      <c r="L206" s="195"/>
      <c r="M206" s="195"/>
      <c r="N206" s="195"/>
      <c r="O206" s="195"/>
      <c r="P206" s="195"/>
      <c r="Q206" s="195"/>
      <c r="R206" s="195"/>
    </row>
    <row r="207" spans="4:18" x14ac:dyDescent="0.25">
      <c r="D207" s="155"/>
      <c r="L207" s="195"/>
      <c r="M207" s="195"/>
      <c r="N207" s="195"/>
      <c r="O207" s="195"/>
      <c r="P207" s="195"/>
      <c r="Q207" s="195"/>
      <c r="R207" s="195"/>
    </row>
    <row r="208" spans="4:18" x14ac:dyDescent="0.25">
      <c r="D208" s="155"/>
      <c r="L208" s="195"/>
      <c r="M208" s="195"/>
      <c r="N208" s="195"/>
      <c r="O208" s="195"/>
      <c r="P208" s="195"/>
      <c r="Q208" s="195"/>
      <c r="R208" s="195"/>
    </row>
    <row r="209" spans="4:18" x14ac:dyDescent="0.25">
      <c r="D209" s="155"/>
      <c r="L209" s="195"/>
      <c r="M209" s="195"/>
      <c r="N209" s="195"/>
      <c r="O209" s="195"/>
      <c r="P209" s="195"/>
      <c r="Q209" s="195"/>
      <c r="R209" s="195"/>
    </row>
    <row r="210" spans="4:18" x14ac:dyDescent="0.25">
      <c r="D210" s="155"/>
      <c r="L210" s="195"/>
      <c r="M210" s="195"/>
      <c r="N210" s="195"/>
      <c r="O210" s="195"/>
      <c r="P210" s="195"/>
      <c r="Q210" s="195"/>
      <c r="R210" s="195"/>
    </row>
    <row r="211" spans="4:18" x14ac:dyDescent="0.25">
      <c r="D211" s="155"/>
      <c r="L211" s="195"/>
      <c r="M211" s="195"/>
      <c r="N211" s="195"/>
      <c r="O211" s="195"/>
      <c r="P211" s="195"/>
      <c r="Q211" s="195"/>
      <c r="R211" s="195"/>
    </row>
    <row r="212" spans="4:18" x14ac:dyDescent="0.25">
      <c r="D212" s="155"/>
      <c r="L212" s="195"/>
      <c r="M212" s="195"/>
      <c r="N212" s="195"/>
      <c r="O212" s="195"/>
      <c r="P212" s="195"/>
      <c r="Q212" s="195"/>
      <c r="R212" s="195"/>
    </row>
    <row r="213" spans="4:18" x14ac:dyDescent="0.25">
      <c r="D213" s="155"/>
      <c r="L213" s="195"/>
      <c r="M213" s="195"/>
      <c r="N213" s="195"/>
      <c r="O213" s="195"/>
      <c r="P213" s="195"/>
      <c r="Q213" s="195"/>
      <c r="R213" s="195"/>
    </row>
    <row r="214" spans="4:18" x14ac:dyDescent="0.25">
      <c r="D214" s="155"/>
      <c r="L214" s="195"/>
      <c r="M214" s="195"/>
      <c r="N214" s="195"/>
      <c r="O214" s="195"/>
      <c r="P214" s="195"/>
      <c r="Q214" s="195"/>
      <c r="R214" s="195"/>
    </row>
    <row r="215" spans="4:18" x14ac:dyDescent="0.25">
      <c r="D215" s="155"/>
      <c r="L215" s="195"/>
      <c r="M215" s="195"/>
      <c r="N215" s="195"/>
      <c r="O215" s="195"/>
      <c r="P215" s="195"/>
      <c r="Q215" s="195"/>
      <c r="R215" s="195"/>
    </row>
    <row r="216" spans="4:18" x14ac:dyDescent="0.25">
      <c r="D216" s="155"/>
      <c r="L216" s="195"/>
      <c r="M216" s="195"/>
      <c r="N216" s="195"/>
      <c r="O216" s="195"/>
      <c r="P216" s="195"/>
      <c r="Q216" s="195"/>
      <c r="R216" s="195"/>
    </row>
    <row r="217" spans="4:18" x14ac:dyDescent="0.25">
      <c r="D217" s="155"/>
      <c r="L217" s="195"/>
      <c r="M217" s="195"/>
      <c r="N217" s="195"/>
      <c r="O217" s="195"/>
      <c r="P217" s="195"/>
      <c r="Q217" s="195"/>
      <c r="R217" s="195"/>
    </row>
    <row r="218" spans="4:18" x14ac:dyDescent="0.25">
      <c r="D218" s="155"/>
      <c r="L218" s="195"/>
      <c r="M218" s="195"/>
      <c r="N218" s="195"/>
      <c r="O218" s="195"/>
      <c r="P218" s="195"/>
      <c r="Q218" s="195"/>
      <c r="R218" s="195"/>
    </row>
    <row r="219" spans="4:18" x14ac:dyDescent="0.25">
      <c r="D219" s="155"/>
      <c r="L219" s="195"/>
      <c r="M219" s="195"/>
      <c r="N219" s="195"/>
      <c r="O219" s="195"/>
      <c r="P219" s="195"/>
      <c r="Q219" s="195"/>
      <c r="R219" s="195"/>
    </row>
    <row r="220" spans="4:18" x14ac:dyDescent="0.25">
      <c r="D220" s="155"/>
      <c r="L220" s="195"/>
      <c r="M220" s="195"/>
      <c r="N220" s="195"/>
      <c r="O220" s="195"/>
      <c r="P220" s="195"/>
      <c r="Q220" s="195"/>
      <c r="R220" s="195"/>
    </row>
    <row r="221" spans="4:18" x14ac:dyDescent="0.25">
      <c r="D221" s="155"/>
      <c r="L221" s="195"/>
      <c r="M221" s="195"/>
      <c r="N221" s="195"/>
      <c r="O221" s="195"/>
      <c r="P221" s="195"/>
      <c r="Q221" s="195"/>
      <c r="R221" s="195"/>
    </row>
    <row r="222" spans="4:18" x14ac:dyDescent="0.25">
      <c r="D222" s="155"/>
      <c r="L222" s="195"/>
      <c r="M222" s="195"/>
      <c r="N222" s="195"/>
      <c r="O222" s="195"/>
      <c r="P222" s="195"/>
      <c r="Q222" s="195"/>
      <c r="R222" s="195"/>
    </row>
    <row r="223" spans="4:18" x14ac:dyDescent="0.25">
      <c r="D223" s="155"/>
      <c r="L223" s="195"/>
      <c r="M223" s="195"/>
      <c r="N223" s="195"/>
      <c r="O223" s="195"/>
      <c r="P223" s="195"/>
      <c r="Q223" s="195"/>
      <c r="R223" s="195"/>
    </row>
    <row r="224" spans="4:18" x14ac:dyDescent="0.25">
      <c r="D224" s="155"/>
      <c r="L224" s="195"/>
      <c r="M224" s="195"/>
      <c r="N224" s="195"/>
      <c r="O224" s="195"/>
      <c r="P224" s="195"/>
      <c r="Q224" s="195"/>
      <c r="R224" s="195"/>
    </row>
    <row r="225" spans="4:18" x14ac:dyDescent="0.25">
      <c r="D225" s="155"/>
      <c r="L225" s="195"/>
      <c r="M225" s="195"/>
      <c r="N225" s="195"/>
      <c r="O225" s="195"/>
      <c r="P225" s="195"/>
      <c r="Q225" s="195"/>
      <c r="R225" s="195"/>
    </row>
    <row r="226" spans="4:18" x14ac:dyDescent="0.25">
      <c r="D226" s="155"/>
      <c r="L226" s="195"/>
      <c r="M226" s="195"/>
      <c r="N226" s="195"/>
      <c r="O226" s="195"/>
      <c r="P226" s="195"/>
      <c r="Q226" s="195"/>
      <c r="R226" s="195"/>
    </row>
    <row r="227" spans="4:18" x14ac:dyDescent="0.25">
      <c r="D227" s="155"/>
      <c r="L227" s="195"/>
      <c r="M227" s="195"/>
      <c r="N227" s="195"/>
      <c r="O227" s="195"/>
      <c r="P227" s="195"/>
      <c r="Q227" s="195"/>
      <c r="R227" s="195"/>
    </row>
    <row r="228" spans="4:18" x14ac:dyDescent="0.25">
      <c r="D228" s="155"/>
      <c r="L228" s="195"/>
      <c r="M228" s="195"/>
      <c r="N228" s="195"/>
      <c r="O228" s="195"/>
      <c r="P228" s="195"/>
      <c r="Q228" s="195"/>
      <c r="R228" s="195"/>
    </row>
    <row r="229" spans="4:18" x14ac:dyDescent="0.25">
      <c r="D229" s="155"/>
      <c r="L229" s="195"/>
      <c r="M229" s="195"/>
      <c r="N229" s="195"/>
      <c r="O229" s="195"/>
      <c r="P229" s="195"/>
      <c r="Q229" s="195"/>
      <c r="R229" s="195"/>
    </row>
    <row r="230" spans="4:18" x14ac:dyDescent="0.25">
      <c r="D230" s="155"/>
      <c r="L230" s="195"/>
      <c r="M230" s="195"/>
      <c r="N230" s="195"/>
      <c r="O230" s="195"/>
      <c r="P230" s="195"/>
      <c r="Q230" s="195"/>
      <c r="R230" s="195"/>
    </row>
    <row r="231" spans="4:18" x14ac:dyDescent="0.25">
      <c r="D231" s="155"/>
      <c r="L231" s="195"/>
      <c r="M231" s="195"/>
      <c r="N231" s="195"/>
      <c r="O231" s="195"/>
      <c r="P231" s="195"/>
      <c r="Q231" s="195"/>
      <c r="R231" s="195"/>
    </row>
    <row r="232" spans="4:18" x14ac:dyDescent="0.25">
      <c r="D232" s="155"/>
      <c r="L232" s="195"/>
      <c r="M232" s="195"/>
      <c r="N232" s="195"/>
      <c r="O232" s="195"/>
      <c r="P232" s="195"/>
      <c r="Q232" s="195"/>
      <c r="R232" s="195"/>
    </row>
    <row r="233" spans="4:18" x14ac:dyDescent="0.25">
      <c r="D233" s="155"/>
      <c r="L233" s="195"/>
      <c r="M233" s="195"/>
      <c r="N233" s="195"/>
      <c r="O233" s="195"/>
      <c r="P233" s="195"/>
      <c r="Q233" s="195"/>
      <c r="R233" s="195"/>
    </row>
    <row r="234" spans="4:18" x14ac:dyDescent="0.25">
      <c r="D234" s="155"/>
      <c r="L234" s="195"/>
      <c r="M234" s="195"/>
      <c r="N234" s="195"/>
      <c r="O234" s="195"/>
      <c r="P234" s="195"/>
      <c r="Q234" s="195"/>
      <c r="R234" s="195"/>
    </row>
    <row r="235" spans="4:18" x14ac:dyDescent="0.25">
      <c r="D235" s="155"/>
      <c r="L235" s="195"/>
      <c r="M235" s="195"/>
      <c r="N235" s="195"/>
      <c r="O235" s="195"/>
      <c r="P235" s="195"/>
      <c r="Q235" s="195"/>
      <c r="R235" s="195"/>
    </row>
    <row r="236" spans="4:18" x14ac:dyDescent="0.25">
      <c r="D236" s="155"/>
      <c r="L236" s="195"/>
      <c r="M236" s="195"/>
      <c r="N236" s="195"/>
      <c r="O236" s="195"/>
      <c r="P236" s="195"/>
      <c r="Q236" s="195"/>
      <c r="R236" s="195"/>
    </row>
    <row r="237" spans="4:18" x14ac:dyDescent="0.25">
      <c r="D237" s="155"/>
      <c r="L237" s="195"/>
      <c r="M237" s="195"/>
      <c r="N237" s="195"/>
      <c r="O237" s="195"/>
      <c r="P237" s="195"/>
      <c r="Q237" s="195"/>
      <c r="R237" s="195"/>
    </row>
    <row r="238" spans="4:18" x14ac:dyDescent="0.25">
      <c r="D238" s="155"/>
      <c r="L238" s="195"/>
      <c r="M238" s="195"/>
      <c r="N238" s="195"/>
      <c r="O238" s="195"/>
      <c r="P238" s="195"/>
      <c r="Q238" s="195"/>
      <c r="R238" s="195"/>
    </row>
    <row r="239" spans="4:18" x14ac:dyDescent="0.25">
      <c r="D239" s="155"/>
      <c r="L239" s="195"/>
      <c r="M239" s="195"/>
      <c r="N239" s="195"/>
      <c r="O239" s="195"/>
      <c r="P239" s="195"/>
      <c r="Q239" s="195"/>
      <c r="R239" s="195"/>
    </row>
    <row r="240" spans="4:18" x14ac:dyDescent="0.25">
      <c r="D240" s="155"/>
      <c r="L240" s="195"/>
      <c r="M240" s="195"/>
      <c r="N240" s="195"/>
      <c r="O240" s="195"/>
      <c r="P240" s="195"/>
      <c r="Q240" s="195"/>
      <c r="R240" s="195"/>
    </row>
    <row r="241" spans="4:18" x14ac:dyDescent="0.25">
      <c r="D241" s="155"/>
      <c r="L241" s="195"/>
      <c r="M241" s="195"/>
      <c r="N241" s="195"/>
      <c r="O241" s="195"/>
      <c r="P241" s="195"/>
      <c r="Q241" s="195"/>
      <c r="R241" s="195"/>
    </row>
    <row r="242" spans="4:18" x14ac:dyDescent="0.25">
      <c r="D242" s="155"/>
      <c r="L242" s="195"/>
      <c r="M242" s="195"/>
      <c r="N242" s="195"/>
      <c r="O242" s="195"/>
      <c r="P242" s="195"/>
      <c r="Q242" s="195"/>
      <c r="R242" s="195"/>
    </row>
    <row r="243" spans="4:18" x14ac:dyDescent="0.25">
      <c r="D243" s="155"/>
      <c r="L243" s="195"/>
      <c r="M243" s="195"/>
      <c r="N243" s="195"/>
      <c r="O243" s="195"/>
      <c r="P243" s="195"/>
      <c r="Q243" s="195"/>
      <c r="R243" s="195"/>
    </row>
    <row r="244" spans="4:18" x14ac:dyDescent="0.25">
      <c r="D244" s="155"/>
      <c r="L244" s="195"/>
      <c r="M244" s="195"/>
      <c r="N244" s="195"/>
      <c r="O244" s="195"/>
      <c r="P244" s="195"/>
      <c r="Q244" s="195"/>
      <c r="R244" s="195"/>
    </row>
    <row r="245" spans="4:18" x14ac:dyDescent="0.25">
      <c r="D245" s="155"/>
      <c r="L245" s="195"/>
      <c r="M245" s="195"/>
      <c r="N245" s="195"/>
      <c r="O245" s="195"/>
      <c r="P245" s="195"/>
      <c r="Q245" s="195"/>
      <c r="R245" s="195"/>
    </row>
    <row r="246" spans="4:18" x14ac:dyDescent="0.25">
      <c r="D246" s="155"/>
      <c r="L246" s="195"/>
      <c r="M246" s="195"/>
      <c r="N246" s="195"/>
      <c r="O246" s="195"/>
      <c r="P246" s="195"/>
      <c r="Q246" s="195"/>
      <c r="R246" s="195"/>
    </row>
    <row r="247" spans="4:18" x14ac:dyDescent="0.25">
      <c r="D247" s="155"/>
      <c r="L247" s="195"/>
      <c r="M247" s="195"/>
      <c r="N247" s="195"/>
      <c r="O247" s="195"/>
      <c r="P247" s="195"/>
      <c r="Q247" s="195"/>
      <c r="R247" s="195"/>
    </row>
    <row r="248" spans="4:18" x14ac:dyDescent="0.25">
      <c r="D248" s="155"/>
      <c r="L248" s="195"/>
      <c r="M248" s="195"/>
      <c r="N248" s="195"/>
      <c r="O248" s="195"/>
      <c r="P248" s="195"/>
      <c r="Q248" s="195"/>
      <c r="R248" s="195"/>
    </row>
    <row r="249" spans="4:18" x14ac:dyDescent="0.25">
      <c r="D249" s="155"/>
      <c r="L249" s="195"/>
      <c r="M249" s="195"/>
      <c r="N249" s="195"/>
      <c r="O249" s="195"/>
      <c r="P249" s="195"/>
      <c r="Q249" s="195"/>
      <c r="R249" s="195"/>
    </row>
    <row r="250" spans="4:18" x14ac:dyDescent="0.25">
      <c r="D250" s="155"/>
      <c r="L250" s="195"/>
      <c r="M250" s="195"/>
      <c r="N250" s="195"/>
      <c r="O250" s="195"/>
      <c r="P250" s="195"/>
      <c r="Q250" s="195"/>
      <c r="R250" s="195"/>
    </row>
    <row r="251" spans="4:18" x14ac:dyDescent="0.25">
      <c r="D251" s="155"/>
      <c r="L251" s="195"/>
      <c r="M251" s="195"/>
      <c r="N251" s="195"/>
      <c r="O251" s="195"/>
      <c r="P251" s="195"/>
      <c r="Q251" s="195"/>
      <c r="R251" s="195"/>
    </row>
    <row r="252" spans="4:18" x14ac:dyDescent="0.25">
      <c r="D252" s="155"/>
      <c r="L252" s="195"/>
      <c r="M252" s="195"/>
      <c r="N252" s="195"/>
      <c r="O252" s="195"/>
      <c r="P252" s="195"/>
      <c r="Q252" s="195"/>
      <c r="R252" s="195"/>
    </row>
    <row r="253" spans="4:18" x14ac:dyDescent="0.25">
      <c r="D253" s="155"/>
      <c r="L253" s="195"/>
      <c r="M253" s="195"/>
      <c r="N253" s="195"/>
      <c r="O253" s="195"/>
      <c r="P253" s="195"/>
      <c r="Q253" s="195"/>
      <c r="R253" s="195"/>
    </row>
    <row r="254" spans="4:18" x14ac:dyDescent="0.25">
      <c r="D254" s="155"/>
      <c r="L254" s="195"/>
      <c r="M254" s="195"/>
      <c r="N254" s="195"/>
      <c r="O254" s="195"/>
      <c r="P254" s="195"/>
      <c r="Q254" s="195"/>
      <c r="R254" s="195"/>
    </row>
    <row r="255" spans="4:18" x14ac:dyDescent="0.25">
      <c r="D255" s="155"/>
      <c r="L255" s="195"/>
      <c r="M255" s="195"/>
      <c r="N255" s="195"/>
      <c r="O255" s="195"/>
      <c r="P255" s="195"/>
      <c r="Q255" s="195"/>
      <c r="R255" s="195"/>
    </row>
    <row r="256" spans="4:18" x14ac:dyDescent="0.25">
      <c r="D256" s="155"/>
      <c r="L256" s="195"/>
      <c r="M256" s="195"/>
      <c r="N256" s="195"/>
      <c r="O256" s="195"/>
      <c r="P256" s="195"/>
      <c r="Q256" s="195"/>
      <c r="R256" s="195"/>
    </row>
    <row r="257" spans="4:18" x14ac:dyDescent="0.25">
      <c r="D257" s="155"/>
      <c r="L257" s="195"/>
      <c r="M257" s="195"/>
      <c r="N257" s="195"/>
      <c r="O257" s="195"/>
      <c r="P257" s="195"/>
      <c r="Q257" s="195"/>
      <c r="R257" s="195"/>
    </row>
    <row r="258" spans="4:18" x14ac:dyDescent="0.25">
      <c r="D258" s="155"/>
      <c r="L258" s="195"/>
      <c r="M258" s="195"/>
      <c r="N258" s="195"/>
      <c r="O258" s="195"/>
      <c r="P258" s="195"/>
      <c r="Q258" s="195"/>
      <c r="R258" s="195"/>
    </row>
    <row r="259" spans="4:18" x14ac:dyDescent="0.25">
      <c r="D259" s="155"/>
      <c r="L259" s="195"/>
      <c r="M259" s="195"/>
      <c r="N259" s="195"/>
      <c r="O259" s="195"/>
      <c r="P259" s="195"/>
      <c r="Q259" s="195"/>
      <c r="R259" s="195"/>
    </row>
    <row r="260" spans="4:18" x14ac:dyDescent="0.25">
      <c r="D260" s="155"/>
      <c r="L260" s="195"/>
      <c r="M260" s="195"/>
      <c r="N260" s="195"/>
      <c r="O260" s="195"/>
      <c r="P260" s="195"/>
      <c r="Q260" s="195"/>
      <c r="R260" s="195"/>
    </row>
    <row r="261" spans="4:18" x14ac:dyDescent="0.25">
      <c r="D261" s="155"/>
      <c r="L261" s="195"/>
      <c r="M261" s="195"/>
      <c r="N261" s="195"/>
      <c r="O261" s="195"/>
      <c r="P261" s="195"/>
      <c r="Q261" s="195"/>
      <c r="R261" s="195"/>
    </row>
    <row r="262" spans="4:18" x14ac:dyDescent="0.25">
      <c r="D262" s="155"/>
      <c r="L262" s="195"/>
      <c r="M262" s="195"/>
      <c r="N262" s="195"/>
      <c r="O262" s="195"/>
      <c r="P262" s="195"/>
      <c r="Q262" s="195"/>
      <c r="R262" s="195"/>
    </row>
    <row r="263" spans="4:18" x14ac:dyDescent="0.25">
      <c r="D263" s="155"/>
      <c r="L263" s="195"/>
      <c r="M263" s="195"/>
      <c r="N263" s="195"/>
      <c r="O263" s="195"/>
      <c r="P263" s="195"/>
      <c r="Q263" s="195"/>
      <c r="R263" s="195"/>
    </row>
    <row r="264" spans="4:18" x14ac:dyDescent="0.25">
      <c r="D264" s="155"/>
      <c r="L264" s="195"/>
      <c r="M264" s="195"/>
      <c r="N264" s="195"/>
      <c r="O264" s="195"/>
      <c r="P264" s="195"/>
      <c r="Q264" s="195"/>
      <c r="R264" s="195"/>
    </row>
    <row r="265" spans="4:18" x14ac:dyDescent="0.25">
      <c r="D265" s="155"/>
      <c r="L265" s="195"/>
      <c r="M265" s="195"/>
      <c r="N265" s="195"/>
      <c r="O265" s="195"/>
      <c r="P265" s="195"/>
      <c r="Q265" s="195"/>
      <c r="R265" s="195"/>
    </row>
    <row r="266" spans="4:18" x14ac:dyDescent="0.25">
      <c r="D266" s="155"/>
      <c r="L266" s="195"/>
      <c r="M266" s="195"/>
      <c r="N266" s="195"/>
      <c r="O266" s="195"/>
      <c r="P266" s="195"/>
      <c r="Q266" s="195"/>
      <c r="R266" s="195"/>
    </row>
    <row r="267" spans="4:18" x14ac:dyDescent="0.25">
      <c r="D267" s="155"/>
      <c r="L267" s="195"/>
      <c r="M267" s="195"/>
      <c r="N267" s="195"/>
      <c r="O267" s="195"/>
      <c r="P267" s="195"/>
      <c r="Q267" s="195"/>
      <c r="R267" s="195"/>
    </row>
    <row r="268" spans="4:18" x14ac:dyDescent="0.25">
      <c r="D268" s="155"/>
      <c r="L268" s="195"/>
      <c r="M268" s="195"/>
      <c r="N268" s="195"/>
      <c r="O268" s="195"/>
      <c r="P268" s="195"/>
      <c r="Q268" s="195"/>
      <c r="R268" s="195"/>
    </row>
    <row r="269" spans="4:18" x14ac:dyDescent="0.25">
      <c r="D269" s="155"/>
      <c r="L269" s="195"/>
      <c r="M269" s="195"/>
      <c r="N269" s="195"/>
      <c r="O269" s="195"/>
      <c r="P269" s="195"/>
      <c r="Q269" s="195"/>
      <c r="R269" s="195"/>
    </row>
    <row r="270" spans="4:18" x14ac:dyDescent="0.25">
      <c r="D270" s="155"/>
      <c r="L270" s="195"/>
      <c r="M270" s="195"/>
      <c r="N270" s="195"/>
      <c r="O270" s="195"/>
      <c r="P270" s="195"/>
      <c r="Q270" s="195"/>
      <c r="R270" s="195"/>
    </row>
    <row r="271" spans="4:18" x14ac:dyDescent="0.25">
      <c r="D271" s="155"/>
      <c r="L271" s="195"/>
      <c r="M271" s="195"/>
      <c r="N271" s="195"/>
      <c r="O271" s="195"/>
      <c r="P271" s="195"/>
      <c r="Q271" s="195"/>
      <c r="R271" s="195"/>
    </row>
    <row r="272" spans="4:18" x14ac:dyDescent="0.25">
      <c r="D272" s="155"/>
      <c r="L272" s="195"/>
      <c r="M272" s="195"/>
      <c r="N272" s="195"/>
      <c r="O272" s="195"/>
      <c r="P272" s="195"/>
      <c r="Q272" s="195"/>
      <c r="R272" s="195"/>
    </row>
    <row r="273" spans="4:18" x14ac:dyDescent="0.25">
      <c r="D273" s="155"/>
      <c r="L273" s="195"/>
      <c r="M273" s="195"/>
      <c r="N273" s="195"/>
      <c r="O273" s="195"/>
      <c r="P273" s="195"/>
      <c r="Q273" s="195"/>
      <c r="R273" s="195"/>
    </row>
    <row r="274" spans="4:18" x14ac:dyDescent="0.25">
      <c r="D274" s="155"/>
      <c r="L274" s="195"/>
      <c r="M274" s="195"/>
      <c r="N274" s="195"/>
      <c r="O274" s="195"/>
      <c r="P274" s="195"/>
      <c r="Q274" s="195"/>
      <c r="R274" s="195"/>
    </row>
    <row r="275" spans="4:18" x14ac:dyDescent="0.25">
      <c r="D275" s="155"/>
      <c r="L275" s="195"/>
      <c r="M275" s="195"/>
      <c r="N275" s="195"/>
      <c r="O275" s="195"/>
      <c r="P275" s="195"/>
      <c r="Q275" s="195"/>
      <c r="R275" s="195"/>
    </row>
    <row r="276" spans="4:18" x14ac:dyDescent="0.25">
      <c r="D276" s="155"/>
      <c r="L276" s="195"/>
      <c r="M276" s="195"/>
      <c r="N276" s="195"/>
      <c r="O276" s="195"/>
      <c r="P276" s="195"/>
      <c r="Q276" s="195"/>
      <c r="R276" s="195"/>
    </row>
    <row r="277" spans="4:18" x14ac:dyDescent="0.25">
      <c r="D277" s="155"/>
      <c r="L277" s="195"/>
      <c r="M277" s="195"/>
      <c r="N277" s="195"/>
      <c r="O277" s="195"/>
      <c r="P277" s="195"/>
      <c r="Q277" s="195"/>
      <c r="R277" s="195"/>
    </row>
    <row r="278" spans="4:18" x14ac:dyDescent="0.25">
      <c r="D278" s="155"/>
      <c r="L278" s="195"/>
      <c r="M278" s="195"/>
      <c r="N278" s="195"/>
      <c r="O278" s="195"/>
      <c r="P278" s="195"/>
      <c r="Q278" s="195"/>
      <c r="R278" s="195"/>
    </row>
    <row r="279" spans="4:18" x14ac:dyDescent="0.25">
      <c r="D279" s="155"/>
      <c r="L279" s="195"/>
      <c r="M279" s="195"/>
      <c r="N279" s="195"/>
      <c r="O279" s="195"/>
      <c r="P279" s="195"/>
      <c r="Q279" s="195"/>
      <c r="R279" s="195"/>
    </row>
    <row r="280" spans="4:18" x14ac:dyDescent="0.25">
      <c r="D280" s="155"/>
      <c r="L280" s="195"/>
      <c r="M280" s="195"/>
      <c r="N280" s="195"/>
      <c r="O280" s="195"/>
      <c r="P280" s="195"/>
      <c r="Q280" s="195"/>
      <c r="R280" s="195"/>
    </row>
    <row r="281" spans="4:18" x14ac:dyDescent="0.25">
      <c r="D281" s="155"/>
      <c r="L281" s="195"/>
      <c r="M281" s="195"/>
      <c r="N281" s="195"/>
      <c r="O281" s="195"/>
      <c r="P281" s="195"/>
      <c r="Q281" s="195"/>
      <c r="R281" s="195"/>
    </row>
    <row r="282" spans="4:18" x14ac:dyDescent="0.25">
      <c r="D282" s="155"/>
      <c r="L282" s="195"/>
      <c r="M282" s="195"/>
      <c r="N282" s="195"/>
      <c r="O282" s="195"/>
      <c r="P282" s="195"/>
      <c r="Q282" s="195"/>
      <c r="R282" s="195"/>
    </row>
    <row r="283" spans="4:18" x14ac:dyDescent="0.25">
      <c r="D283" s="155"/>
      <c r="L283" s="195"/>
      <c r="M283" s="195"/>
      <c r="N283" s="195"/>
      <c r="O283" s="195"/>
      <c r="P283" s="195"/>
      <c r="Q283" s="195"/>
      <c r="R283" s="195"/>
    </row>
    <row r="284" spans="4:18" x14ac:dyDescent="0.25">
      <c r="D284" s="155"/>
      <c r="L284" s="195"/>
      <c r="M284" s="195"/>
      <c r="N284" s="195"/>
      <c r="O284" s="195"/>
      <c r="P284" s="195"/>
      <c r="Q284" s="195"/>
      <c r="R284" s="195"/>
    </row>
    <row r="285" spans="4:18" x14ac:dyDescent="0.25">
      <c r="D285" s="155"/>
      <c r="L285" s="195"/>
      <c r="M285" s="195"/>
      <c r="N285" s="195"/>
      <c r="O285" s="195"/>
      <c r="P285" s="195"/>
      <c r="Q285" s="195"/>
      <c r="R285" s="195"/>
    </row>
    <row r="286" spans="4:18" x14ac:dyDescent="0.25">
      <c r="D286" s="155"/>
      <c r="L286" s="195"/>
      <c r="M286" s="195"/>
      <c r="N286" s="195"/>
      <c r="O286" s="195"/>
      <c r="P286" s="195"/>
      <c r="Q286" s="195"/>
      <c r="R286" s="195"/>
    </row>
    <row r="287" spans="4:18" x14ac:dyDescent="0.25">
      <c r="D287" s="155"/>
      <c r="L287" s="195"/>
      <c r="M287" s="195"/>
      <c r="N287" s="195"/>
      <c r="O287" s="195"/>
      <c r="P287" s="195"/>
      <c r="Q287" s="195"/>
      <c r="R287" s="195"/>
    </row>
    <row r="288" spans="4:18" x14ac:dyDescent="0.25">
      <c r="D288" s="155"/>
      <c r="L288" s="195"/>
      <c r="M288" s="195"/>
      <c r="N288" s="195"/>
      <c r="O288" s="195"/>
      <c r="P288" s="195"/>
      <c r="Q288" s="195"/>
      <c r="R288" s="195"/>
    </row>
    <row r="289" spans="4:18" x14ac:dyDescent="0.25">
      <c r="D289" s="155"/>
      <c r="L289" s="195"/>
      <c r="M289" s="195"/>
      <c r="N289" s="195"/>
      <c r="O289" s="195"/>
      <c r="P289" s="195"/>
      <c r="Q289" s="195"/>
      <c r="R289" s="195"/>
    </row>
    <row r="290" spans="4:18" x14ac:dyDescent="0.25">
      <c r="D290" s="155"/>
      <c r="L290" s="195"/>
      <c r="M290" s="195"/>
      <c r="N290" s="195"/>
      <c r="O290" s="195"/>
      <c r="P290" s="195"/>
      <c r="Q290" s="195"/>
      <c r="R290" s="195"/>
    </row>
    <row r="291" spans="4:18" x14ac:dyDescent="0.25">
      <c r="D291" s="155"/>
      <c r="L291" s="195"/>
      <c r="M291" s="195"/>
      <c r="N291" s="195"/>
      <c r="O291" s="195"/>
      <c r="P291" s="195"/>
      <c r="Q291" s="195"/>
      <c r="R291" s="195"/>
    </row>
    <row r="292" spans="4:18" x14ac:dyDescent="0.25">
      <c r="D292" s="155"/>
      <c r="L292" s="195"/>
      <c r="M292" s="195"/>
      <c r="N292" s="195"/>
      <c r="O292" s="195"/>
      <c r="P292" s="195"/>
      <c r="Q292" s="195"/>
      <c r="R292" s="195"/>
    </row>
    <row r="293" spans="4:18" x14ac:dyDescent="0.25">
      <c r="D293" s="155"/>
      <c r="L293" s="195"/>
      <c r="M293" s="195"/>
      <c r="N293" s="195"/>
      <c r="O293" s="195"/>
      <c r="P293" s="195"/>
      <c r="Q293" s="195"/>
      <c r="R293" s="195"/>
    </row>
    <row r="294" spans="4:18" x14ac:dyDescent="0.25">
      <c r="D294" s="155"/>
      <c r="L294" s="195"/>
      <c r="M294" s="195"/>
      <c r="N294" s="195"/>
      <c r="O294" s="195"/>
      <c r="P294" s="195"/>
      <c r="Q294" s="195"/>
      <c r="R294" s="195"/>
    </row>
    <row r="295" spans="4:18" x14ac:dyDescent="0.25">
      <c r="D295" s="155"/>
      <c r="L295" s="195"/>
      <c r="M295" s="195"/>
      <c r="N295" s="195"/>
      <c r="O295" s="195"/>
      <c r="P295" s="195"/>
      <c r="Q295" s="195"/>
      <c r="R295" s="195"/>
    </row>
    <row r="296" spans="4:18" x14ac:dyDescent="0.25">
      <c r="D296" s="155"/>
      <c r="L296" s="195"/>
      <c r="M296" s="195"/>
      <c r="N296" s="195"/>
      <c r="O296" s="195"/>
      <c r="P296" s="195"/>
      <c r="Q296" s="195"/>
      <c r="R296" s="195"/>
    </row>
    <row r="297" spans="4:18" x14ac:dyDescent="0.25">
      <c r="D297" s="155"/>
      <c r="L297" s="195"/>
      <c r="M297" s="195"/>
      <c r="N297" s="195"/>
      <c r="O297" s="195"/>
      <c r="P297" s="195"/>
      <c r="Q297" s="195"/>
      <c r="R297" s="195"/>
    </row>
    <row r="298" spans="4:18" x14ac:dyDescent="0.25">
      <c r="D298" s="155"/>
      <c r="L298" s="195"/>
      <c r="M298" s="195"/>
      <c r="N298" s="195"/>
      <c r="O298" s="195"/>
      <c r="P298" s="195"/>
      <c r="Q298" s="195"/>
      <c r="R298" s="195"/>
    </row>
    <row r="299" spans="4:18" x14ac:dyDescent="0.25">
      <c r="D299" s="155"/>
      <c r="L299" s="195"/>
      <c r="M299" s="195"/>
      <c r="N299" s="195"/>
      <c r="O299" s="195"/>
      <c r="P299" s="195"/>
      <c r="Q299" s="195"/>
      <c r="R299" s="195"/>
    </row>
    <row r="300" spans="4:18" x14ac:dyDescent="0.25">
      <c r="D300" s="155"/>
      <c r="L300" s="195"/>
      <c r="M300" s="195"/>
      <c r="N300" s="195"/>
      <c r="O300" s="195"/>
      <c r="P300" s="195"/>
      <c r="Q300" s="195"/>
      <c r="R300" s="195"/>
    </row>
    <row r="301" spans="4:18" x14ac:dyDescent="0.25">
      <c r="D301" s="155"/>
      <c r="L301" s="195"/>
      <c r="M301" s="195"/>
      <c r="N301" s="195"/>
      <c r="O301" s="195"/>
      <c r="P301" s="195"/>
      <c r="Q301" s="195"/>
      <c r="R301" s="195"/>
    </row>
    <row r="302" spans="4:18" x14ac:dyDescent="0.25">
      <c r="D302" s="155"/>
      <c r="L302" s="195"/>
      <c r="M302" s="195"/>
      <c r="N302" s="195"/>
      <c r="O302" s="195"/>
      <c r="P302" s="195"/>
      <c r="Q302" s="195"/>
      <c r="R302" s="195"/>
    </row>
    <row r="303" spans="4:18" x14ac:dyDescent="0.25">
      <c r="D303" s="155"/>
      <c r="L303" s="195"/>
      <c r="M303" s="195"/>
      <c r="N303" s="195"/>
      <c r="O303" s="195"/>
      <c r="P303" s="195"/>
      <c r="Q303" s="195"/>
      <c r="R303" s="195"/>
    </row>
    <row r="304" spans="4:18" x14ac:dyDescent="0.25">
      <c r="D304" s="155"/>
      <c r="L304" s="195"/>
      <c r="M304" s="195"/>
      <c r="N304" s="195"/>
      <c r="O304" s="195"/>
      <c r="P304" s="195"/>
      <c r="Q304" s="195"/>
      <c r="R304" s="195"/>
    </row>
    <row r="305" spans="4:18" x14ac:dyDescent="0.25">
      <c r="D305" s="155"/>
      <c r="L305" s="195"/>
      <c r="M305" s="195"/>
      <c r="N305" s="195"/>
      <c r="O305" s="195"/>
      <c r="P305" s="195"/>
      <c r="Q305" s="195"/>
      <c r="R305" s="195"/>
    </row>
    <row r="306" spans="4:18" x14ac:dyDescent="0.25">
      <c r="D306" s="155"/>
      <c r="L306" s="195"/>
      <c r="M306" s="195"/>
      <c r="N306" s="195"/>
      <c r="O306" s="195"/>
      <c r="P306" s="195"/>
      <c r="Q306" s="195"/>
      <c r="R306" s="195"/>
    </row>
    <row r="307" spans="4:18" x14ac:dyDescent="0.25">
      <c r="D307" s="155"/>
      <c r="L307" s="195"/>
      <c r="M307" s="195"/>
      <c r="N307" s="195"/>
      <c r="O307" s="195"/>
      <c r="P307" s="195"/>
      <c r="Q307" s="195"/>
      <c r="R307" s="195"/>
    </row>
    <row r="308" spans="4:18" x14ac:dyDescent="0.25">
      <c r="D308" s="155"/>
      <c r="L308" s="195"/>
      <c r="M308" s="195"/>
      <c r="N308" s="195"/>
      <c r="O308" s="195"/>
      <c r="P308" s="195"/>
      <c r="Q308" s="195"/>
      <c r="R308" s="195"/>
    </row>
    <row r="309" spans="4:18" x14ac:dyDescent="0.25">
      <c r="D309" s="155"/>
      <c r="L309" s="195"/>
      <c r="M309" s="195"/>
      <c r="N309" s="195"/>
      <c r="O309" s="195"/>
      <c r="P309" s="195"/>
      <c r="Q309" s="195"/>
      <c r="R309" s="195"/>
    </row>
    <row r="310" spans="4:18" x14ac:dyDescent="0.25">
      <c r="D310" s="155"/>
      <c r="L310" s="195"/>
      <c r="M310" s="195"/>
      <c r="N310" s="195"/>
      <c r="O310" s="195"/>
      <c r="P310" s="195"/>
      <c r="Q310" s="195"/>
      <c r="R310" s="195"/>
    </row>
    <row r="311" spans="4:18" x14ac:dyDescent="0.25">
      <c r="D311" s="155"/>
      <c r="L311" s="195"/>
      <c r="M311" s="195"/>
      <c r="N311" s="195"/>
      <c r="O311" s="195"/>
      <c r="P311" s="195"/>
      <c r="Q311" s="195"/>
      <c r="R311" s="195"/>
    </row>
    <row r="312" spans="4:18" x14ac:dyDescent="0.25">
      <c r="D312" s="155"/>
      <c r="L312" s="195"/>
      <c r="M312" s="195"/>
      <c r="N312" s="195"/>
      <c r="O312" s="195"/>
      <c r="P312" s="195"/>
      <c r="Q312" s="195"/>
      <c r="R312" s="195"/>
    </row>
    <row r="313" spans="4:18" x14ac:dyDescent="0.25">
      <c r="D313" s="155"/>
      <c r="L313" s="195"/>
      <c r="M313" s="195"/>
      <c r="N313" s="195"/>
      <c r="O313" s="195"/>
      <c r="P313" s="195"/>
      <c r="Q313" s="195"/>
      <c r="R313" s="195"/>
    </row>
    <row r="314" spans="4:18" x14ac:dyDescent="0.25">
      <c r="D314" s="155"/>
      <c r="L314" s="195"/>
      <c r="M314" s="195"/>
      <c r="N314" s="195"/>
      <c r="O314" s="195"/>
      <c r="P314" s="195"/>
      <c r="Q314" s="195"/>
      <c r="R314" s="195"/>
    </row>
    <row r="315" spans="4:18" x14ac:dyDescent="0.25">
      <c r="D315" s="155"/>
      <c r="L315" s="195"/>
      <c r="M315" s="195"/>
      <c r="N315" s="195"/>
      <c r="O315" s="195"/>
      <c r="P315" s="195"/>
      <c r="Q315" s="195"/>
      <c r="R315" s="195"/>
    </row>
    <row r="316" spans="4:18" x14ac:dyDescent="0.25">
      <c r="D316" s="155"/>
      <c r="L316" s="195"/>
      <c r="M316" s="195"/>
      <c r="N316" s="195"/>
      <c r="O316" s="195"/>
      <c r="P316" s="195"/>
      <c r="Q316" s="195"/>
      <c r="R316" s="195"/>
    </row>
    <row r="317" spans="4:18" x14ac:dyDescent="0.25">
      <c r="D317" s="155"/>
      <c r="L317" s="195"/>
      <c r="M317" s="195"/>
      <c r="N317" s="195"/>
      <c r="O317" s="195"/>
      <c r="P317" s="195"/>
      <c r="Q317" s="195"/>
      <c r="R317" s="195"/>
    </row>
    <row r="318" spans="4:18" x14ac:dyDescent="0.25">
      <c r="D318" s="155"/>
      <c r="L318" s="195"/>
      <c r="M318" s="195"/>
      <c r="N318" s="195"/>
      <c r="O318" s="195"/>
      <c r="P318" s="195"/>
      <c r="Q318" s="195"/>
      <c r="R318" s="195"/>
    </row>
    <row r="319" spans="4:18" x14ac:dyDescent="0.25">
      <c r="D319" s="155"/>
      <c r="L319" s="195"/>
      <c r="M319" s="195"/>
      <c r="N319" s="195"/>
      <c r="O319" s="195"/>
      <c r="P319" s="195"/>
      <c r="Q319" s="195"/>
      <c r="R319" s="195"/>
    </row>
    <row r="320" spans="4:18" x14ac:dyDescent="0.25">
      <c r="D320" s="155"/>
      <c r="L320" s="195"/>
      <c r="M320" s="195"/>
      <c r="N320" s="195"/>
      <c r="O320" s="195"/>
      <c r="P320" s="195"/>
      <c r="Q320" s="195"/>
      <c r="R320" s="195"/>
    </row>
    <row r="321" spans="4:18" x14ac:dyDescent="0.25">
      <c r="D321" s="155"/>
      <c r="L321" s="195"/>
      <c r="M321" s="195"/>
      <c r="N321" s="195"/>
      <c r="O321" s="195"/>
      <c r="P321" s="195"/>
      <c r="Q321" s="195"/>
      <c r="R321" s="195"/>
    </row>
    <row r="322" spans="4:18" x14ac:dyDescent="0.25">
      <c r="D322" s="155"/>
      <c r="L322" s="195"/>
      <c r="M322" s="195"/>
      <c r="N322" s="195"/>
      <c r="O322" s="195"/>
      <c r="P322" s="195"/>
      <c r="Q322" s="195"/>
      <c r="R322" s="195"/>
    </row>
    <row r="323" spans="4:18" x14ac:dyDescent="0.25">
      <c r="D323" s="155"/>
      <c r="L323" s="195"/>
      <c r="M323" s="195"/>
      <c r="N323" s="195"/>
      <c r="O323" s="195"/>
      <c r="P323" s="195"/>
      <c r="Q323" s="195"/>
      <c r="R323" s="195"/>
    </row>
    <row r="324" spans="4:18" x14ac:dyDescent="0.25">
      <c r="D324" s="155"/>
      <c r="L324" s="195"/>
      <c r="M324" s="195"/>
      <c r="N324" s="195"/>
      <c r="O324" s="195"/>
      <c r="P324" s="195"/>
      <c r="Q324" s="195"/>
      <c r="R324" s="195"/>
    </row>
    <row r="325" spans="4:18" x14ac:dyDescent="0.25">
      <c r="D325" s="155"/>
      <c r="L325" s="195"/>
      <c r="M325" s="195"/>
      <c r="N325" s="195"/>
      <c r="O325" s="195"/>
      <c r="P325" s="195"/>
      <c r="Q325" s="195"/>
      <c r="R325" s="195"/>
    </row>
    <row r="326" spans="4:18" x14ac:dyDescent="0.25">
      <c r="D326" s="155"/>
      <c r="L326" s="195"/>
      <c r="M326" s="195"/>
      <c r="N326" s="195"/>
      <c r="O326" s="195"/>
      <c r="P326" s="195"/>
      <c r="Q326" s="195"/>
      <c r="R326" s="195"/>
    </row>
    <row r="327" spans="4:18" x14ac:dyDescent="0.25">
      <c r="D327" s="155"/>
      <c r="L327" s="195"/>
      <c r="M327" s="195"/>
      <c r="N327" s="195"/>
      <c r="O327" s="195"/>
      <c r="P327" s="195"/>
      <c r="Q327" s="195"/>
      <c r="R327" s="195"/>
    </row>
    <row r="328" spans="4:18" x14ac:dyDescent="0.25">
      <c r="D328" s="155"/>
      <c r="L328" s="195"/>
      <c r="M328" s="195"/>
      <c r="N328" s="195"/>
      <c r="O328" s="195"/>
      <c r="P328" s="195"/>
      <c r="Q328" s="195"/>
      <c r="R328" s="195"/>
    </row>
    <row r="329" spans="4:18" x14ac:dyDescent="0.25">
      <c r="D329" s="155"/>
      <c r="L329" s="195"/>
      <c r="M329" s="195"/>
      <c r="N329" s="195"/>
      <c r="O329" s="195"/>
      <c r="P329" s="195"/>
      <c r="Q329" s="195"/>
      <c r="R329" s="195"/>
    </row>
    <row r="330" spans="4:18" x14ac:dyDescent="0.25">
      <c r="D330" s="155"/>
      <c r="L330" s="195"/>
      <c r="M330" s="195"/>
      <c r="N330" s="195"/>
      <c r="O330" s="195"/>
      <c r="P330" s="195"/>
      <c r="Q330" s="195"/>
      <c r="R330" s="195"/>
    </row>
    <row r="331" spans="4:18" x14ac:dyDescent="0.25">
      <c r="D331" s="155"/>
      <c r="L331" s="195"/>
      <c r="M331" s="195"/>
      <c r="N331" s="195"/>
      <c r="O331" s="195"/>
      <c r="P331" s="195"/>
      <c r="Q331" s="195"/>
      <c r="R331" s="195"/>
    </row>
    <row r="332" spans="4:18" x14ac:dyDescent="0.25">
      <c r="D332" s="155"/>
      <c r="L332" s="195"/>
      <c r="M332" s="195"/>
      <c r="N332" s="195"/>
      <c r="O332" s="195"/>
      <c r="P332" s="195"/>
      <c r="Q332" s="195"/>
      <c r="R332" s="195"/>
    </row>
    <row r="333" spans="4:18" x14ac:dyDescent="0.25">
      <c r="D333" s="155"/>
      <c r="L333" s="195"/>
      <c r="M333" s="195"/>
      <c r="N333" s="195"/>
      <c r="O333" s="195"/>
      <c r="P333" s="195"/>
      <c r="Q333" s="195"/>
      <c r="R333" s="195"/>
    </row>
    <row r="334" spans="4:18" x14ac:dyDescent="0.25">
      <c r="D334" s="155"/>
      <c r="L334" s="195"/>
      <c r="M334" s="195"/>
      <c r="N334" s="195"/>
      <c r="O334" s="195"/>
      <c r="P334" s="195"/>
      <c r="Q334" s="195"/>
      <c r="R334" s="195"/>
    </row>
    <row r="335" spans="4:18" x14ac:dyDescent="0.25">
      <c r="D335" s="155"/>
      <c r="L335" s="195"/>
      <c r="M335" s="195"/>
      <c r="N335" s="195"/>
      <c r="O335" s="195"/>
      <c r="P335" s="195"/>
      <c r="Q335" s="195"/>
      <c r="R335" s="195"/>
    </row>
    <row r="336" spans="4:18" x14ac:dyDescent="0.25">
      <c r="D336" s="155"/>
      <c r="L336" s="195"/>
      <c r="M336" s="195"/>
      <c r="N336" s="195"/>
      <c r="O336" s="195"/>
      <c r="P336" s="195"/>
      <c r="Q336" s="195"/>
      <c r="R336" s="195"/>
    </row>
    <row r="337" spans="4:18" x14ac:dyDescent="0.25">
      <c r="D337" s="155"/>
      <c r="L337" s="195"/>
      <c r="M337" s="195"/>
      <c r="N337" s="195"/>
      <c r="O337" s="195"/>
      <c r="P337" s="195"/>
      <c r="Q337" s="195"/>
      <c r="R337" s="195"/>
    </row>
    <row r="338" spans="4:18" x14ac:dyDescent="0.25">
      <c r="D338" s="155"/>
      <c r="L338" s="195"/>
      <c r="M338" s="195"/>
      <c r="N338" s="195"/>
      <c r="O338" s="195"/>
      <c r="P338" s="195"/>
      <c r="Q338" s="195"/>
      <c r="R338" s="195"/>
    </row>
    <row r="339" spans="4:18" x14ac:dyDescent="0.25">
      <c r="D339" s="155"/>
      <c r="L339" s="195"/>
      <c r="M339" s="195"/>
      <c r="N339" s="195"/>
      <c r="O339" s="195"/>
      <c r="P339" s="195"/>
      <c r="Q339" s="195"/>
      <c r="R339" s="195"/>
    </row>
    <row r="340" spans="4:18" x14ac:dyDescent="0.25">
      <c r="D340" s="155"/>
      <c r="L340" s="195"/>
      <c r="M340" s="195"/>
      <c r="N340" s="195"/>
      <c r="O340" s="195"/>
      <c r="P340" s="195"/>
      <c r="Q340" s="195"/>
      <c r="R340" s="195"/>
    </row>
    <row r="341" spans="4:18" x14ac:dyDescent="0.25">
      <c r="D341" s="155"/>
      <c r="L341" s="195"/>
      <c r="M341" s="195"/>
      <c r="N341" s="195"/>
      <c r="O341" s="195"/>
      <c r="P341" s="195"/>
      <c r="Q341" s="195"/>
      <c r="R341" s="195"/>
    </row>
    <row r="342" spans="4:18" x14ac:dyDescent="0.25">
      <c r="D342" s="155"/>
      <c r="L342" s="195"/>
      <c r="M342" s="195"/>
      <c r="N342" s="195"/>
      <c r="O342" s="195"/>
      <c r="P342" s="195"/>
      <c r="Q342" s="195"/>
      <c r="R342" s="195"/>
    </row>
    <row r="343" spans="4:18" x14ac:dyDescent="0.25">
      <c r="D343" s="155"/>
      <c r="L343" s="195"/>
      <c r="M343" s="195"/>
      <c r="N343" s="195"/>
      <c r="O343" s="195"/>
      <c r="P343" s="195"/>
      <c r="Q343" s="195"/>
      <c r="R343" s="195"/>
    </row>
    <row r="344" spans="4:18" x14ac:dyDescent="0.25">
      <c r="D344" s="155"/>
      <c r="L344" s="195"/>
      <c r="M344" s="195"/>
      <c r="N344" s="195"/>
      <c r="O344" s="195"/>
      <c r="P344" s="195"/>
      <c r="Q344" s="195"/>
      <c r="R344" s="195"/>
    </row>
    <row r="345" spans="4:18" x14ac:dyDescent="0.25">
      <c r="D345" s="155"/>
      <c r="L345" s="195"/>
      <c r="M345" s="195"/>
      <c r="N345" s="195"/>
      <c r="O345" s="195"/>
      <c r="P345" s="195"/>
      <c r="Q345" s="195"/>
      <c r="R345" s="195"/>
    </row>
    <row r="346" spans="4:18" x14ac:dyDescent="0.25">
      <c r="D346" s="155"/>
      <c r="L346" s="195"/>
      <c r="M346" s="195"/>
      <c r="N346" s="195"/>
      <c r="O346" s="195"/>
      <c r="P346" s="195"/>
      <c r="Q346" s="195"/>
      <c r="R346" s="195"/>
    </row>
    <row r="347" spans="4:18" x14ac:dyDescent="0.25">
      <c r="D347" s="155"/>
      <c r="L347" s="195"/>
      <c r="M347" s="195"/>
      <c r="N347" s="195"/>
      <c r="O347" s="195"/>
      <c r="P347" s="195"/>
      <c r="Q347" s="195"/>
      <c r="R347" s="195"/>
    </row>
    <row r="348" spans="4:18" x14ac:dyDescent="0.25">
      <c r="D348" s="155"/>
      <c r="L348" s="195"/>
      <c r="M348" s="195"/>
      <c r="N348" s="195"/>
      <c r="O348" s="195"/>
      <c r="P348" s="195"/>
      <c r="Q348" s="195"/>
      <c r="R348" s="195"/>
    </row>
    <row r="349" spans="4:18" x14ac:dyDescent="0.25">
      <c r="D349" s="155"/>
      <c r="L349" s="195"/>
      <c r="M349" s="195"/>
      <c r="N349" s="195"/>
      <c r="O349" s="195"/>
      <c r="P349" s="195"/>
      <c r="Q349" s="195"/>
      <c r="R349" s="195"/>
    </row>
    <row r="350" spans="4:18" x14ac:dyDescent="0.25">
      <c r="D350" s="155"/>
      <c r="L350" s="195"/>
      <c r="M350" s="195"/>
      <c r="N350" s="195"/>
      <c r="O350" s="195"/>
      <c r="P350" s="195"/>
      <c r="Q350" s="195"/>
      <c r="R350" s="195"/>
    </row>
    <row r="351" spans="4:18" x14ac:dyDescent="0.25">
      <c r="D351" s="155"/>
      <c r="L351" s="195"/>
      <c r="M351" s="195"/>
      <c r="N351" s="195"/>
      <c r="O351" s="195"/>
      <c r="P351" s="195"/>
      <c r="Q351" s="195"/>
      <c r="R351" s="195"/>
    </row>
    <row r="352" spans="4:18" x14ac:dyDescent="0.25">
      <c r="D352" s="155"/>
      <c r="L352" s="195"/>
      <c r="M352" s="195"/>
      <c r="N352" s="195"/>
      <c r="O352" s="195"/>
      <c r="P352" s="195"/>
      <c r="Q352" s="195"/>
      <c r="R352" s="195"/>
    </row>
    <row r="353" spans="4:18" x14ac:dyDescent="0.25">
      <c r="D353" s="155"/>
      <c r="L353" s="195"/>
      <c r="M353" s="195"/>
      <c r="N353" s="195"/>
      <c r="O353" s="195"/>
      <c r="P353" s="195"/>
      <c r="Q353" s="195"/>
      <c r="R353" s="195"/>
    </row>
    <row r="354" spans="4:18" x14ac:dyDescent="0.25">
      <c r="D354" s="155"/>
      <c r="L354" s="195"/>
      <c r="M354" s="195"/>
      <c r="N354" s="195"/>
      <c r="O354" s="195"/>
      <c r="P354" s="195"/>
      <c r="Q354" s="195"/>
      <c r="R354" s="195"/>
    </row>
    <row r="355" spans="4:18" x14ac:dyDescent="0.25">
      <c r="D355" s="155"/>
      <c r="L355" s="195"/>
      <c r="M355" s="195"/>
      <c r="N355" s="195"/>
      <c r="O355" s="195"/>
      <c r="P355" s="195"/>
      <c r="Q355" s="195"/>
      <c r="R355" s="195"/>
    </row>
    <row r="356" spans="4:18" x14ac:dyDescent="0.25">
      <c r="D356" s="155"/>
      <c r="L356" s="195"/>
      <c r="M356" s="195"/>
      <c r="N356" s="195"/>
      <c r="O356" s="195"/>
      <c r="P356" s="195"/>
      <c r="Q356" s="195"/>
      <c r="R356" s="195"/>
    </row>
    <row r="357" spans="4:18" x14ac:dyDescent="0.25">
      <c r="D357" s="155"/>
      <c r="L357" s="195"/>
      <c r="M357" s="195"/>
      <c r="N357" s="195"/>
      <c r="O357" s="195"/>
      <c r="P357" s="195"/>
      <c r="Q357" s="195"/>
      <c r="R357" s="195"/>
    </row>
    <row r="358" spans="4:18" x14ac:dyDescent="0.25">
      <c r="D358" s="155"/>
      <c r="L358" s="195"/>
      <c r="M358" s="195"/>
      <c r="N358" s="195"/>
      <c r="O358" s="195"/>
      <c r="P358" s="195"/>
      <c r="Q358" s="195"/>
      <c r="R358" s="195"/>
    </row>
    <row r="359" spans="4:18" x14ac:dyDescent="0.25">
      <c r="D359" s="155"/>
      <c r="L359" s="195"/>
      <c r="M359" s="195"/>
      <c r="N359" s="195"/>
      <c r="O359" s="195"/>
      <c r="P359" s="195"/>
      <c r="Q359" s="195"/>
      <c r="R359" s="195"/>
    </row>
    <row r="360" spans="4:18" x14ac:dyDescent="0.25">
      <c r="D360" s="155"/>
      <c r="L360" s="195"/>
      <c r="M360" s="195"/>
      <c r="N360" s="195"/>
      <c r="O360" s="195"/>
      <c r="P360" s="195"/>
      <c r="Q360" s="195"/>
      <c r="R360" s="195"/>
    </row>
    <row r="361" spans="4:18" x14ac:dyDescent="0.25">
      <c r="D361" s="155"/>
      <c r="L361" s="195"/>
      <c r="M361" s="195"/>
      <c r="N361" s="195"/>
      <c r="O361" s="195"/>
      <c r="P361" s="195"/>
      <c r="Q361" s="195"/>
      <c r="R361" s="195"/>
    </row>
    <row r="362" spans="4:18" x14ac:dyDescent="0.25">
      <c r="D362" s="155"/>
      <c r="L362" s="195"/>
      <c r="M362" s="195"/>
      <c r="N362" s="195"/>
      <c r="O362" s="195"/>
      <c r="P362" s="195"/>
      <c r="Q362" s="195"/>
      <c r="R362" s="195"/>
    </row>
    <row r="363" spans="4:18" x14ac:dyDescent="0.25">
      <c r="D363" s="155"/>
      <c r="L363" s="195"/>
      <c r="M363" s="195"/>
      <c r="N363" s="195"/>
      <c r="O363" s="195"/>
      <c r="P363" s="195"/>
      <c r="Q363" s="195"/>
      <c r="R363" s="195"/>
    </row>
    <row r="364" spans="4:18" x14ac:dyDescent="0.25">
      <c r="D364" s="155"/>
      <c r="L364" s="195"/>
      <c r="M364" s="195"/>
      <c r="N364" s="195"/>
      <c r="O364" s="195"/>
      <c r="P364" s="195"/>
      <c r="Q364" s="195"/>
      <c r="R364" s="195"/>
    </row>
    <row r="365" spans="4:18" x14ac:dyDescent="0.25">
      <c r="D365" s="155"/>
      <c r="L365" s="195"/>
      <c r="M365" s="195"/>
      <c r="N365" s="195"/>
      <c r="O365" s="195"/>
      <c r="P365" s="195"/>
      <c r="Q365" s="195"/>
      <c r="R365" s="195"/>
    </row>
    <row r="366" spans="4:18" x14ac:dyDescent="0.25">
      <c r="D366" s="155"/>
      <c r="L366" s="195"/>
      <c r="M366" s="195"/>
      <c r="N366" s="195"/>
      <c r="O366" s="195"/>
      <c r="P366" s="195"/>
      <c r="Q366" s="195"/>
      <c r="R366" s="195"/>
    </row>
    <row r="367" spans="4:18" x14ac:dyDescent="0.25">
      <c r="D367" s="155"/>
      <c r="L367" s="195"/>
      <c r="M367" s="195"/>
      <c r="N367" s="195"/>
      <c r="O367" s="195"/>
      <c r="P367" s="195"/>
      <c r="Q367" s="195"/>
      <c r="R367" s="195"/>
    </row>
    <row r="368" spans="4:18" x14ac:dyDescent="0.25">
      <c r="D368" s="155"/>
      <c r="L368" s="195"/>
      <c r="M368" s="195"/>
      <c r="N368" s="195"/>
      <c r="O368" s="195"/>
      <c r="P368" s="195"/>
      <c r="Q368" s="195"/>
      <c r="R368" s="195"/>
    </row>
    <row r="369" spans="4:18" x14ac:dyDescent="0.25">
      <c r="D369" s="155"/>
      <c r="L369" s="195"/>
      <c r="M369" s="195"/>
      <c r="N369" s="195"/>
      <c r="O369" s="195"/>
      <c r="P369" s="195"/>
      <c r="Q369" s="195"/>
      <c r="R369" s="195"/>
    </row>
    <row r="370" spans="4:18" x14ac:dyDescent="0.25">
      <c r="D370" s="155"/>
      <c r="L370" s="195"/>
      <c r="M370" s="195"/>
      <c r="N370" s="195"/>
      <c r="O370" s="195"/>
      <c r="P370" s="195"/>
      <c r="Q370" s="195"/>
      <c r="R370" s="195"/>
    </row>
    <row r="371" spans="4:18" x14ac:dyDescent="0.25">
      <c r="D371" s="155"/>
      <c r="L371" s="195"/>
      <c r="M371" s="195"/>
      <c r="N371" s="195"/>
      <c r="O371" s="195"/>
      <c r="P371" s="195"/>
      <c r="Q371" s="195"/>
      <c r="R371" s="195"/>
    </row>
    <row r="372" spans="4:18" x14ac:dyDescent="0.25">
      <c r="D372" s="155"/>
      <c r="L372" s="195"/>
      <c r="M372" s="195"/>
      <c r="N372" s="195"/>
      <c r="O372" s="195"/>
      <c r="P372" s="195"/>
      <c r="Q372" s="195"/>
      <c r="R372" s="195"/>
    </row>
    <row r="373" spans="4:18" x14ac:dyDescent="0.25">
      <c r="D373" s="155"/>
      <c r="L373" s="195"/>
      <c r="M373" s="195"/>
      <c r="N373" s="195"/>
      <c r="O373" s="195"/>
      <c r="P373" s="195"/>
      <c r="Q373" s="195"/>
      <c r="R373" s="195"/>
    </row>
    <row r="374" spans="4:18" x14ac:dyDescent="0.25">
      <c r="D374" s="155"/>
      <c r="L374" s="195"/>
      <c r="M374" s="195"/>
      <c r="N374" s="195"/>
      <c r="O374" s="195"/>
      <c r="P374" s="195"/>
      <c r="Q374" s="195"/>
      <c r="R374" s="195"/>
    </row>
    <row r="375" spans="4:18" x14ac:dyDescent="0.25">
      <c r="D375" s="155"/>
      <c r="L375" s="195"/>
      <c r="M375" s="195"/>
      <c r="N375" s="195"/>
      <c r="O375" s="195"/>
      <c r="P375" s="195"/>
      <c r="Q375" s="195"/>
      <c r="R375" s="195"/>
    </row>
    <row r="376" spans="4:18" x14ac:dyDescent="0.25">
      <c r="D376" s="155"/>
      <c r="L376" s="195"/>
      <c r="M376" s="195"/>
      <c r="N376" s="195"/>
      <c r="O376" s="195"/>
      <c r="P376" s="195"/>
      <c r="Q376" s="195"/>
      <c r="R376" s="195"/>
    </row>
    <row r="377" spans="4:18" x14ac:dyDescent="0.25">
      <c r="D377" s="155"/>
      <c r="L377" s="195"/>
      <c r="M377" s="195"/>
      <c r="N377" s="195"/>
      <c r="O377" s="195"/>
      <c r="P377" s="195"/>
      <c r="Q377" s="195"/>
      <c r="R377" s="195"/>
    </row>
    <row r="378" spans="4:18" x14ac:dyDescent="0.25">
      <c r="D378" s="155"/>
      <c r="L378" s="195"/>
      <c r="M378" s="195"/>
      <c r="N378" s="195"/>
      <c r="O378" s="195"/>
      <c r="P378" s="195"/>
      <c r="Q378" s="195"/>
      <c r="R378" s="195"/>
    </row>
    <row r="379" spans="4:18" x14ac:dyDescent="0.25">
      <c r="D379" s="155"/>
      <c r="L379" s="195"/>
      <c r="M379" s="195"/>
      <c r="N379" s="195"/>
      <c r="O379" s="195"/>
      <c r="P379" s="195"/>
      <c r="Q379" s="195"/>
      <c r="R379" s="195"/>
    </row>
    <row r="380" spans="4:18" x14ac:dyDescent="0.25">
      <c r="D380" s="155"/>
      <c r="L380" s="195"/>
      <c r="M380" s="195"/>
      <c r="N380" s="195"/>
      <c r="O380" s="195"/>
      <c r="P380" s="195"/>
      <c r="Q380" s="195"/>
      <c r="R380" s="195"/>
    </row>
    <row r="381" spans="4:18" x14ac:dyDescent="0.25">
      <c r="D381" s="155"/>
      <c r="L381" s="195"/>
      <c r="M381" s="195"/>
      <c r="N381" s="195"/>
      <c r="O381" s="195"/>
      <c r="P381" s="195"/>
      <c r="Q381" s="195"/>
      <c r="R381" s="195"/>
    </row>
    <row r="382" spans="4:18" x14ac:dyDescent="0.25">
      <c r="D382" s="155"/>
      <c r="L382" s="195"/>
      <c r="M382" s="195"/>
      <c r="N382" s="195"/>
      <c r="O382" s="195"/>
      <c r="P382" s="195"/>
      <c r="Q382" s="195"/>
      <c r="R382" s="195"/>
    </row>
    <row r="383" spans="4:18" x14ac:dyDescent="0.25">
      <c r="D383" s="155"/>
      <c r="L383" s="195"/>
      <c r="M383" s="195"/>
      <c r="N383" s="195"/>
      <c r="O383" s="195"/>
      <c r="P383" s="195"/>
      <c r="Q383" s="195"/>
      <c r="R383" s="195"/>
    </row>
    <row r="384" spans="4:18" x14ac:dyDescent="0.25">
      <c r="D384" s="155"/>
      <c r="L384" s="195"/>
      <c r="M384" s="195"/>
      <c r="N384" s="195"/>
      <c r="O384" s="195"/>
      <c r="P384" s="195"/>
      <c r="Q384" s="195"/>
      <c r="R384" s="195"/>
    </row>
    <row r="385" spans="4:18" x14ac:dyDescent="0.25">
      <c r="D385" s="155"/>
      <c r="L385" s="195"/>
      <c r="M385" s="195"/>
      <c r="N385" s="195"/>
      <c r="O385" s="195"/>
      <c r="P385" s="195"/>
      <c r="Q385" s="195"/>
      <c r="R385" s="195"/>
    </row>
    <row r="386" spans="4:18" x14ac:dyDescent="0.25">
      <c r="D386" s="155"/>
      <c r="L386" s="195"/>
      <c r="M386" s="195"/>
      <c r="N386" s="195"/>
      <c r="O386" s="195"/>
      <c r="P386" s="195"/>
      <c r="Q386" s="195"/>
      <c r="R386" s="195"/>
    </row>
    <row r="387" spans="4:18" x14ac:dyDescent="0.25">
      <c r="D387" s="155"/>
      <c r="L387" s="195"/>
      <c r="M387" s="195"/>
      <c r="N387" s="195"/>
      <c r="O387" s="195"/>
      <c r="P387" s="195"/>
      <c r="Q387" s="195"/>
      <c r="R387" s="195"/>
    </row>
    <row r="388" spans="4:18" x14ac:dyDescent="0.25">
      <c r="D388" s="155"/>
      <c r="L388" s="195"/>
      <c r="M388" s="195"/>
      <c r="N388" s="195"/>
      <c r="O388" s="195"/>
      <c r="P388" s="195"/>
      <c r="Q388" s="195"/>
      <c r="R388" s="195"/>
    </row>
    <row r="389" spans="4:18" x14ac:dyDescent="0.25">
      <c r="D389" s="155"/>
      <c r="L389" s="195"/>
      <c r="M389" s="195"/>
      <c r="N389" s="195"/>
      <c r="O389" s="195"/>
      <c r="P389" s="195"/>
      <c r="Q389" s="195"/>
      <c r="R389" s="195"/>
    </row>
    <row r="390" spans="4:18" x14ac:dyDescent="0.25">
      <c r="D390" s="155"/>
      <c r="L390" s="195"/>
      <c r="M390" s="195"/>
      <c r="N390" s="195"/>
      <c r="O390" s="195"/>
      <c r="P390" s="195"/>
      <c r="Q390" s="195"/>
      <c r="R390" s="195"/>
    </row>
    <row r="391" spans="4:18" x14ac:dyDescent="0.25">
      <c r="D391" s="155"/>
      <c r="L391" s="195"/>
      <c r="M391" s="195"/>
      <c r="N391" s="195"/>
      <c r="O391" s="195"/>
      <c r="P391" s="195"/>
      <c r="Q391" s="195"/>
      <c r="R391" s="195"/>
    </row>
    <row r="392" spans="4:18" x14ac:dyDescent="0.25">
      <c r="D392" s="155"/>
      <c r="L392" s="195"/>
      <c r="M392" s="195"/>
      <c r="N392" s="195"/>
      <c r="O392" s="195"/>
      <c r="P392" s="195"/>
      <c r="Q392" s="195"/>
      <c r="R392" s="195"/>
    </row>
    <row r="393" spans="4:18" x14ac:dyDescent="0.25">
      <c r="D393" s="155"/>
      <c r="L393" s="195"/>
      <c r="M393" s="195"/>
      <c r="N393" s="195"/>
      <c r="O393" s="195"/>
      <c r="P393" s="195"/>
      <c r="Q393" s="195"/>
      <c r="R393" s="195"/>
    </row>
    <row r="394" spans="4:18" x14ac:dyDescent="0.25">
      <c r="D394" s="155"/>
      <c r="L394" s="195"/>
      <c r="M394" s="195"/>
      <c r="N394" s="195"/>
      <c r="O394" s="195"/>
      <c r="P394" s="195"/>
      <c r="Q394" s="195"/>
      <c r="R394" s="195"/>
    </row>
    <row r="395" spans="4:18" x14ac:dyDescent="0.25">
      <c r="D395" s="155"/>
      <c r="L395" s="195"/>
      <c r="M395" s="195"/>
      <c r="N395" s="195"/>
      <c r="O395" s="195"/>
      <c r="P395" s="195"/>
      <c r="Q395" s="195"/>
      <c r="R395" s="195"/>
    </row>
    <row r="396" spans="4:18" x14ac:dyDescent="0.25">
      <c r="D396" s="155"/>
      <c r="L396" s="195"/>
      <c r="M396" s="195"/>
      <c r="N396" s="195"/>
      <c r="O396" s="195"/>
      <c r="P396" s="195"/>
      <c r="Q396" s="195"/>
      <c r="R396" s="195"/>
    </row>
    <row r="397" spans="4:18" x14ac:dyDescent="0.25">
      <c r="D397" s="155"/>
      <c r="L397" s="195"/>
      <c r="M397" s="195"/>
      <c r="N397" s="195"/>
      <c r="O397" s="195"/>
      <c r="P397" s="195"/>
      <c r="Q397" s="195"/>
      <c r="R397" s="195"/>
    </row>
    <row r="398" spans="4:18" x14ac:dyDescent="0.25">
      <c r="D398" s="155"/>
      <c r="L398" s="195"/>
      <c r="M398" s="195"/>
      <c r="N398" s="195"/>
      <c r="O398" s="195"/>
      <c r="P398" s="195"/>
      <c r="Q398" s="195"/>
      <c r="R398" s="195"/>
    </row>
    <row r="399" spans="4:18" x14ac:dyDescent="0.25">
      <c r="D399" s="155"/>
      <c r="L399" s="195"/>
      <c r="M399" s="195"/>
      <c r="N399" s="195"/>
      <c r="O399" s="195"/>
      <c r="P399" s="195"/>
      <c r="Q399" s="195"/>
      <c r="R399" s="195"/>
    </row>
    <row r="400" spans="4:18" x14ac:dyDescent="0.25">
      <c r="D400" s="155"/>
      <c r="L400" s="195"/>
      <c r="M400" s="195"/>
      <c r="N400" s="195"/>
      <c r="O400" s="195"/>
      <c r="P400" s="195"/>
      <c r="Q400" s="195"/>
      <c r="R400" s="195"/>
    </row>
    <row r="401" spans="4:18" x14ac:dyDescent="0.25">
      <c r="D401" s="155"/>
      <c r="L401" s="195"/>
      <c r="M401" s="195"/>
      <c r="N401" s="195"/>
      <c r="O401" s="195"/>
      <c r="P401" s="195"/>
      <c r="Q401" s="195"/>
      <c r="R401" s="195"/>
    </row>
    <row r="402" spans="4:18" x14ac:dyDescent="0.25">
      <c r="D402" s="155"/>
      <c r="L402" s="195"/>
      <c r="M402" s="195"/>
      <c r="N402" s="195"/>
      <c r="O402" s="195"/>
      <c r="P402" s="195"/>
      <c r="Q402" s="195"/>
      <c r="R402" s="195"/>
    </row>
    <row r="403" spans="4:18" x14ac:dyDescent="0.25">
      <c r="D403" s="155"/>
      <c r="L403" s="195"/>
      <c r="M403" s="195"/>
      <c r="N403" s="195"/>
      <c r="O403" s="195"/>
      <c r="P403" s="195"/>
      <c r="Q403" s="195"/>
      <c r="R403" s="195"/>
    </row>
    <row r="404" spans="4:18" x14ac:dyDescent="0.25">
      <c r="D404" s="155"/>
      <c r="L404" s="195"/>
      <c r="M404" s="195"/>
      <c r="N404" s="195"/>
      <c r="O404" s="195"/>
      <c r="P404" s="195"/>
      <c r="Q404" s="195"/>
      <c r="R404" s="195"/>
    </row>
    <row r="405" spans="4:18" x14ac:dyDescent="0.25">
      <c r="D405" s="155"/>
      <c r="L405" s="195"/>
      <c r="M405" s="195"/>
      <c r="N405" s="195"/>
      <c r="O405" s="195"/>
      <c r="P405" s="195"/>
      <c r="Q405" s="195"/>
      <c r="R405" s="195"/>
    </row>
    <row r="406" spans="4:18" x14ac:dyDescent="0.25">
      <c r="D406" s="155"/>
      <c r="L406" s="195"/>
      <c r="M406" s="195"/>
      <c r="N406" s="195"/>
      <c r="O406" s="195"/>
      <c r="P406" s="195"/>
      <c r="Q406" s="195"/>
      <c r="R406" s="195"/>
    </row>
    <row r="407" spans="4:18" x14ac:dyDescent="0.25">
      <c r="D407" s="155"/>
      <c r="L407" s="195"/>
      <c r="M407" s="195"/>
      <c r="N407" s="195"/>
      <c r="O407" s="195"/>
      <c r="P407" s="195"/>
      <c r="Q407" s="195"/>
      <c r="R407" s="195"/>
    </row>
    <row r="408" spans="4:18" x14ac:dyDescent="0.25">
      <c r="D408" s="155"/>
      <c r="L408" s="195"/>
      <c r="M408" s="195"/>
      <c r="N408" s="195"/>
      <c r="O408" s="195"/>
      <c r="P408" s="195"/>
      <c r="Q408" s="195"/>
      <c r="R408" s="195"/>
    </row>
    <row r="409" spans="4:18" x14ac:dyDescent="0.25">
      <c r="D409" s="155"/>
      <c r="L409" s="195"/>
      <c r="M409" s="195"/>
      <c r="N409" s="195"/>
      <c r="O409" s="195"/>
      <c r="P409" s="195"/>
      <c r="Q409" s="195"/>
      <c r="R409" s="195"/>
    </row>
    <row r="410" spans="4:18" x14ac:dyDescent="0.25">
      <c r="D410" s="155"/>
      <c r="L410" s="195"/>
      <c r="M410" s="195"/>
      <c r="N410" s="195"/>
      <c r="O410" s="195"/>
      <c r="P410" s="195"/>
      <c r="Q410" s="195"/>
      <c r="R410" s="195"/>
    </row>
    <row r="411" spans="4:18" x14ac:dyDescent="0.25">
      <c r="D411" s="155"/>
      <c r="L411" s="195"/>
      <c r="M411" s="195"/>
      <c r="N411" s="195"/>
      <c r="O411" s="195"/>
      <c r="P411" s="195"/>
      <c r="Q411" s="195"/>
      <c r="R411" s="195"/>
    </row>
    <row r="412" spans="4:18" x14ac:dyDescent="0.25">
      <c r="D412" s="155"/>
      <c r="L412" s="195"/>
      <c r="M412" s="195"/>
      <c r="N412" s="195"/>
      <c r="O412" s="195"/>
      <c r="P412" s="195"/>
      <c r="Q412" s="195"/>
      <c r="R412" s="195"/>
    </row>
    <row r="413" spans="4:18" x14ac:dyDescent="0.25">
      <c r="D413" s="155"/>
      <c r="L413" s="195"/>
      <c r="M413" s="195"/>
      <c r="N413" s="195"/>
      <c r="O413" s="195"/>
      <c r="P413" s="195"/>
      <c r="Q413" s="195"/>
      <c r="R413" s="195"/>
    </row>
    <row r="414" spans="4:18" x14ac:dyDescent="0.25">
      <c r="D414" s="155"/>
      <c r="L414" s="195"/>
      <c r="M414" s="195"/>
      <c r="N414" s="195"/>
      <c r="O414" s="195"/>
      <c r="P414" s="195"/>
      <c r="Q414" s="195"/>
      <c r="R414" s="195"/>
    </row>
    <row r="415" spans="4:18" x14ac:dyDescent="0.25">
      <c r="D415" s="155"/>
      <c r="L415" s="195"/>
      <c r="M415" s="195"/>
      <c r="N415" s="195"/>
      <c r="O415" s="195"/>
      <c r="P415" s="195"/>
      <c r="Q415" s="195"/>
      <c r="R415" s="195"/>
    </row>
    <row r="416" spans="4:18" x14ac:dyDescent="0.25">
      <c r="D416" s="155"/>
      <c r="L416" s="195"/>
      <c r="M416" s="195"/>
      <c r="N416" s="195"/>
      <c r="O416" s="195"/>
      <c r="P416" s="195"/>
      <c r="Q416" s="195"/>
      <c r="R416" s="195"/>
    </row>
    <row r="417" spans="4:18" x14ac:dyDescent="0.25">
      <c r="D417" s="155"/>
      <c r="L417" s="195"/>
      <c r="M417" s="195"/>
      <c r="N417" s="195"/>
      <c r="O417" s="195"/>
      <c r="P417" s="195"/>
      <c r="Q417" s="195"/>
      <c r="R417" s="195"/>
    </row>
    <row r="418" spans="4:18" x14ac:dyDescent="0.25">
      <c r="D418" s="155"/>
      <c r="L418" s="195"/>
      <c r="M418" s="195"/>
      <c r="N418" s="195"/>
      <c r="O418" s="195"/>
      <c r="P418" s="195"/>
      <c r="Q418" s="195"/>
      <c r="R418" s="195"/>
    </row>
    <row r="419" spans="4:18" x14ac:dyDescent="0.25">
      <c r="D419" s="155"/>
      <c r="L419" s="195"/>
      <c r="M419" s="195"/>
      <c r="N419" s="195"/>
      <c r="O419" s="195"/>
      <c r="P419" s="195"/>
      <c r="Q419" s="195"/>
      <c r="R419" s="195"/>
    </row>
    <row r="420" spans="4:18" x14ac:dyDescent="0.25">
      <c r="D420" s="155"/>
      <c r="L420" s="195"/>
      <c r="M420" s="195"/>
      <c r="N420" s="195"/>
      <c r="O420" s="195"/>
      <c r="P420" s="195"/>
      <c r="Q420" s="195"/>
      <c r="R420" s="195"/>
    </row>
    <row r="421" spans="4:18" x14ac:dyDescent="0.25">
      <c r="D421" s="155"/>
      <c r="L421" s="195"/>
      <c r="M421" s="195"/>
      <c r="N421" s="195"/>
      <c r="O421" s="195"/>
      <c r="P421" s="195"/>
      <c r="Q421" s="195"/>
      <c r="R421" s="195"/>
    </row>
    <row r="422" spans="4:18" x14ac:dyDescent="0.25">
      <c r="D422" s="155"/>
      <c r="L422" s="195"/>
      <c r="M422" s="195"/>
      <c r="N422" s="195"/>
      <c r="O422" s="195"/>
      <c r="P422" s="195"/>
      <c r="Q422" s="195"/>
      <c r="R422" s="195"/>
    </row>
    <row r="423" spans="4:18" x14ac:dyDescent="0.25">
      <c r="D423" s="155"/>
      <c r="L423" s="195"/>
      <c r="M423" s="195"/>
      <c r="N423" s="195"/>
      <c r="O423" s="195"/>
      <c r="P423" s="195"/>
      <c r="Q423" s="195"/>
      <c r="R423" s="195"/>
    </row>
    <row r="424" spans="4:18" x14ac:dyDescent="0.25">
      <c r="D424" s="155"/>
      <c r="L424" s="195"/>
      <c r="M424" s="195"/>
      <c r="N424" s="195"/>
      <c r="O424" s="195"/>
      <c r="P424" s="195"/>
      <c r="Q424" s="195"/>
      <c r="R424" s="195"/>
    </row>
    <row r="425" spans="4:18" x14ac:dyDescent="0.25">
      <c r="D425" s="155"/>
      <c r="L425" s="195"/>
      <c r="M425" s="195"/>
      <c r="N425" s="195"/>
      <c r="O425" s="195"/>
      <c r="P425" s="195"/>
      <c r="Q425" s="195"/>
      <c r="R425" s="195"/>
    </row>
    <row r="426" spans="4:18" x14ac:dyDescent="0.25">
      <c r="D426" s="155"/>
      <c r="L426" s="195"/>
      <c r="M426" s="195"/>
      <c r="N426" s="195"/>
      <c r="O426" s="195"/>
      <c r="P426" s="195"/>
      <c r="Q426" s="195"/>
      <c r="R426" s="195"/>
    </row>
    <row r="427" spans="4:18" x14ac:dyDescent="0.25">
      <c r="D427" s="155"/>
      <c r="L427" s="195"/>
      <c r="M427" s="195"/>
      <c r="N427" s="195"/>
      <c r="O427" s="195"/>
      <c r="P427" s="195"/>
      <c r="Q427" s="195"/>
      <c r="R427" s="195"/>
    </row>
    <row r="428" spans="4:18" x14ac:dyDescent="0.25">
      <c r="D428" s="155"/>
      <c r="L428" s="195"/>
      <c r="M428" s="195"/>
      <c r="N428" s="195"/>
      <c r="O428" s="195"/>
      <c r="P428" s="195"/>
      <c r="Q428" s="195"/>
      <c r="R428" s="195"/>
    </row>
    <row r="429" spans="4:18" x14ac:dyDescent="0.25">
      <c r="D429" s="155"/>
      <c r="L429" s="195"/>
      <c r="M429" s="195"/>
      <c r="N429" s="195"/>
      <c r="O429" s="195"/>
      <c r="P429" s="195"/>
      <c r="Q429" s="195"/>
      <c r="R429" s="195"/>
    </row>
    <row r="430" spans="4:18" x14ac:dyDescent="0.25">
      <c r="D430" s="155"/>
      <c r="L430" s="195"/>
      <c r="M430" s="195"/>
      <c r="N430" s="195"/>
      <c r="O430" s="195"/>
      <c r="P430" s="195"/>
      <c r="Q430" s="195"/>
      <c r="R430" s="195"/>
    </row>
    <row r="431" spans="4:18" x14ac:dyDescent="0.25">
      <c r="D431" s="155"/>
      <c r="L431" s="195"/>
      <c r="M431" s="195"/>
      <c r="N431" s="195"/>
      <c r="O431" s="195"/>
      <c r="P431" s="195"/>
      <c r="Q431" s="195"/>
      <c r="R431" s="195"/>
    </row>
    <row r="432" spans="4:18" x14ac:dyDescent="0.25">
      <c r="D432" s="155"/>
      <c r="L432" s="195"/>
      <c r="M432" s="195"/>
      <c r="N432" s="195"/>
      <c r="O432" s="195"/>
      <c r="P432" s="195"/>
      <c r="Q432" s="195"/>
      <c r="R432" s="195"/>
    </row>
    <row r="433" spans="4:18" x14ac:dyDescent="0.25">
      <c r="D433" s="155"/>
      <c r="L433" s="195"/>
      <c r="M433" s="195"/>
      <c r="N433" s="195"/>
      <c r="O433" s="195"/>
      <c r="P433" s="195"/>
      <c r="Q433" s="195"/>
      <c r="R433" s="195"/>
    </row>
    <row r="434" spans="4:18" x14ac:dyDescent="0.25">
      <c r="D434" s="155"/>
      <c r="L434" s="195"/>
      <c r="M434" s="195"/>
      <c r="N434" s="195"/>
      <c r="O434" s="195"/>
      <c r="P434" s="195"/>
      <c r="Q434" s="195"/>
      <c r="R434" s="195"/>
    </row>
    <row r="435" spans="4:18" x14ac:dyDescent="0.25">
      <c r="D435" s="155"/>
      <c r="L435" s="195"/>
      <c r="M435" s="195"/>
      <c r="N435" s="195"/>
      <c r="O435" s="195"/>
      <c r="P435" s="195"/>
      <c r="Q435" s="195"/>
      <c r="R435" s="195"/>
    </row>
    <row r="436" spans="4:18" x14ac:dyDescent="0.25">
      <c r="D436" s="155"/>
      <c r="L436" s="195"/>
      <c r="M436" s="195"/>
      <c r="N436" s="195"/>
      <c r="O436" s="195"/>
      <c r="P436" s="195"/>
      <c r="Q436" s="195"/>
      <c r="R436" s="195"/>
    </row>
    <row r="437" spans="4:18" x14ac:dyDescent="0.25">
      <c r="D437" s="155"/>
      <c r="L437" s="195"/>
      <c r="M437" s="195"/>
      <c r="N437" s="195"/>
      <c r="O437" s="195"/>
      <c r="P437" s="195"/>
      <c r="Q437" s="195"/>
      <c r="R437" s="195"/>
    </row>
    <row r="438" spans="4:18" x14ac:dyDescent="0.25">
      <c r="D438" s="155"/>
      <c r="L438" s="195"/>
      <c r="M438" s="195"/>
      <c r="N438" s="195"/>
      <c r="O438" s="195"/>
      <c r="P438" s="195"/>
      <c r="Q438" s="195"/>
      <c r="R438" s="195"/>
    </row>
    <row r="439" spans="4:18" x14ac:dyDescent="0.25">
      <c r="D439" s="155"/>
      <c r="L439" s="195"/>
      <c r="M439" s="195"/>
      <c r="N439" s="195"/>
      <c r="O439" s="195"/>
      <c r="P439" s="195"/>
      <c r="Q439" s="195"/>
      <c r="R439" s="195"/>
    </row>
    <row r="440" spans="4:18" x14ac:dyDescent="0.25">
      <c r="D440" s="155"/>
      <c r="L440" s="195"/>
      <c r="M440" s="195"/>
      <c r="N440" s="195"/>
      <c r="O440" s="195"/>
      <c r="P440" s="195"/>
      <c r="Q440" s="195"/>
      <c r="R440" s="195"/>
    </row>
    <row r="441" spans="4:18" x14ac:dyDescent="0.25">
      <c r="D441" s="155"/>
      <c r="L441" s="195"/>
      <c r="M441" s="195"/>
      <c r="N441" s="195"/>
      <c r="O441" s="195"/>
      <c r="P441" s="195"/>
      <c r="Q441" s="195"/>
      <c r="R441" s="195"/>
    </row>
    <row r="442" spans="4:18" x14ac:dyDescent="0.25">
      <c r="D442" s="155"/>
      <c r="L442" s="195"/>
      <c r="M442" s="195"/>
      <c r="N442" s="195"/>
      <c r="O442" s="195"/>
      <c r="P442" s="195"/>
      <c r="Q442" s="195"/>
      <c r="R442" s="195"/>
    </row>
    <row r="443" spans="4:18" x14ac:dyDescent="0.25">
      <c r="D443" s="155"/>
      <c r="L443" s="195"/>
      <c r="M443" s="195"/>
      <c r="N443" s="195"/>
      <c r="O443" s="195"/>
      <c r="P443" s="195"/>
      <c r="Q443" s="195"/>
      <c r="R443" s="195"/>
    </row>
    <row r="444" spans="4:18" x14ac:dyDescent="0.25">
      <c r="D444" s="155"/>
      <c r="L444" s="195"/>
      <c r="M444" s="195"/>
      <c r="N444" s="195"/>
      <c r="O444" s="195"/>
      <c r="P444" s="195"/>
      <c r="Q444" s="195"/>
      <c r="R444" s="195"/>
    </row>
    <row r="445" spans="4:18" x14ac:dyDescent="0.25">
      <c r="D445" s="155"/>
      <c r="L445" s="195"/>
      <c r="M445" s="195"/>
      <c r="N445" s="195"/>
      <c r="O445" s="195"/>
      <c r="P445" s="195"/>
      <c r="Q445" s="195"/>
      <c r="R445" s="195"/>
    </row>
    <row r="446" spans="4:18" x14ac:dyDescent="0.25">
      <c r="D446" s="155"/>
      <c r="L446" s="195"/>
      <c r="M446" s="195"/>
      <c r="N446" s="195"/>
      <c r="O446" s="195"/>
      <c r="P446" s="195"/>
      <c r="Q446" s="195"/>
      <c r="R446" s="195"/>
    </row>
    <row r="447" spans="4:18" x14ac:dyDescent="0.25">
      <c r="D447" s="155"/>
      <c r="L447" s="195"/>
      <c r="M447" s="195"/>
      <c r="N447" s="195"/>
      <c r="O447" s="195"/>
      <c r="P447" s="195"/>
      <c r="Q447" s="195"/>
      <c r="R447" s="195"/>
    </row>
    <row r="448" spans="4:18" x14ac:dyDescent="0.25">
      <c r="D448" s="155"/>
      <c r="L448" s="195"/>
      <c r="M448" s="195"/>
      <c r="N448" s="195"/>
      <c r="O448" s="195"/>
      <c r="P448" s="195"/>
      <c r="Q448" s="195"/>
      <c r="R448" s="195"/>
    </row>
    <row r="449" spans="4:18" x14ac:dyDescent="0.25">
      <c r="D449" s="155"/>
      <c r="L449" s="195"/>
      <c r="M449" s="195"/>
      <c r="N449" s="195"/>
      <c r="O449" s="195"/>
      <c r="P449" s="195"/>
      <c r="Q449" s="195"/>
      <c r="R449" s="195"/>
    </row>
    <row r="450" spans="4:18" x14ac:dyDescent="0.25">
      <c r="D450" s="155"/>
      <c r="L450" s="195"/>
      <c r="M450" s="195"/>
      <c r="N450" s="195"/>
      <c r="O450" s="195"/>
      <c r="P450" s="195"/>
      <c r="Q450" s="195"/>
      <c r="R450" s="195"/>
    </row>
    <row r="451" spans="4:18" x14ac:dyDescent="0.25">
      <c r="D451" s="155"/>
      <c r="L451" s="195"/>
      <c r="M451" s="195"/>
      <c r="N451" s="195"/>
      <c r="O451" s="195"/>
      <c r="P451" s="195"/>
      <c r="Q451" s="195"/>
      <c r="R451" s="195"/>
    </row>
    <row r="452" spans="4:18" x14ac:dyDescent="0.25">
      <c r="D452" s="155"/>
      <c r="L452" s="195"/>
      <c r="M452" s="195"/>
      <c r="N452" s="195"/>
      <c r="O452" s="195"/>
      <c r="P452" s="195"/>
      <c r="Q452" s="195"/>
      <c r="R452" s="195"/>
    </row>
    <row r="453" spans="4:18" x14ac:dyDescent="0.25">
      <c r="D453" s="155"/>
      <c r="L453" s="195"/>
      <c r="M453" s="195"/>
      <c r="N453" s="195"/>
      <c r="O453" s="195"/>
      <c r="P453" s="195"/>
      <c r="Q453" s="195"/>
      <c r="R453" s="195"/>
    </row>
    <row r="454" spans="4:18" x14ac:dyDescent="0.25">
      <c r="D454" s="155"/>
      <c r="L454" s="195"/>
      <c r="M454" s="195"/>
      <c r="N454" s="195"/>
      <c r="O454" s="195"/>
      <c r="P454" s="195"/>
      <c r="Q454" s="195"/>
      <c r="R454" s="195"/>
    </row>
    <row r="455" spans="4:18" x14ac:dyDescent="0.25">
      <c r="D455" s="155"/>
      <c r="L455" s="195"/>
      <c r="M455" s="195"/>
      <c r="N455" s="195"/>
      <c r="O455" s="195"/>
      <c r="P455" s="195"/>
      <c r="Q455" s="195"/>
      <c r="R455" s="195"/>
    </row>
    <row r="456" spans="4:18" x14ac:dyDescent="0.25">
      <c r="D456" s="155"/>
      <c r="L456" s="195"/>
      <c r="M456" s="195"/>
      <c r="N456" s="195"/>
      <c r="O456" s="195"/>
      <c r="P456" s="195"/>
      <c r="Q456" s="195"/>
      <c r="R456" s="195"/>
    </row>
    <row r="457" spans="4:18" x14ac:dyDescent="0.25">
      <c r="D457" s="155"/>
      <c r="L457" s="195"/>
      <c r="M457" s="195"/>
      <c r="N457" s="195"/>
      <c r="O457" s="195"/>
      <c r="P457" s="195"/>
      <c r="Q457" s="195"/>
      <c r="R457" s="195"/>
    </row>
    <row r="458" spans="4:18" x14ac:dyDescent="0.25">
      <c r="D458" s="155"/>
      <c r="L458" s="195"/>
      <c r="M458" s="195"/>
      <c r="N458" s="195"/>
      <c r="O458" s="195"/>
      <c r="P458" s="195"/>
      <c r="Q458" s="195"/>
      <c r="R458" s="195"/>
    </row>
    <row r="459" spans="4:18" x14ac:dyDescent="0.25">
      <c r="D459" s="155"/>
      <c r="L459" s="195"/>
      <c r="M459" s="195"/>
      <c r="N459" s="195"/>
      <c r="O459" s="195"/>
      <c r="P459" s="195"/>
      <c r="Q459" s="195"/>
      <c r="R459" s="195"/>
    </row>
    <row r="460" spans="4:18" x14ac:dyDescent="0.25">
      <c r="D460" s="155"/>
      <c r="L460" s="195"/>
      <c r="M460" s="195"/>
      <c r="N460" s="195"/>
      <c r="O460" s="195"/>
      <c r="P460" s="195"/>
      <c r="Q460" s="195"/>
      <c r="R460" s="195"/>
    </row>
    <row r="461" spans="4:18" x14ac:dyDescent="0.25">
      <c r="D461" s="155"/>
      <c r="L461" s="195"/>
      <c r="M461" s="195"/>
      <c r="N461" s="195"/>
      <c r="O461" s="195"/>
      <c r="P461" s="195"/>
      <c r="Q461" s="195"/>
      <c r="R461" s="195"/>
    </row>
    <row r="462" spans="4:18" x14ac:dyDescent="0.25">
      <c r="D462" s="155"/>
      <c r="L462" s="195"/>
      <c r="M462" s="195"/>
      <c r="N462" s="195"/>
      <c r="O462" s="195"/>
      <c r="P462" s="195"/>
      <c r="Q462" s="195"/>
      <c r="R462" s="195"/>
    </row>
    <row r="463" spans="4:18" x14ac:dyDescent="0.25">
      <c r="D463" s="155"/>
      <c r="L463" s="195"/>
      <c r="M463" s="195"/>
      <c r="N463" s="195"/>
      <c r="O463" s="195"/>
      <c r="P463" s="195"/>
      <c r="Q463" s="195"/>
      <c r="R463" s="195"/>
    </row>
    <row r="464" spans="4:18" x14ac:dyDescent="0.25">
      <c r="D464" s="155"/>
      <c r="L464" s="195"/>
      <c r="M464" s="195"/>
      <c r="N464" s="195"/>
      <c r="O464" s="195"/>
      <c r="P464" s="195"/>
      <c r="Q464" s="195"/>
      <c r="R464" s="195"/>
    </row>
    <row r="465" spans="4:18" x14ac:dyDescent="0.25">
      <c r="D465" s="155"/>
      <c r="L465" s="195"/>
      <c r="M465" s="195"/>
      <c r="N465" s="195"/>
      <c r="O465" s="195"/>
      <c r="P465" s="195"/>
      <c r="Q465" s="195"/>
      <c r="R465" s="195"/>
    </row>
    <row r="466" spans="4:18" x14ac:dyDescent="0.25">
      <c r="D466" s="155"/>
      <c r="L466" s="195"/>
      <c r="M466" s="195"/>
      <c r="N466" s="195"/>
      <c r="O466" s="195"/>
      <c r="P466" s="195"/>
      <c r="Q466" s="195"/>
      <c r="R466" s="195"/>
    </row>
    <row r="467" spans="4:18" x14ac:dyDescent="0.25">
      <c r="D467" s="155"/>
      <c r="L467" s="195"/>
      <c r="M467" s="195"/>
      <c r="N467" s="195"/>
      <c r="O467" s="195"/>
      <c r="P467" s="195"/>
      <c r="Q467" s="195"/>
      <c r="R467" s="195"/>
    </row>
    <row r="468" spans="4:18" x14ac:dyDescent="0.25">
      <c r="D468" s="155"/>
      <c r="L468" s="195"/>
      <c r="M468" s="195"/>
      <c r="N468" s="195"/>
      <c r="O468" s="195"/>
      <c r="P468" s="195"/>
      <c r="Q468" s="195"/>
      <c r="R468" s="195"/>
    </row>
    <row r="469" spans="4:18" x14ac:dyDescent="0.25">
      <c r="D469" s="155"/>
      <c r="L469" s="195"/>
      <c r="M469" s="195"/>
      <c r="N469" s="195"/>
      <c r="O469" s="195"/>
      <c r="P469" s="195"/>
      <c r="Q469" s="195"/>
      <c r="R469" s="195"/>
    </row>
    <row r="470" spans="4:18" x14ac:dyDescent="0.25">
      <c r="D470" s="155"/>
      <c r="L470" s="195"/>
      <c r="M470" s="195"/>
      <c r="N470" s="195"/>
      <c r="O470" s="195"/>
      <c r="P470" s="195"/>
      <c r="Q470" s="195"/>
      <c r="R470" s="195"/>
    </row>
    <row r="471" spans="4:18" x14ac:dyDescent="0.25">
      <c r="D471" s="155"/>
      <c r="L471" s="195"/>
      <c r="M471" s="195"/>
      <c r="N471" s="195"/>
      <c r="O471" s="195"/>
      <c r="P471" s="195"/>
      <c r="Q471" s="195"/>
      <c r="R471" s="195"/>
    </row>
    <row r="472" spans="4:18" x14ac:dyDescent="0.25">
      <c r="D472" s="155"/>
      <c r="L472" s="195"/>
      <c r="M472" s="195"/>
      <c r="N472" s="195"/>
      <c r="O472" s="195"/>
      <c r="P472" s="195"/>
      <c r="Q472" s="195"/>
      <c r="R472" s="195"/>
    </row>
    <row r="473" spans="4:18" x14ac:dyDescent="0.25">
      <c r="D473" s="155"/>
      <c r="L473" s="195"/>
      <c r="M473" s="195"/>
      <c r="N473" s="195"/>
      <c r="O473" s="195"/>
      <c r="P473" s="195"/>
      <c r="Q473" s="195"/>
      <c r="R473" s="195"/>
    </row>
    <row r="474" spans="4:18" x14ac:dyDescent="0.25">
      <c r="D474" s="155"/>
      <c r="L474" s="195"/>
      <c r="M474" s="195"/>
      <c r="N474" s="195"/>
      <c r="O474" s="195"/>
      <c r="P474" s="195"/>
      <c r="Q474" s="195"/>
      <c r="R474" s="195"/>
    </row>
    <row r="475" spans="4:18" x14ac:dyDescent="0.25">
      <c r="D475" s="155"/>
      <c r="L475" s="195"/>
      <c r="M475" s="195"/>
      <c r="N475" s="195"/>
      <c r="O475" s="195"/>
      <c r="P475" s="195"/>
      <c r="Q475" s="195"/>
      <c r="R475" s="195"/>
    </row>
    <row r="476" spans="4:18" x14ac:dyDescent="0.25">
      <c r="D476" s="155"/>
      <c r="L476" s="195"/>
      <c r="M476" s="195"/>
      <c r="N476" s="195"/>
      <c r="O476" s="195"/>
      <c r="P476" s="195"/>
      <c r="Q476" s="195"/>
      <c r="R476" s="195"/>
    </row>
    <row r="477" spans="4:18" x14ac:dyDescent="0.25">
      <c r="D477" s="155"/>
      <c r="L477" s="195"/>
      <c r="M477" s="195"/>
      <c r="N477" s="195"/>
      <c r="O477" s="195"/>
      <c r="P477" s="195"/>
      <c r="Q477" s="195"/>
      <c r="R477" s="195"/>
    </row>
    <row r="478" spans="4:18" x14ac:dyDescent="0.25">
      <c r="D478" s="155"/>
      <c r="L478" s="195"/>
      <c r="M478" s="195"/>
      <c r="N478" s="195"/>
      <c r="O478" s="195"/>
      <c r="P478" s="195"/>
      <c r="Q478" s="195"/>
      <c r="R478" s="195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184055b-e5ea-4162-8b19-ace5c644b73a">QD2UCF5UJE4V-2141839551-60</_dlc_DocId>
    <_dlc_DocIdUrl xmlns="7184055b-e5ea-4162-8b19-ace5c644b73a">
      <Url>http://intranet2/finance/_layouts/15/DocIdRedir.aspx?ID=QD2UCF5UJE4V-2141839551-60</Url>
      <Description>QD2UCF5UJE4V-2141839551-60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68C0DB2029EC42B934B694ACBF193E" ma:contentTypeVersion="0" ma:contentTypeDescription="Create a new document." ma:contentTypeScope="" ma:versionID="5daa8875deaf84729f7eb5b03607bf0c">
  <xsd:schema xmlns:xsd="http://www.w3.org/2001/XMLSchema" xmlns:xs="http://www.w3.org/2001/XMLSchema" xmlns:p="http://schemas.microsoft.com/office/2006/metadata/properties" xmlns:ns2="7184055b-e5ea-4162-8b19-ace5c644b73a" targetNamespace="http://schemas.microsoft.com/office/2006/metadata/properties" ma:root="true" ma:fieldsID="379fd2b82841f7790e3c25fdaaff9745" ns2:_="">
    <xsd:import namespace="7184055b-e5ea-4162-8b19-ace5c644b73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4055b-e5ea-4162-8b19-ace5c644b7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84EC54E-59D9-4239-951A-45934F2F75AC}"/>
</file>

<file path=customXml/itemProps2.xml><?xml version="1.0" encoding="utf-8"?>
<ds:datastoreItem xmlns:ds="http://schemas.openxmlformats.org/officeDocument/2006/customXml" ds:itemID="{93FE7933-2294-4E7A-93FE-60F426B58663}"/>
</file>

<file path=customXml/itemProps3.xml><?xml version="1.0" encoding="utf-8"?>
<ds:datastoreItem xmlns:ds="http://schemas.openxmlformats.org/officeDocument/2006/customXml" ds:itemID="{311B0D33-04AC-42DE-912A-B8DB836ECFE4}"/>
</file>

<file path=customXml/itemProps4.xml><?xml version="1.0" encoding="utf-8"?>
<ds:datastoreItem xmlns:ds="http://schemas.openxmlformats.org/officeDocument/2006/customXml" ds:itemID="{520CD556-429E-472C-B1AB-CC86290712D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Current Working</vt:lpstr>
      <vt:lpstr>Expenses</vt:lpstr>
      <vt:lpstr>Revenues</vt:lpstr>
      <vt:lpstr>Balance Sheet</vt:lpstr>
      <vt:lpstr>Budget Upload</vt:lpstr>
      <vt:lpstr>'Current Working'!Print_Area</vt:lpstr>
      <vt:lpstr>'Balance Sheet'!qsysprt</vt:lpstr>
    </vt:vector>
  </TitlesOfParts>
  <Company>City of Manteca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Leila Menor</dc:creator>
  <cp:lastModifiedBy>O'Keefe, Paula</cp:lastModifiedBy>
  <dcterms:created xsi:type="dcterms:W3CDTF">2016-04-12T23:30:45Z</dcterms:created>
  <dcterms:modified xsi:type="dcterms:W3CDTF">2020-12-30T16:20:30Z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0x0101000168C0DB2029EC42B934B694ACBF193E</vt:lpwstr>
  </property>
  <property fmtid="{D5CDD505-2E9C-101B-9397-08002B2CF9AE}" pid="3" name="_dlc_DocIdItemGuid">
    <vt:lpwstr>32a95ddf-7029-465e-851a-7b7948b9214b</vt:lpwstr>
  </property>
</Properties>
</file>