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docProps/core.xml" ContentType="application/vnd.openxmlformats-package.core-propertie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Expenses!$A$2:$BJ$149</definedName>
    <definedName name="_xlnm._FilterDatabase" localSheetId="2" hidden="1">Revenues!$A$2:$WWY$14</definedName>
    <definedName name="_xlnm.Print_Area" localSheetId="0">'Current Working'!$B$1:$BJ$45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O8" i="5" l="1"/>
  <c r="AN27" i="5" l="1"/>
  <c r="AO27" i="5"/>
  <c r="AP27" i="5"/>
  <c r="AQ27" i="5"/>
  <c r="AR27" i="5"/>
  <c r="AS27" i="5"/>
  <c r="AT27" i="5"/>
  <c r="AM27" i="5"/>
  <c r="AH26" i="5"/>
  <c r="AM26" i="5"/>
  <c r="AM28" i="5"/>
  <c r="AK4" i="3" l="1"/>
  <c r="AK5" i="3"/>
  <c r="AK6" i="3"/>
  <c r="AK7" i="3"/>
  <c r="AK8" i="3"/>
  <c r="AK9" i="3"/>
  <c r="AK10" i="3"/>
  <c r="AK11" i="3"/>
  <c r="AK12" i="3"/>
  <c r="AK13" i="3"/>
  <c r="AK3" i="3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3" i="4"/>
  <c r="AL37" i="4" l="1"/>
  <c r="C37" i="4"/>
  <c r="D37" i="4"/>
  <c r="E37" i="4"/>
  <c r="F37" i="4"/>
  <c r="AL4" i="3" l="1"/>
  <c r="AL5" i="3"/>
  <c r="AL6" i="3"/>
  <c r="AL7" i="3"/>
  <c r="AL8" i="3"/>
  <c r="AL9" i="3"/>
  <c r="AL10" i="3"/>
  <c r="AL11" i="3"/>
  <c r="AL12" i="3"/>
  <c r="AL13" i="3"/>
  <c r="AL3" i="3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3" i="4"/>
  <c r="Z149" i="4" l="1"/>
  <c r="AA149" i="4"/>
  <c r="AE149" i="4"/>
  <c r="AE4" i="3"/>
  <c r="AE5" i="3"/>
  <c r="AE6" i="3"/>
  <c r="AE7" i="3"/>
  <c r="AE8" i="3"/>
  <c r="AE9" i="3"/>
  <c r="AE10" i="3"/>
  <c r="AE11" i="3"/>
  <c r="AE12" i="3"/>
  <c r="AE13" i="3"/>
  <c r="AE3" i="3"/>
  <c r="AA4" i="3"/>
  <c r="AA5" i="3"/>
  <c r="AA6" i="3"/>
  <c r="AA7" i="3"/>
  <c r="AA8" i="3"/>
  <c r="AA9" i="3"/>
  <c r="AA10" i="3"/>
  <c r="AA11" i="3"/>
  <c r="AA12" i="3"/>
  <c r="AA13" i="3"/>
  <c r="AA3" i="3"/>
  <c r="Z4" i="3"/>
  <c r="Z5" i="3"/>
  <c r="Z6" i="3"/>
  <c r="Z7" i="3"/>
  <c r="Z8" i="3"/>
  <c r="Z9" i="3"/>
  <c r="Z10" i="3"/>
  <c r="Z11" i="3"/>
  <c r="Z12" i="3"/>
  <c r="Z13" i="3"/>
  <c r="Z3" i="3"/>
  <c r="AQ11" i="3"/>
  <c r="AQ12" i="3"/>
  <c r="AQ13" i="3"/>
  <c r="AK14" i="3"/>
  <c r="AL14" i="3"/>
  <c r="AM14" i="3"/>
  <c r="AN14" i="3"/>
  <c r="AO14" i="3"/>
  <c r="AP14" i="3"/>
  <c r="AJ14" i="3"/>
  <c r="AN13" i="5"/>
  <c r="AN12" i="5"/>
  <c r="AO28" i="5"/>
  <c r="AO26" i="5"/>
  <c r="AP26" i="5"/>
  <c r="AQ26" i="5"/>
  <c r="AR26" i="5"/>
  <c r="AS26" i="5"/>
  <c r="AT26" i="5"/>
  <c r="AN18" i="5"/>
  <c r="AO18" i="5"/>
  <c r="AP18" i="5"/>
  <c r="AQ18" i="5"/>
  <c r="AR18" i="5"/>
  <c r="AS18" i="5"/>
  <c r="AT18" i="5"/>
  <c r="AN19" i="5"/>
  <c r="AO19" i="5"/>
  <c r="AP19" i="5"/>
  <c r="AQ19" i="5"/>
  <c r="AR19" i="5"/>
  <c r="AS19" i="5"/>
  <c r="AT19" i="5"/>
  <c r="AN20" i="5"/>
  <c r="AO20" i="5"/>
  <c r="AP20" i="5"/>
  <c r="AQ20" i="5"/>
  <c r="AR20" i="5"/>
  <c r="AS20" i="5"/>
  <c r="AT20" i="5"/>
  <c r="AN21" i="5"/>
  <c r="AO21" i="5"/>
  <c r="AP21" i="5"/>
  <c r="AQ21" i="5"/>
  <c r="AR21" i="5"/>
  <c r="AS21" i="5"/>
  <c r="AT21" i="5"/>
  <c r="AN22" i="5"/>
  <c r="AO22" i="5"/>
  <c r="AP22" i="5"/>
  <c r="AQ22" i="5"/>
  <c r="AR22" i="5"/>
  <c r="AS22" i="5"/>
  <c r="AT22" i="5"/>
  <c r="AO17" i="5"/>
  <c r="AP17" i="5"/>
  <c r="AQ17" i="5"/>
  <c r="AR17" i="5"/>
  <c r="AS17" i="5"/>
  <c r="AT17" i="5"/>
  <c r="AP12" i="5"/>
  <c r="AQ12" i="5"/>
  <c r="AR12" i="5"/>
  <c r="AS12" i="5"/>
  <c r="AT12" i="5"/>
  <c r="AO13" i="5"/>
  <c r="AP13" i="5"/>
  <c r="AQ13" i="5"/>
  <c r="AR13" i="5"/>
  <c r="AS13" i="5"/>
  <c r="AT13" i="5"/>
  <c r="AO11" i="5"/>
  <c r="AP11" i="5"/>
  <c r="AQ11" i="5"/>
  <c r="AR11" i="5"/>
  <c r="AS11" i="5"/>
  <c r="AT11" i="5"/>
  <c r="AK150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3" i="4"/>
  <c r="AO23" i="5" l="1"/>
  <c r="AP23" i="5"/>
  <c r="AO12" i="5"/>
  <c r="AO14" i="5" s="1"/>
  <c r="AO31" i="5" s="1"/>
  <c r="AO29" i="5"/>
  <c r="AQ14" i="5"/>
  <c r="AP14" i="5"/>
  <c r="AO33" i="5" l="1"/>
  <c r="AB17" i="5"/>
  <c r="V27" i="5"/>
  <c r="R26" i="5"/>
  <c r="R27" i="5"/>
  <c r="Q26" i="5"/>
  <c r="S26" i="5"/>
  <c r="T26" i="5"/>
  <c r="U26" i="5"/>
  <c r="V26" i="5"/>
  <c r="W26" i="5"/>
  <c r="S27" i="5"/>
  <c r="T27" i="5"/>
  <c r="U27" i="5"/>
  <c r="W27" i="5"/>
  <c r="G26" i="5"/>
  <c r="H26" i="5"/>
  <c r="I26" i="5"/>
  <c r="J26" i="5"/>
  <c r="K26" i="5"/>
  <c r="L26" i="5"/>
  <c r="G27" i="5"/>
  <c r="H27" i="5"/>
  <c r="I27" i="5"/>
  <c r="J27" i="5"/>
  <c r="K27" i="5"/>
  <c r="L27" i="5"/>
  <c r="F27" i="5"/>
  <c r="F28" i="5"/>
  <c r="G28" i="5"/>
  <c r="H28" i="5"/>
  <c r="I28" i="5"/>
  <c r="J28" i="5"/>
  <c r="K28" i="5"/>
  <c r="Q28" i="5"/>
  <c r="F26" i="5"/>
  <c r="Q27" i="5" l="1"/>
  <c r="AB14" i="3"/>
  <c r="AC14" i="3"/>
  <c r="AD14" i="3"/>
  <c r="AE14" i="3"/>
  <c r="R14" i="3"/>
  <c r="S14" i="3"/>
  <c r="T14" i="3"/>
  <c r="U14" i="3"/>
  <c r="V14" i="3"/>
  <c r="W14" i="3"/>
  <c r="Q14" i="3"/>
  <c r="I14" i="3"/>
  <c r="J14" i="3"/>
  <c r="K14" i="3"/>
  <c r="L14" i="3"/>
  <c r="M14" i="3"/>
  <c r="N14" i="3"/>
  <c r="H14" i="3"/>
  <c r="L12" i="5"/>
  <c r="L28" i="5"/>
  <c r="Z14" i="3" l="1"/>
  <c r="AF14" i="3"/>
  <c r="AA14" i="3"/>
  <c r="L13" i="5"/>
  <c r="L11" i="5"/>
  <c r="BF33" i="5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G15" i="4"/>
  <c r="AB150" i="4"/>
  <c r="AC150" i="4"/>
  <c r="AD150" i="4"/>
  <c r="S150" i="4"/>
  <c r="T150" i="4"/>
  <c r="U150" i="4"/>
  <c r="V150" i="4"/>
  <c r="Q150" i="4"/>
  <c r="F95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N150" i="4" l="1"/>
  <c r="I150" i="4"/>
  <c r="H150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Q18" i="5"/>
  <c r="Q19" i="5"/>
  <c r="Q22" i="5"/>
  <c r="Q20" i="5"/>
  <c r="F17" i="5"/>
  <c r="AN26" i="5"/>
  <c r="AN28" i="5"/>
  <c r="AP28" i="5"/>
  <c r="AQ28" i="5"/>
  <c r="AR28" i="5"/>
  <c r="AS28" i="5"/>
  <c r="AT28" i="5"/>
  <c r="AC28" i="5"/>
  <c r="AD28" i="5"/>
  <c r="AE28" i="5"/>
  <c r="AF28" i="5"/>
  <c r="AG28" i="5"/>
  <c r="AH28" i="5"/>
  <c r="AB28" i="5"/>
  <c r="AC26" i="5"/>
  <c r="AD26" i="5"/>
  <c r="AE26" i="5"/>
  <c r="AF26" i="5"/>
  <c r="AG26" i="5"/>
  <c r="AB26" i="5"/>
  <c r="AQ40" i="4"/>
  <c r="AQ94" i="4"/>
  <c r="AQ41" i="4"/>
  <c r="AQ42" i="4"/>
  <c r="AQ96" i="4"/>
  <c r="AQ43" i="4"/>
  <c r="AQ97" i="4"/>
  <c r="AQ44" i="4"/>
  <c r="AQ98" i="4"/>
  <c r="AQ45" i="4"/>
  <c r="AQ99" i="4"/>
  <c r="AQ46" i="4"/>
  <c r="AQ100" i="4"/>
  <c r="AQ47" i="4"/>
  <c r="AQ101" i="4"/>
  <c r="AQ48" i="4"/>
  <c r="AQ102" i="4"/>
  <c r="AQ49" i="4"/>
  <c r="AQ103" i="4"/>
  <c r="AQ50" i="4"/>
  <c r="AQ104" i="4"/>
  <c r="AQ51" i="4"/>
  <c r="AQ105" i="4"/>
  <c r="AQ52" i="4"/>
  <c r="AQ106" i="4"/>
  <c r="AQ53" i="4"/>
  <c r="AQ107" i="4"/>
  <c r="AQ54" i="4"/>
  <c r="AQ108" i="4"/>
  <c r="AQ55" i="4"/>
  <c r="AQ109" i="4"/>
  <c r="AQ56" i="4"/>
  <c r="AQ110" i="4"/>
  <c r="AQ57" i="4"/>
  <c r="AQ111" i="4"/>
  <c r="AQ58" i="4"/>
  <c r="AQ112" i="4"/>
  <c r="AQ59" i="4"/>
  <c r="AQ113" i="4"/>
  <c r="AQ60" i="4"/>
  <c r="AQ114" i="4"/>
  <c r="AQ61" i="4"/>
  <c r="AQ115" i="4"/>
  <c r="AQ62" i="4"/>
  <c r="AQ116" i="4"/>
  <c r="AQ63" i="4"/>
  <c r="AQ117" i="4"/>
  <c r="AQ64" i="4"/>
  <c r="AQ118" i="4"/>
  <c r="AQ65" i="4"/>
  <c r="AQ119" i="4"/>
  <c r="AQ66" i="4"/>
  <c r="AQ120" i="4"/>
  <c r="AQ67" i="4"/>
  <c r="AQ121" i="4"/>
  <c r="AQ68" i="4"/>
  <c r="AQ122" i="4"/>
  <c r="AQ69" i="4"/>
  <c r="AQ123" i="4"/>
  <c r="AQ70" i="4"/>
  <c r="AQ124" i="4"/>
  <c r="AQ71" i="4"/>
  <c r="AQ125" i="4"/>
  <c r="AQ72" i="4"/>
  <c r="AQ126" i="4"/>
  <c r="AQ22" i="4"/>
  <c r="AQ73" i="4"/>
  <c r="AQ127" i="4"/>
  <c r="AQ74" i="4"/>
  <c r="AQ128" i="4"/>
  <c r="AQ75" i="4"/>
  <c r="AQ129" i="4"/>
  <c r="AQ76" i="4"/>
  <c r="AQ130" i="4"/>
  <c r="AQ77" i="4"/>
  <c r="AQ131" i="4"/>
  <c r="AQ78" i="4"/>
  <c r="AQ132" i="4"/>
  <c r="AQ79" i="4"/>
  <c r="AQ133" i="4"/>
  <c r="AQ80" i="4"/>
  <c r="AQ134" i="4"/>
  <c r="AQ81" i="4"/>
  <c r="AQ135" i="4"/>
  <c r="AQ82" i="4"/>
  <c r="AQ136" i="4"/>
  <c r="AQ83" i="4"/>
  <c r="AQ137" i="4"/>
  <c r="AQ84" i="4"/>
  <c r="AQ138" i="4"/>
  <c r="AQ85" i="4"/>
  <c r="AQ139" i="4"/>
  <c r="AQ86" i="4"/>
  <c r="AQ140" i="4"/>
  <c r="AQ87" i="4"/>
  <c r="AQ141" i="4"/>
  <c r="AQ88" i="4"/>
  <c r="AQ142" i="4"/>
  <c r="AQ89" i="4"/>
  <c r="AQ143" i="4"/>
  <c r="AQ90" i="4"/>
  <c r="AQ144" i="4"/>
  <c r="AQ91" i="4"/>
  <c r="AQ145" i="4"/>
  <c r="AQ92" i="4"/>
  <c r="AQ146" i="4"/>
  <c r="AQ93" i="4"/>
  <c r="AQ147" i="4"/>
  <c r="AQ3" i="4"/>
  <c r="AQ4" i="4"/>
  <c r="AQ5" i="4"/>
  <c r="AQ6" i="4"/>
  <c r="AQ7" i="4"/>
  <c r="AQ8" i="4"/>
  <c r="AQ16" i="4"/>
  <c r="AQ14" i="4"/>
  <c r="AQ17" i="4"/>
  <c r="AQ21" i="4"/>
  <c r="AQ23" i="4"/>
  <c r="AQ27" i="4"/>
  <c r="AQ31" i="4"/>
  <c r="AQ35" i="4"/>
  <c r="AQ36" i="4"/>
  <c r="AQ38" i="4"/>
  <c r="AQ148" i="4"/>
  <c r="AQ149" i="4"/>
  <c r="AQ18" i="4"/>
  <c r="AQ24" i="4"/>
  <c r="AQ28" i="4"/>
  <c r="AQ32" i="4"/>
  <c r="AQ39" i="4"/>
  <c r="AQ15" i="4"/>
  <c r="AQ19" i="4"/>
  <c r="AQ25" i="4"/>
  <c r="AQ29" i="4"/>
  <c r="AQ33" i="4"/>
  <c r="AQ20" i="4"/>
  <c r="AQ26" i="4"/>
  <c r="AQ30" i="4"/>
  <c r="AQ34" i="4"/>
  <c r="AQ9" i="4"/>
  <c r="AQ10" i="4"/>
  <c r="AQ11" i="4"/>
  <c r="AQ12" i="4"/>
  <c r="AQ13" i="4"/>
  <c r="AY150" i="4"/>
  <c r="AX150" i="4"/>
  <c r="AW150" i="4"/>
  <c r="AV150" i="4"/>
  <c r="AU150" i="4"/>
  <c r="AT150" i="4"/>
  <c r="AS150" i="4"/>
  <c r="AZ13" i="4"/>
  <c r="AZ12" i="4"/>
  <c r="AZ11" i="4"/>
  <c r="AZ10" i="4"/>
  <c r="AZ9" i="4"/>
  <c r="AZ34" i="4"/>
  <c r="AZ30" i="4"/>
  <c r="AZ26" i="4"/>
  <c r="AZ20" i="4"/>
  <c r="AZ33" i="4"/>
  <c r="AZ29" i="4"/>
  <c r="AZ25" i="4"/>
  <c r="AZ19" i="4"/>
  <c r="AZ15" i="4"/>
  <c r="AZ39" i="4"/>
  <c r="AZ32" i="4"/>
  <c r="AZ28" i="4"/>
  <c r="AZ24" i="4"/>
  <c r="AZ18" i="4"/>
  <c r="AZ149" i="4"/>
  <c r="AZ148" i="4"/>
  <c r="AZ38" i="4"/>
  <c r="AZ36" i="4"/>
  <c r="AZ35" i="4"/>
  <c r="AZ31" i="4"/>
  <c r="AZ27" i="4"/>
  <c r="AZ23" i="4"/>
  <c r="AZ21" i="4"/>
  <c r="AZ17" i="4"/>
  <c r="AZ14" i="4"/>
  <c r="AZ16" i="4"/>
  <c r="AZ8" i="4"/>
  <c r="AZ7" i="4"/>
  <c r="AZ6" i="4"/>
  <c r="AZ5" i="4"/>
  <c r="AZ4" i="4"/>
  <c r="AZ3" i="4"/>
  <c r="AZ147" i="4"/>
  <c r="AZ93" i="4"/>
  <c r="AZ146" i="4"/>
  <c r="AZ92" i="4"/>
  <c r="AZ145" i="4"/>
  <c r="AZ91" i="4"/>
  <c r="AZ144" i="4"/>
  <c r="AZ90" i="4"/>
  <c r="AZ143" i="4"/>
  <c r="AZ89" i="4"/>
  <c r="AZ142" i="4"/>
  <c r="AZ88" i="4"/>
  <c r="AZ141" i="4"/>
  <c r="AZ87" i="4"/>
  <c r="AZ140" i="4"/>
  <c r="AZ86" i="4"/>
  <c r="AZ139" i="4"/>
  <c r="AZ85" i="4"/>
  <c r="AZ138" i="4"/>
  <c r="AZ84" i="4"/>
  <c r="AZ137" i="4"/>
  <c r="AZ83" i="4"/>
  <c r="AZ136" i="4"/>
  <c r="AZ82" i="4"/>
  <c r="AZ135" i="4"/>
  <c r="AZ81" i="4"/>
  <c r="AZ134" i="4"/>
  <c r="AZ80" i="4"/>
  <c r="AZ133" i="4"/>
  <c r="AZ79" i="4"/>
  <c r="AZ132" i="4"/>
  <c r="AZ78" i="4"/>
  <c r="AZ131" i="4"/>
  <c r="AZ77" i="4"/>
  <c r="AZ130" i="4"/>
  <c r="AZ76" i="4"/>
  <c r="AZ129" i="4"/>
  <c r="AZ75" i="4"/>
  <c r="AZ128" i="4"/>
  <c r="AZ74" i="4"/>
  <c r="AZ127" i="4"/>
  <c r="AZ73" i="4"/>
  <c r="AZ22" i="4"/>
  <c r="AZ126" i="4"/>
  <c r="AZ72" i="4"/>
  <c r="AZ125" i="4"/>
  <c r="AZ71" i="4"/>
  <c r="AZ124" i="4"/>
  <c r="AZ70" i="4"/>
  <c r="AZ123" i="4"/>
  <c r="AZ69" i="4"/>
  <c r="AZ122" i="4"/>
  <c r="AZ68" i="4"/>
  <c r="AZ121" i="4"/>
  <c r="AZ67" i="4"/>
  <c r="AZ120" i="4"/>
  <c r="AZ66" i="4"/>
  <c r="AZ119" i="4"/>
  <c r="AZ65" i="4"/>
  <c r="AZ118" i="4"/>
  <c r="AZ64" i="4"/>
  <c r="AZ117" i="4"/>
  <c r="AZ63" i="4"/>
  <c r="AZ116" i="4"/>
  <c r="AZ62" i="4"/>
  <c r="AZ115" i="4"/>
  <c r="AZ61" i="4"/>
  <c r="AZ114" i="4"/>
  <c r="AZ60" i="4"/>
  <c r="AZ113" i="4"/>
  <c r="AZ59" i="4"/>
  <c r="AZ112" i="4"/>
  <c r="AZ58" i="4"/>
  <c r="AZ111" i="4"/>
  <c r="AZ57" i="4"/>
  <c r="AZ110" i="4"/>
  <c r="AZ56" i="4"/>
  <c r="AZ109" i="4"/>
  <c r="AZ55" i="4"/>
  <c r="AZ108" i="4"/>
  <c r="AZ54" i="4"/>
  <c r="AZ107" i="4"/>
  <c r="AZ53" i="4"/>
  <c r="AZ106" i="4"/>
  <c r="AZ52" i="4"/>
  <c r="AZ105" i="4"/>
  <c r="AZ51" i="4"/>
  <c r="AZ104" i="4"/>
  <c r="AZ50" i="4"/>
  <c r="AZ103" i="4"/>
  <c r="AZ49" i="4"/>
  <c r="AZ102" i="4"/>
  <c r="AZ48" i="4"/>
  <c r="AZ101" i="4"/>
  <c r="AZ47" i="4"/>
  <c r="AZ100" i="4"/>
  <c r="AZ46" i="4"/>
  <c r="AZ99" i="4"/>
  <c r="AZ45" i="4"/>
  <c r="AZ98" i="4"/>
  <c r="AZ44" i="4"/>
  <c r="AZ97" i="4"/>
  <c r="AZ43" i="4"/>
  <c r="AZ96" i="4"/>
  <c r="AZ42" i="4"/>
  <c r="AZ41" i="4"/>
  <c r="AZ94" i="4"/>
  <c r="AZ40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N17" i="5"/>
  <c r="AM18" i="5"/>
  <c r="AM19" i="5"/>
  <c r="AM20" i="5"/>
  <c r="AM21" i="5"/>
  <c r="AM22" i="5"/>
  <c r="AM17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D21" i="5"/>
  <c r="AE21" i="5"/>
  <c r="AF21" i="5"/>
  <c r="AH21" i="5"/>
  <c r="AD22" i="5"/>
  <c r="AE22" i="5"/>
  <c r="AF22" i="5"/>
  <c r="AH22" i="5"/>
  <c r="AM12" i="5"/>
  <c r="AM13" i="5"/>
  <c r="AN11" i="5"/>
  <c r="AM11" i="5"/>
  <c r="AZ12" i="3"/>
  <c r="AZ13" i="3"/>
  <c r="AG12" i="3"/>
  <c r="AG13" i="3"/>
  <c r="AG3" i="3"/>
  <c r="AY14" i="3"/>
  <c r="AX14" i="3"/>
  <c r="AW14" i="3"/>
  <c r="AV14" i="3"/>
  <c r="AU14" i="3"/>
  <c r="AT14" i="3"/>
  <c r="AS14" i="3"/>
  <c r="AZ11" i="3"/>
  <c r="AZ10" i="3"/>
  <c r="AZ9" i="3"/>
  <c r="AZ8" i="3"/>
  <c r="AZ7" i="3"/>
  <c r="AZ6" i="3"/>
  <c r="AZ5" i="3"/>
  <c r="AZ4" i="3"/>
  <c r="AZ3" i="3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R28" i="5"/>
  <c r="S28" i="5"/>
  <c r="T28" i="5"/>
  <c r="U28" i="5"/>
  <c r="V28" i="5"/>
  <c r="W28" i="5"/>
  <c r="X5" i="3"/>
  <c r="X6" i="3"/>
  <c r="X7" i="3"/>
  <c r="X8" i="3"/>
  <c r="X9" i="3"/>
  <c r="X10" i="3"/>
  <c r="X11" i="3"/>
  <c r="X12" i="3"/>
  <c r="X13" i="3"/>
  <c r="X3" i="3"/>
  <c r="F13" i="3"/>
  <c r="Q12" i="5"/>
  <c r="R12" i="5"/>
  <c r="S12" i="5"/>
  <c r="T12" i="5"/>
  <c r="U12" i="5"/>
  <c r="V12" i="5"/>
  <c r="W12" i="5"/>
  <c r="Q13" i="5"/>
  <c r="R13" i="5"/>
  <c r="S13" i="5"/>
  <c r="T13" i="5"/>
  <c r="U13" i="5"/>
  <c r="V13" i="5"/>
  <c r="W13" i="5"/>
  <c r="R11" i="5"/>
  <c r="S11" i="5"/>
  <c r="T11" i="5"/>
  <c r="U11" i="5"/>
  <c r="V11" i="5"/>
  <c r="W11" i="5"/>
  <c r="Q11" i="5"/>
  <c r="S18" i="5"/>
  <c r="T18" i="5"/>
  <c r="U18" i="5"/>
  <c r="V18" i="5"/>
  <c r="S19" i="5"/>
  <c r="T19" i="5"/>
  <c r="U19" i="5"/>
  <c r="V19" i="5"/>
  <c r="S20" i="5"/>
  <c r="T20" i="5"/>
  <c r="U20" i="5"/>
  <c r="V20" i="5"/>
  <c r="Q21" i="5"/>
  <c r="S21" i="5"/>
  <c r="T21" i="5"/>
  <c r="U21" i="5"/>
  <c r="V21" i="5"/>
  <c r="S22" i="5"/>
  <c r="T22" i="5"/>
  <c r="U22" i="5"/>
  <c r="V22" i="5"/>
  <c r="S17" i="5"/>
  <c r="T17" i="5"/>
  <c r="U17" i="5"/>
  <c r="V17" i="5"/>
  <c r="Q17" i="5"/>
  <c r="G11" i="5"/>
  <c r="H11" i="5"/>
  <c r="I11" i="5"/>
  <c r="J11" i="5"/>
  <c r="K11" i="5"/>
  <c r="G12" i="5"/>
  <c r="H12" i="5"/>
  <c r="I12" i="5"/>
  <c r="J12" i="5"/>
  <c r="K12" i="5"/>
  <c r="G13" i="5"/>
  <c r="H13" i="5"/>
  <c r="I13" i="5"/>
  <c r="J13" i="5"/>
  <c r="K13" i="5"/>
  <c r="F12" i="5"/>
  <c r="F13" i="5"/>
  <c r="F11" i="5"/>
  <c r="O12" i="3"/>
  <c r="O3" i="3"/>
  <c r="F12" i="3"/>
  <c r="AH20" i="5" l="1"/>
  <c r="AF150" i="4"/>
  <c r="AC18" i="5"/>
  <c r="AG22" i="5"/>
  <c r="AG20" i="5"/>
  <c r="AG19" i="5"/>
  <c r="AC22" i="5"/>
  <c r="AG18" i="5"/>
  <c r="AG17" i="5"/>
  <c r="AC19" i="5"/>
  <c r="AB21" i="5"/>
  <c r="AG21" i="5"/>
  <c r="AC17" i="5"/>
  <c r="AC20" i="5"/>
  <c r="AC21" i="5"/>
  <c r="AE150" i="4"/>
  <c r="Z150" i="4"/>
  <c r="AA150" i="4"/>
  <c r="R22" i="5"/>
  <c r="W22" i="5"/>
  <c r="W21" i="5"/>
  <c r="W18" i="5"/>
  <c r="W150" i="4"/>
  <c r="W17" i="5"/>
  <c r="W19" i="5"/>
  <c r="W20" i="5"/>
  <c r="R20" i="5"/>
  <c r="R21" i="5"/>
  <c r="R150" i="4"/>
  <c r="R19" i="5"/>
  <c r="R17" i="5"/>
  <c r="R18" i="5"/>
  <c r="I152" i="4"/>
  <c r="T29" i="5"/>
  <c r="AF29" i="5"/>
  <c r="AD29" i="5"/>
  <c r="AC29" i="5"/>
  <c r="AZ150" i="4"/>
  <c r="U29" i="5"/>
  <c r="AB19" i="5"/>
  <c r="AB20" i="5"/>
  <c r="AB22" i="5"/>
  <c r="AB18" i="5"/>
  <c r="AB29" i="5"/>
  <c r="AH29" i="5"/>
  <c r="AU29" i="5" s="1"/>
  <c r="AG29" i="5"/>
  <c r="AE29" i="5"/>
  <c r="AZ14" i="3"/>
  <c r="R29" i="5"/>
  <c r="W29" i="5"/>
  <c r="V29" i="5"/>
  <c r="S29" i="5"/>
  <c r="L29" i="5"/>
  <c r="I29" i="5"/>
  <c r="H29" i="5"/>
  <c r="K29" i="5"/>
  <c r="J29" i="5"/>
  <c r="G29" i="5"/>
  <c r="F101" i="4"/>
  <c r="AQ3" i="3"/>
  <c r="AI14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AG11" i="3"/>
  <c r="O11" i="3"/>
  <c r="F11" i="3"/>
  <c r="AQ10" i="3"/>
  <c r="AG10" i="3"/>
  <c r="O10" i="3"/>
  <c r="F10" i="3"/>
  <c r="AQ9" i="3"/>
  <c r="AG9" i="3"/>
  <c r="O9" i="3"/>
  <c r="F9" i="3"/>
  <c r="AQ8" i="3"/>
  <c r="AG8" i="3"/>
  <c r="O8" i="3"/>
  <c r="F8" i="3"/>
  <c r="AQ7" i="3"/>
  <c r="AG7" i="3"/>
  <c r="O7" i="3"/>
  <c r="F7" i="3"/>
  <c r="AQ6" i="3"/>
  <c r="AG6" i="3"/>
  <c r="O6" i="3"/>
  <c r="F6" i="3"/>
  <c r="AQ5" i="3"/>
  <c r="AG5" i="3"/>
  <c r="O5" i="3"/>
  <c r="F5" i="3"/>
  <c r="AQ4" i="3"/>
  <c r="AG4" i="3"/>
  <c r="X4" i="3"/>
  <c r="X14" i="3" s="1"/>
  <c r="O4" i="3"/>
  <c r="F4" i="3"/>
  <c r="F3" i="3"/>
  <c r="M11" i="5"/>
  <c r="N11" i="5" s="1"/>
  <c r="AP150" i="4"/>
  <c r="AO150" i="4"/>
  <c r="AN150" i="4"/>
  <c r="AM150" i="4"/>
  <c r="AL150" i="4"/>
  <c r="AJ150" i="4"/>
  <c r="M150" i="4"/>
  <c r="L150" i="4"/>
  <c r="K150" i="4"/>
  <c r="J150" i="4"/>
  <c r="AG13" i="4"/>
  <c r="X13" i="4"/>
  <c r="O13" i="4"/>
  <c r="F13" i="4"/>
  <c r="AG12" i="4"/>
  <c r="X12" i="4"/>
  <c r="O12" i="4"/>
  <c r="F12" i="4"/>
  <c r="AG11" i="4"/>
  <c r="X11" i="4"/>
  <c r="O11" i="4"/>
  <c r="F11" i="4"/>
  <c r="AG10" i="4"/>
  <c r="X10" i="4"/>
  <c r="O10" i="4"/>
  <c r="F10" i="4"/>
  <c r="AG9" i="4"/>
  <c r="X9" i="4"/>
  <c r="O9" i="4"/>
  <c r="F9" i="4"/>
  <c r="AG34" i="4"/>
  <c r="X34" i="4"/>
  <c r="O34" i="4"/>
  <c r="F34" i="4"/>
  <c r="AG30" i="4"/>
  <c r="X30" i="4"/>
  <c r="O30" i="4"/>
  <c r="F30" i="4"/>
  <c r="AG26" i="4"/>
  <c r="X26" i="4"/>
  <c r="O26" i="4"/>
  <c r="F26" i="4"/>
  <c r="AG20" i="4"/>
  <c r="X20" i="4"/>
  <c r="O20" i="4"/>
  <c r="F20" i="4"/>
  <c r="AG33" i="4"/>
  <c r="X33" i="4"/>
  <c r="O33" i="4"/>
  <c r="F33" i="4"/>
  <c r="AG29" i="4"/>
  <c r="X29" i="4"/>
  <c r="O29" i="4"/>
  <c r="F29" i="4"/>
  <c r="AG25" i="4"/>
  <c r="X25" i="4"/>
  <c r="O25" i="4"/>
  <c r="F25" i="4"/>
  <c r="AG19" i="4"/>
  <c r="X19" i="4"/>
  <c r="O19" i="4"/>
  <c r="F19" i="4"/>
  <c r="X15" i="4"/>
  <c r="O15" i="4"/>
  <c r="F15" i="4"/>
  <c r="AG39" i="4"/>
  <c r="X39" i="4"/>
  <c r="O39" i="4"/>
  <c r="F39" i="4"/>
  <c r="AG32" i="4"/>
  <c r="X32" i="4"/>
  <c r="O32" i="4"/>
  <c r="F32" i="4"/>
  <c r="AG28" i="4"/>
  <c r="X28" i="4"/>
  <c r="O28" i="4"/>
  <c r="F28" i="4"/>
  <c r="AG24" i="4"/>
  <c r="X24" i="4"/>
  <c r="O24" i="4"/>
  <c r="F24" i="4"/>
  <c r="AG18" i="4"/>
  <c r="X18" i="4"/>
  <c r="O18" i="4"/>
  <c r="F18" i="4"/>
  <c r="AG149" i="4"/>
  <c r="X149" i="4"/>
  <c r="O149" i="4"/>
  <c r="F149" i="4"/>
  <c r="AG148" i="4"/>
  <c r="X148" i="4"/>
  <c r="O148" i="4"/>
  <c r="F148" i="4"/>
  <c r="AG38" i="4"/>
  <c r="X38" i="4"/>
  <c r="O38" i="4"/>
  <c r="F38" i="4"/>
  <c r="AG36" i="4"/>
  <c r="X36" i="4"/>
  <c r="O36" i="4"/>
  <c r="F36" i="4"/>
  <c r="AG35" i="4"/>
  <c r="X35" i="4"/>
  <c r="O35" i="4"/>
  <c r="F35" i="4"/>
  <c r="AG31" i="4"/>
  <c r="X31" i="4"/>
  <c r="O31" i="4"/>
  <c r="F31" i="4"/>
  <c r="AG27" i="4"/>
  <c r="X27" i="4"/>
  <c r="O27" i="4"/>
  <c r="F27" i="4"/>
  <c r="AG23" i="4"/>
  <c r="X23" i="4"/>
  <c r="O23" i="4"/>
  <c r="F23" i="4"/>
  <c r="AG21" i="4"/>
  <c r="X21" i="4"/>
  <c r="O21" i="4"/>
  <c r="F21" i="4"/>
  <c r="AG17" i="4"/>
  <c r="X17" i="4"/>
  <c r="O17" i="4"/>
  <c r="F17" i="4"/>
  <c r="AG14" i="4"/>
  <c r="X14" i="4"/>
  <c r="O14" i="4"/>
  <c r="F14" i="4"/>
  <c r="AG16" i="4"/>
  <c r="X16" i="4"/>
  <c r="O16" i="4"/>
  <c r="F16" i="4"/>
  <c r="AG8" i="4"/>
  <c r="X8" i="4"/>
  <c r="O8" i="4"/>
  <c r="F8" i="4"/>
  <c r="AG7" i="4"/>
  <c r="X7" i="4"/>
  <c r="O7" i="4"/>
  <c r="F7" i="4"/>
  <c r="AG6" i="4"/>
  <c r="X6" i="4"/>
  <c r="O6" i="4"/>
  <c r="F6" i="4"/>
  <c r="AG5" i="4"/>
  <c r="X5" i="4"/>
  <c r="O5" i="4"/>
  <c r="F5" i="4"/>
  <c r="AG4" i="4"/>
  <c r="X4" i="4"/>
  <c r="O4" i="4"/>
  <c r="F4" i="4"/>
  <c r="AG3" i="4"/>
  <c r="X3" i="4"/>
  <c r="O3" i="4"/>
  <c r="F3" i="4"/>
  <c r="AG147" i="4"/>
  <c r="X147" i="4"/>
  <c r="O147" i="4"/>
  <c r="F147" i="4"/>
  <c r="AI150" i="4"/>
  <c r="AG93" i="4"/>
  <c r="X93" i="4"/>
  <c r="O93" i="4"/>
  <c r="F93" i="4"/>
  <c r="AG146" i="4"/>
  <c r="X146" i="4"/>
  <c r="O146" i="4"/>
  <c r="F146" i="4"/>
  <c r="AG92" i="4"/>
  <c r="X92" i="4"/>
  <c r="O92" i="4"/>
  <c r="F92" i="4"/>
  <c r="AG145" i="4"/>
  <c r="X145" i="4"/>
  <c r="O145" i="4"/>
  <c r="F145" i="4"/>
  <c r="AG91" i="4"/>
  <c r="X91" i="4"/>
  <c r="O91" i="4"/>
  <c r="F91" i="4"/>
  <c r="AG144" i="4"/>
  <c r="X144" i="4"/>
  <c r="O144" i="4"/>
  <c r="F144" i="4"/>
  <c r="AG90" i="4"/>
  <c r="X90" i="4"/>
  <c r="O90" i="4"/>
  <c r="F90" i="4"/>
  <c r="AG143" i="4"/>
  <c r="X143" i="4"/>
  <c r="O143" i="4"/>
  <c r="F143" i="4"/>
  <c r="AG89" i="4"/>
  <c r="X89" i="4"/>
  <c r="O89" i="4"/>
  <c r="F89" i="4"/>
  <c r="AG142" i="4"/>
  <c r="X142" i="4"/>
  <c r="O142" i="4"/>
  <c r="F142" i="4"/>
  <c r="AG88" i="4"/>
  <c r="X88" i="4"/>
  <c r="O88" i="4"/>
  <c r="F88" i="4"/>
  <c r="AG141" i="4"/>
  <c r="X141" i="4"/>
  <c r="O141" i="4"/>
  <c r="F141" i="4"/>
  <c r="AG87" i="4"/>
  <c r="X87" i="4"/>
  <c r="O87" i="4"/>
  <c r="F87" i="4"/>
  <c r="AG140" i="4"/>
  <c r="X140" i="4"/>
  <c r="O140" i="4"/>
  <c r="F140" i="4"/>
  <c r="AG86" i="4"/>
  <c r="X86" i="4"/>
  <c r="O86" i="4"/>
  <c r="F86" i="4"/>
  <c r="AG139" i="4"/>
  <c r="X139" i="4"/>
  <c r="O139" i="4"/>
  <c r="F139" i="4"/>
  <c r="AG85" i="4"/>
  <c r="X85" i="4"/>
  <c r="O85" i="4"/>
  <c r="F85" i="4"/>
  <c r="AG138" i="4"/>
  <c r="X138" i="4"/>
  <c r="O138" i="4"/>
  <c r="F138" i="4"/>
  <c r="AG84" i="4"/>
  <c r="X84" i="4"/>
  <c r="O84" i="4"/>
  <c r="F84" i="4"/>
  <c r="AG137" i="4"/>
  <c r="X137" i="4"/>
  <c r="O137" i="4"/>
  <c r="F137" i="4"/>
  <c r="AG83" i="4"/>
  <c r="X83" i="4"/>
  <c r="O83" i="4"/>
  <c r="F83" i="4"/>
  <c r="AG136" i="4"/>
  <c r="X136" i="4"/>
  <c r="O136" i="4"/>
  <c r="F136" i="4"/>
  <c r="AG82" i="4"/>
  <c r="X82" i="4"/>
  <c r="O82" i="4"/>
  <c r="F82" i="4"/>
  <c r="AG135" i="4"/>
  <c r="X135" i="4"/>
  <c r="O135" i="4"/>
  <c r="F135" i="4"/>
  <c r="AG81" i="4"/>
  <c r="X81" i="4"/>
  <c r="O81" i="4"/>
  <c r="F81" i="4"/>
  <c r="AG134" i="4"/>
  <c r="X134" i="4"/>
  <c r="O134" i="4"/>
  <c r="F134" i="4"/>
  <c r="AG80" i="4"/>
  <c r="X80" i="4"/>
  <c r="O80" i="4"/>
  <c r="F80" i="4"/>
  <c r="AG133" i="4"/>
  <c r="X133" i="4"/>
  <c r="O133" i="4"/>
  <c r="F133" i="4"/>
  <c r="AG79" i="4"/>
  <c r="X79" i="4"/>
  <c r="O79" i="4"/>
  <c r="F79" i="4"/>
  <c r="AG132" i="4"/>
  <c r="X132" i="4"/>
  <c r="O132" i="4"/>
  <c r="F132" i="4"/>
  <c r="AG78" i="4"/>
  <c r="X78" i="4"/>
  <c r="O78" i="4"/>
  <c r="F78" i="4"/>
  <c r="AG131" i="4"/>
  <c r="X131" i="4"/>
  <c r="O131" i="4"/>
  <c r="F131" i="4"/>
  <c r="AG77" i="4"/>
  <c r="X77" i="4"/>
  <c r="O77" i="4"/>
  <c r="F77" i="4"/>
  <c r="AG130" i="4"/>
  <c r="X130" i="4"/>
  <c r="O130" i="4"/>
  <c r="F130" i="4"/>
  <c r="AG76" i="4"/>
  <c r="X76" i="4"/>
  <c r="O76" i="4"/>
  <c r="F76" i="4"/>
  <c r="AG129" i="4"/>
  <c r="X129" i="4"/>
  <c r="O129" i="4"/>
  <c r="F129" i="4"/>
  <c r="AG75" i="4"/>
  <c r="X75" i="4"/>
  <c r="O75" i="4"/>
  <c r="F75" i="4"/>
  <c r="AG128" i="4"/>
  <c r="X128" i="4"/>
  <c r="O128" i="4"/>
  <c r="F128" i="4"/>
  <c r="AG74" i="4"/>
  <c r="X74" i="4"/>
  <c r="O74" i="4"/>
  <c r="F74" i="4"/>
  <c r="AG127" i="4"/>
  <c r="X127" i="4"/>
  <c r="O127" i="4"/>
  <c r="F127" i="4"/>
  <c r="AG73" i="4"/>
  <c r="X73" i="4"/>
  <c r="O73" i="4"/>
  <c r="F73" i="4"/>
  <c r="AG22" i="4"/>
  <c r="X22" i="4"/>
  <c r="O22" i="4"/>
  <c r="F22" i="4"/>
  <c r="AG126" i="4"/>
  <c r="X126" i="4"/>
  <c r="O126" i="4"/>
  <c r="F126" i="4"/>
  <c r="AG72" i="4"/>
  <c r="X72" i="4"/>
  <c r="O72" i="4"/>
  <c r="F72" i="4"/>
  <c r="AG125" i="4"/>
  <c r="X125" i="4"/>
  <c r="O125" i="4"/>
  <c r="F125" i="4"/>
  <c r="AG71" i="4"/>
  <c r="X71" i="4"/>
  <c r="O71" i="4"/>
  <c r="F71" i="4"/>
  <c r="AG124" i="4"/>
  <c r="X124" i="4"/>
  <c r="O124" i="4"/>
  <c r="F124" i="4"/>
  <c r="AG70" i="4"/>
  <c r="X70" i="4"/>
  <c r="O70" i="4"/>
  <c r="F70" i="4"/>
  <c r="AG123" i="4"/>
  <c r="X123" i="4"/>
  <c r="O123" i="4"/>
  <c r="F123" i="4"/>
  <c r="AG69" i="4"/>
  <c r="X69" i="4"/>
  <c r="O69" i="4"/>
  <c r="F69" i="4"/>
  <c r="AG122" i="4"/>
  <c r="X122" i="4"/>
  <c r="O122" i="4"/>
  <c r="F122" i="4"/>
  <c r="AG68" i="4"/>
  <c r="X68" i="4"/>
  <c r="O68" i="4"/>
  <c r="F68" i="4"/>
  <c r="AG121" i="4"/>
  <c r="X121" i="4"/>
  <c r="O121" i="4"/>
  <c r="F121" i="4"/>
  <c r="AG67" i="4"/>
  <c r="X67" i="4"/>
  <c r="O67" i="4"/>
  <c r="F67" i="4"/>
  <c r="AG120" i="4"/>
  <c r="X120" i="4"/>
  <c r="O120" i="4"/>
  <c r="F120" i="4"/>
  <c r="AG66" i="4"/>
  <c r="X66" i="4"/>
  <c r="O66" i="4"/>
  <c r="F66" i="4"/>
  <c r="AG119" i="4"/>
  <c r="X119" i="4"/>
  <c r="O119" i="4"/>
  <c r="F119" i="4"/>
  <c r="AG65" i="4"/>
  <c r="X65" i="4"/>
  <c r="O65" i="4"/>
  <c r="F65" i="4"/>
  <c r="AG118" i="4"/>
  <c r="X118" i="4"/>
  <c r="O118" i="4"/>
  <c r="F118" i="4"/>
  <c r="AG64" i="4"/>
  <c r="X64" i="4"/>
  <c r="O64" i="4"/>
  <c r="F64" i="4"/>
  <c r="AG117" i="4"/>
  <c r="X117" i="4"/>
  <c r="O117" i="4"/>
  <c r="F117" i="4"/>
  <c r="AG63" i="4"/>
  <c r="X63" i="4"/>
  <c r="O63" i="4"/>
  <c r="F63" i="4"/>
  <c r="AG116" i="4"/>
  <c r="X116" i="4"/>
  <c r="O116" i="4"/>
  <c r="F116" i="4"/>
  <c r="AG62" i="4"/>
  <c r="X62" i="4"/>
  <c r="O62" i="4"/>
  <c r="F62" i="4"/>
  <c r="AG115" i="4"/>
  <c r="X115" i="4"/>
  <c r="O115" i="4"/>
  <c r="F115" i="4"/>
  <c r="AG61" i="4"/>
  <c r="X61" i="4"/>
  <c r="O61" i="4"/>
  <c r="F61" i="4"/>
  <c r="AG114" i="4"/>
  <c r="X114" i="4"/>
  <c r="O114" i="4"/>
  <c r="F114" i="4"/>
  <c r="AG60" i="4"/>
  <c r="X60" i="4"/>
  <c r="O60" i="4"/>
  <c r="F60" i="4"/>
  <c r="AG113" i="4"/>
  <c r="X113" i="4"/>
  <c r="O113" i="4"/>
  <c r="F113" i="4"/>
  <c r="AG59" i="4"/>
  <c r="X59" i="4"/>
  <c r="O59" i="4"/>
  <c r="F59" i="4"/>
  <c r="AG112" i="4"/>
  <c r="X112" i="4"/>
  <c r="O112" i="4"/>
  <c r="F112" i="4"/>
  <c r="AG58" i="4"/>
  <c r="X58" i="4"/>
  <c r="O58" i="4"/>
  <c r="F58" i="4"/>
  <c r="AG111" i="4"/>
  <c r="X111" i="4"/>
  <c r="O111" i="4"/>
  <c r="F111" i="4"/>
  <c r="AG57" i="4"/>
  <c r="X57" i="4"/>
  <c r="O57" i="4"/>
  <c r="F57" i="4"/>
  <c r="AG110" i="4"/>
  <c r="X110" i="4"/>
  <c r="O110" i="4"/>
  <c r="F110" i="4"/>
  <c r="AG56" i="4"/>
  <c r="X56" i="4"/>
  <c r="O56" i="4"/>
  <c r="F56" i="4"/>
  <c r="AG109" i="4"/>
  <c r="X109" i="4"/>
  <c r="O109" i="4"/>
  <c r="F109" i="4"/>
  <c r="AG55" i="4"/>
  <c r="X55" i="4"/>
  <c r="O55" i="4"/>
  <c r="F55" i="4"/>
  <c r="AG108" i="4"/>
  <c r="X108" i="4"/>
  <c r="O108" i="4"/>
  <c r="F108" i="4"/>
  <c r="AG54" i="4"/>
  <c r="X54" i="4"/>
  <c r="O54" i="4"/>
  <c r="F54" i="4"/>
  <c r="AG107" i="4"/>
  <c r="X107" i="4"/>
  <c r="O107" i="4"/>
  <c r="F107" i="4"/>
  <c r="AG53" i="4"/>
  <c r="X53" i="4"/>
  <c r="O53" i="4"/>
  <c r="F53" i="4"/>
  <c r="AG106" i="4"/>
  <c r="X106" i="4"/>
  <c r="O106" i="4"/>
  <c r="F106" i="4"/>
  <c r="AG52" i="4"/>
  <c r="X52" i="4"/>
  <c r="O52" i="4"/>
  <c r="F52" i="4"/>
  <c r="AG105" i="4"/>
  <c r="X105" i="4"/>
  <c r="O105" i="4"/>
  <c r="F105" i="4"/>
  <c r="AG51" i="4"/>
  <c r="X51" i="4"/>
  <c r="O51" i="4"/>
  <c r="F51" i="4"/>
  <c r="AG104" i="4"/>
  <c r="X104" i="4"/>
  <c r="O104" i="4"/>
  <c r="F104" i="4"/>
  <c r="AG50" i="4"/>
  <c r="X50" i="4"/>
  <c r="O50" i="4"/>
  <c r="F50" i="4"/>
  <c r="AG103" i="4"/>
  <c r="X103" i="4"/>
  <c r="O103" i="4"/>
  <c r="F103" i="4"/>
  <c r="AG49" i="4"/>
  <c r="X49" i="4"/>
  <c r="O49" i="4"/>
  <c r="F49" i="4"/>
  <c r="AG102" i="4"/>
  <c r="X102" i="4"/>
  <c r="O102" i="4"/>
  <c r="F102" i="4"/>
  <c r="AG48" i="4"/>
  <c r="X48" i="4"/>
  <c r="O48" i="4"/>
  <c r="F48" i="4"/>
  <c r="AG101" i="4"/>
  <c r="X101" i="4"/>
  <c r="O101" i="4"/>
  <c r="AG47" i="4"/>
  <c r="X47" i="4"/>
  <c r="O47" i="4"/>
  <c r="F47" i="4"/>
  <c r="AG100" i="4"/>
  <c r="X100" i="4"/>
  <c r="O100" i="4"/>
  <c r="F100" i="4"/>
  <c r="AG46" i="4"/>
  <c r="X46" i="4"/>
  <c r="O46" i="4"/>
  <c r="F46" i="4"/>
  <c r="AG99" i="4"/>
  <c r="X99" i="4"/>
  <c r="O99" i="4"/>
  <c r="F99" i="4"/>
  <c r="AG45" i="4"/>
  <c r="X45" i="4"/>
  <c r="O45" i="4"/>
  <c r="F45" i="4"/>
  <c r="AG98" i="4"/>
  <c r="X98" i="4"/>
  <c r="O98" i="4"/>
  <c r="F98" i="4"/>
  <c r="AG44" i="4"/>
  <c r="X44" i="4"/>
  <c r="O44" i="4"/>
  <c r="F44" i="4"/>
  <c r="AG97" i="4"/>
  <c r="X97" i="4"/>
  <c r="O97" i="4"/>
  <c r="F97" i="4"/>
  <c r="AG43" i="4"/>
  <c r="X43" i="4"/>
  <c r="O43" i="4"/>
  <c r="F43" i="4"/>
  <c r="AG96" i="4"/>
  <c r="X96" i="4"/>
  <c r="O96" i="4"/>
  <c r="F96" i="4"/>
  <c r="AG42" i="4"/>
  <c r="X42" i="4"/>
  <c r="O42" i="4"/>
  <c r="F42" i="4"/>
  <c r="AG41" i="4"/>
  <c r="X41" i="4"/>
  <c r="O41" i="4"/>
  <c r="F41" i="4"/>
  <c r="AG94" i="4"/>
  <c r="X94" i="4"/>
  <c r="O94" i="4"/>
  <c r="F94" i="4"/>
  <c r="AG40" i="4"/>
  <c r="X40" i="4"/>
  <c r="O40" i="4"/>
  <c r="F40" i="4"/>
  <c r="BG68" i="5"/>
  <c r="BG60" i="5"/>
  <c r="BG66" i="5" s="1"/>
  <c r="AT60" i="5"/>
  <c r="AT66" i="5" s="1"/>
  <c r="W60" i="5"/>
  <c r="W66" i="5" s="1"/>
  <c r="L59" i="5"/>
  <c r="L60" i="5" s="1"/>
  <c r="L66" i="5" s="1"/>
  <c r="BG54" i="5"/>
  <c r="BG65" i="5" s="1"/>
  <c r="AT54" i="5"/>
  <c r="AT65" i="5" s="1"/>
  <c r="W54" i="5"/>
  <c r="L54" i="5"/>
  <c r="L53" i="5"/>
  <c r="AY43" i="5"/>
  <c r="AB43" i="5"/>
  <c r="AY38" i="5"/>
  <c r="AB38" i="5"/>
  <c r="Q38" i="5"/>
  <c r="Q29" i="5"/>
  <c r="F29" i="5"/>
  <c r="M28" i="5"/>
  <c r="X28" i="5" s="1"/>
  <c r="Y28" i="5" s="1"/>
  <c r="BB29" i="5"/>
  <c r="AU26" i="5"/>
  <c r="AV26" i="5" s="1"/>
  <c r="AT29" i="5"/>
  <c r="BH29" i="5" s="1"/>
  <c r="AR29" i="5"/>
  <c r="M26" i="5"/>
  <c r="X26" i="5" s="1"/>
  <c r="Y26" i="5" s="1"/>
  <c r="M22" i="5"/>
  <c r="N22" i="5" s="1"/>
  <c r="M21" i="5"/>
  <c r="N21" i="5" s="1"/>
  <c r="M19" i="5"/>
  <c r="N19" i="5" s="1"/>
  <c r="AT23" i="5"/>
  <c r="AS23" i="5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T14" i="5"/>
  <c r="AG14" i="5"/>
  <c r="AB14" i="5"/>
  <c r="X11" i="5"/>
  <c r="Y11" i="5" s="1"/>
  <c r="L14" i="5"/>
  <c r="I14" i="5"/>
  <c r="H14" i="5"/>
  <c r="F14" i="5"/>
  <c r="G8" i="5"/>
  <c r="AQ14" i="3" l="1"/>
  <c r="AG14" i="3"/>
  <c r="O14" i="3"/>
  <c r="AG150" i="4"/>
  <c r="AV29" i="5"/>
  <c r="L62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S29" i="5"/>
  <c r="AI12" i="5"/>
  <c r="AJ12" i="5" s="1"/>
  <c r="AU19" i="5"/>
  <c r="AV19" i="5" s="1"/>
  <c r="AZ26" i="5"/>
  <c r="BA26" i="5" s="1"/>
  <c r="BE29" i="5"/>
  <c r="BH22" i="5"/>
  <c r="BI22" i="5" s="1"/>
  <c r="AT31" i="5"/>
  <c r="AN29" i="5"/>
  <c r="AN31" i="5" s="1"/>
  <c r="BC29" i="5"/>
  <c r="N26" i="5"/>
  <c r="M29" i="5"/>
  <c r="N29" i="5" s="1"/>
  <c r="BC14" i="5"/>
  <c r="J14" i="5"/>
  <c r="BE14" i="5"/>
  <c r="AC23" i="5"/>
  <c r="BB23" i="5"/>
  <c r="AQ29" i="5"/>
  <c r="AF14" i="5"/>
  <c r="AS14" i="5"/>
  <c r="AS31" i="5" s="1"/>
  <c r="AS33" i="5" s="1"/>
  <c r="X12" i="5"/>
  <c r="Y12" i="5" s="1"/>
  <c r="R23" i="5"/>
  <c r="AD23" i="5"/>
  <c r="BC23" i="5"/>
  <c r="AI19" i="5"/>
  <c r="AJ19" i="5" s="1"/>
  <c r="AI22" i="5"/>
  <c r="AJ22" i="5" s="1"/>
  <c r="AU28" i="5"/>
  <c r="AV28" i="5" s="1"/>
  <c r="AE14" i="5"/>
  <c r="AZ12" i="5"/>
  <c r="BA12" i="5" s="1"/>
  <c r="X19" i="5"/>
  <c r="Y19" i="5" s="1"/>
  <c r="BD29" i="5"/>
  <c r="K14" i="5"/>
  <c r="V14" i="5"/>
  <c r="AY14" i="5"/>
  <c r="G23" i="5"/>
  <c r="T23" i="5"/>
  <c r="AR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45" i="5" s="1"/>
  <c r="AM23" i="5"/>
  <c r="AP29" i="5"/>
  <c r="BF29" i="5"/>
  <c r="AQ150" i="4"/>
  <c r="O150" i="4"/>
  <c r="X150" i="4"/>
  <c r="AM29" i="5"/>
  <c r="BG14" i="5"/>
  <c r="BH11" i="5"/>
  <c r="AP31" i="5"/>
  <c r="AP33" i="5" s="1"/>
  <c r="BG29" i="5"/>
  <c r="BH28" i="5"/>
  <c r="BI28" i="5" s="1"/>
  <c r="BB14" i="5"/>
  <c r="T14" i="5"/>
  <c r="AI13" i="5"/>
  <c r="AJ13" i="5" s="1"/>
  <c r="U23" i="5"/>
  <c r="AF23" i="5"/>
  <c r="AQ23" i="5"/>
  <c r="BD23" i="5"/>
  <c r="AU22" i="5"/>
  <c r="AV22" i="5" s="1"/>
  <c r="BG67" i="5"/>
  <c r="BG70" i="5" s="1"/>
  <c r="AD14" i="5"/>
  <c r="AE23" i="5"/>
  <c r="S31" i="5"/>
  <c r="S33" i="5" s="1"/>
  <c r="AM14" i="5"/>
  <c r="V23" i="5"/>
  <c r="AG23" i="5"/>
  <c r="AY29" i="5"/>
  <c r="AZ29" i="5" s="1"/>
  <c r="AZ28" i="5"/>
  <c r="BA28" i="5" s="1"/>
  <c r="Q14" i="5"/>
  <c r="AN23" i="5"/>
  <c r="Q23" i="5"/>
  <c r="Q45" i="5" s="1"/>
  <c r="AZ11" i="5"/>
  <c r="K23" i="5"/>
  <c r="U14" i="5"/>
  <c r="AR14" i="5"/>
  <c r="L23" i="5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I21" i="5"/>
  <c r="AJ21" i="5" s="1"/>
  <c r="AU11" i="5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65" i="5"/>
  <c r="L67" i="5" s="1"/>
  <c r="L70" i="5" s="1"/>
  <c r="V31" i="5" l="1"/>
  <c r="V33" i="5" s="1"/>
  <c r="BD31" i="5"/>
  <c r="BD33" i="5" s="1"/>
  <c r="AH31" i="5"/>
  <c r="AQ31" i="5"/>
  <c r="AQ33" i="5" s="1"/>
  <c r="AM31" i="5"/>
  <c r="BC31" i="5"/>
  <c r="BC33" i="5" s="1"/>
  <c r="R31" i="5"/>
  <c r="AD31" i="5"/>
  <c r="AD33" i="5" s="1"/>
  <c r="AC31" i="5"/>
  <c r="W31" i="5"/>
  <c r="X29" i="5"/>
  <c r="Y29" i="5" s="1"/>
  <c r="M23" i="5"/>
  <c r="N23" i="5" s="1"/>
  <c r="G31" i="5"/>
  <c r="G33" i="5" s="1"/>
  <c r="T31" i="5"/>
  <c r="T33" i="5" s="1"/>
  <c r="BE31" i="5"/>
  <c r="BE33" i="5" s="1"/>
  <c r="AF31" i="5"/>
  <c r="AF33" i="5" s="1"/>
  <c r="AZ23" i="5"/>
  <c r="BA23" i="5" s="1"/>
  <c r="AR31" i="5"/>
  <c r="AR33" i="5" s="1"/>
  <c r="AE31" i="5"/>
  <c r="AE33" i="5" s="1"/>
  <c r="BB31" i="5"/>
  <c r="BB33" i="5" s="1"/>
  <c r="AB31" i="5"/>
  <c r="BA29" i="5"/>
  <c r="X23" i="5"/>
  <c r="Y23" i="5" s="1"/>
  <c r="Y17" i="5"/>
  <c r="BA11" i="5"/>
  <c r="AZ14" i="5"/>
  <c r="BA14" i="5" s="1"/>
  <c r="AI14" i="5"/>
  <c r="AJ14" i="5" s="1"/>
  <c r="W70" i="5"/>
  <c r="AU14" i="5"/>
  <c r="AV14" i="5" s="1"/>
  <c r="AV11" i="5"/>
  <c r="AV17" i="5"/>
  <c r="AU23" i="5"/>
  <c r="AV23" i="5" s="1"/>
  <c r="AI23" i="5"/>
  <c r="AJ23" i="5" s="1"/>
  <c r="BI11" i="5"/>
  <c r="BH14" i="5"/>
  <c r="BI14" i="5" s="1"/>
  <c r="L31" i="5"/>
  <c r="L33" i="5" s="1"/>
  <c r="AY31" i="5"/>
  <c r="BG31" i="5"/>
  <c r="BI17" i="5"/>
  <c r="BH23" i="5"/>
  <c r="BI23" i="5" s="1"/>
  <c r="U31" i="5"/>
  <c r="U33" i="5" s="1"/>
  <c r="X14" i="5"/>
  <c r="Y14" i="5" s="1"/>
  <c r="Q31" i="5"/>
  <c r="M31" i="5" l="1"/>
  <c r="W8" i="5"/>
  <c r="W33" i="5" s="1"/>
  <c r="Q8" i="5"/>
  <c r="Q33" i="5" s="1"/>
  <c r="R8" i="5"/>
  <c r="R33" i="5" s="1"/>
  <c r="L72" i="5"/>
  <c r="AB8" i="5" l="1"/>
  <c r="W72" i="5"/>
  <c r="AB33" i="5" l="1"/>
  <c r="AH8" i="5"/>
  <c r="AH33" i="5" s="1"/>
  <c r="AC8" i="5"/>
  <c r="AC33" i="5" s="1"/>
  <c r="AM8" i="5" l="1"/>
  <c r="AM33" i="5" s="1"/>
  <c r="AN33" i="5"/>
  <c r="AT8" i="5"/>
  <c r="AT33" i="5" s="1"/>
  <c r="AY8" i="5" l="1"/>
  <c r="AY33" i="5" s="1"/>
  <c r="BG8" i="5"/>
  <c r="BG33" i="5" s="1"/>
  <c r="BG72" i="5" s="1"/>
  <c r="AT72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<sst xmlns="http://schemas.openxmlformats.org/spreadsheetml/2006/main" count="604" uniqueCount="356">
  <si>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</si>
  <si>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</si>
  <si>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</si>
  <si>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</si>
  <si>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</si>
  <si>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</si>
  <si>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</si>
  <si>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</si>
  <si>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</si>
  <si>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</si>
  <si>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</si>
  <si>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</si>
  <si>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</si>
  <si>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</si>
  <si>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</si>
  <si>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</si>
  <si>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</si>
  <si>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</si>
  <si>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</si>
  <si>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</si>
  <si>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</si>
  <si>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</si>
  <si>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</si>
  <si>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</si>
  <si>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</si>
  <si>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</si>
  <si>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</si>
  <si>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</si>
  <si>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</si>
  <si>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</si>
  <si>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</si>
  <si>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</si>
  <si>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</si>
  <si>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</si>
  <si>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</si>
  <si>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</si>
  <si>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</si>
  <si>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</si>
  <si>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</si>
  <si>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</si>
  <si>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</si>
  <si>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</si>
  <si>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</si>
  <si>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</si>
  <si>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</si>
  <si>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</si>
  <si>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</si>
  <si>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</si>
  <si>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</si>
  <si>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</si>
  <si>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</si>
  <si>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</si>
  <si>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</si>
  <si>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</si>
  <si>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</si>
  <si>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</si>
  <si>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</si>
  <si>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</si>
  <si>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</si>
  <si>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</si>
  <si>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</si>
  <si>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</si>
  <si>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</si>
  <si>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</si>
  <si>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</si>
  <si>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</si>
  <si>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</si>
  <si>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</si>
  <si>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</si>
  <si>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</si>
  <si>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</si>
  <si>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</si>
  <si>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</si>
  <si>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</si>
  <si>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</si>
  <si>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</si>
  <si>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</si>
  <si>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</si>
  <si>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</si>
  <si>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</si>
  <si>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</si>
  <si>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</si>
  <si>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</si>
  <si>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00</t>
  </si>
  <si>
    <t>Capital Outlay General</t>
  </si>
  <si>
    <t>Salaries Regular</t>
  </si>
  <si>
    <t>Salaries Part Time</t>
  </si>
  <si>
    <t>Salaries Overtime</t>
  </si>
  <si>
    <t>Salaries Holiday Pay</t>
  </si>
  <si>
    <t>Salaries Out of Class</t>
  </si>
  <si>
    <t>Salaries Admin Leave Pay</t>
  </si>
  <si>
    <t>Salaries Longevity Pay</t>
  </si>
  <si>
    <t>Salaries Worker's Comp</t>
  </si>
  <si>
    <t>Salaries Compensated Absences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</si>
  <si>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</si>
  <si>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</si>
  <si>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</si>
  <si>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</si>
  <si>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</si>
  <si>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</si>
  <si>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</si>
  <si>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</si>
  <si>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</si>
  <si>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</si>
  <si>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</si>
  <si>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Uniform Allowance</t>
  </si>
  <si>
    <t>Benefits Medicare</t>
  </si>
  <si>
    <t>Benefits Annual Physical Exam</t>
  </si>
  <si>
    <t>Benefits PPE</t>
  </si>
  <si>
    <t>Benefits Cell Phone Allowance</t>
  </si>
  <si>
    <t>Professional Services General</t>
  </si>
  <si>
    <t>Utilities Electric</t>
  </si>
  <si>
    <t>Supplies Special Department</t>
  </si>
  <si>
    <t>Supplies Copier Maintenance &amp; Supplies</t>
  </si>
  <si>
    <t>Supplies Gasoline</t>
  </si>
  <si>
    <t>Repairs &amp; Maintenance Minor Equipment/Other</t>
  </si>
  <si>
    <t>Repairs &amp; Maintenance Equipment Rental</t>
  </si>
  <si>
    <t>Repairs &amp; Maintenance Vehicle</t>
  </si>
  <si>
    <t>Claims &amp; Insurance Insurance Premiums</t>
  </si>
  <si>
    <t>Administrative Expenses Training/Conferences</t>
  </si>
  <si>
    <t>Administrative Expenses Employee Recruitment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</si>
  <si>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</si>
  <si>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</si>
  <si>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</si>
  <si>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</si>
  <si>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</si>
  <si>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</si>
  <si>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</si>
  <si>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</si>
  <si>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</si>
  <si>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</si>
  <si>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</si>
  <si>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</si>
  <si>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</si>
  <si>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</si>
  <si>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</si>
  <si>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</si>
  <si>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</si>
  <si>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</si>
  <si>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</si>
  <si>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</si>
  <si>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</si>
  <si>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</si>
  <si>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</si>
  <si>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</si>
  <si>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</si>
  <si>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-</t>
  </si>
  <si>
    <t>Utilities Telephone</t>
  </si>
  <si>
    <t>Utilities Data Transmission / ISP</t>
  </si>
  <si>
    <t>Supplies Office</t>
  </si>
  <si>
    <t>Dues &amp; Subscriptions Memberships</t>
  </si>
  <si>
    <t>Maintenance Agreements &amp; Licenses License/Software Maintenance</t>
  </si>
  <si>
    <t>Maintenance Agreements &amp; Licenses Maintenance Agreements</t>
  </si>
  <si>
    <t>Repairs &amp; Maintenance Property Maintenance</t>
  </si>
  <si>
    <t>Administrative Expenses Meetings</t>
  </si>
  <si>
    <t>Administrative Expenses Support Services-Indirect Labor</t>
  </si>
  <si>
    <t>Depreciation Conversion</t>
  </si>
  <si>
    <t>Capital Outlay Vehicles-Major</t>
  </si>
  <si>
    <t>Capital Improvements-General Government General</t>
  </si>
  <si>
    <t>Transfer In - General Fund</t>
  </si>
  <si>
    <t>Transfer In - Other</t>
  </si>
  <si>
    <t>Supplies Propane</t>
  </si>
  <si>
    <t>Administrative Expenses Support Services-IT</t>
  </si>
  <si>
    <t>Administrative Expenses IT Fund Contribution</t>
  </si>
  <si>
    <t>Professional Services Uniform</t>
  </si>
  <si>
    <t>Supplies-Public Works Protective Clothing</t>
  </si>
  <si>
    <t>Vehicle Purchase</t>
  </si>
  <si>
    <t>Fund 820</t>
  </si>
  <si>
    <t>820.00.00.900-4700.01</t>
  </si>
  <si>
    <t>820.00.00.900-4700.19</t>
  </si>
  <si>
    <t>820.00.00.900-4700.21</t>
  </si>
  <si>
    <t>820.00.00.900-4800.01</t>
  </si>
  <si>
    <t>820.00.00.900-4850.01</t>
  </si>
  <si>
    <t>820.00.00.900-4850.07</t>
  </si>
  <si>
    <t>820.00.00.900-4850.20</t>
  </si>
  <si>
    <t>820.00.00.900-4900.01</t>
  </si>
  <si>
    <t>820.00.00.900-4900.25</t>
  </si>
  <si>
    <t>820.00.00.900-4900.34</t>
  </si>
  <si>
    <t>820.00.00.900-4900.86</t>
  </si>
  <si>
    <t>Investment Earnings Interest on Investments</t>
  </si>
  <si>
    <t>Investment Earnings Market Value Change</t>
  </si>
  <si>
    <t>Investment Earnings Unallocated Investment Expense</t>
  </si>
  <si>
    <t>Contributions Fixed Asset Contributions</t>
  </si>
  <si>
    <t>Other Revenue Sale of Property</t>
  </si>
  <si>
    <t>Other Revenue Misc Reimbursement</t>
  </si>
  <si>
    <t>Other Revenue Vehicle Service Fee</t>
  </si>
  <si>
    <t>Other Financing Sources Op Transfer In-General Fund</t>
  </si>
  <si>
    <t>Other Financing Sources Op Transfer In-Dev. Mitigation</t>
  </si>
  <si>
    <t>Other Financing Sources Op Transfer In-Dev Services</t>
  </si>
  <si>
    <t>Other Financing Sources Op Transfer In-SIR</t>
  </si>
  <si>
    <t>820.40.60.520-5000.01</t>
  </si>
  <si>
    <t>820.40.60.530-5000.01</t>
  </si>
  <si>
    <t>820.40.60.520-5000.02</t>
  </si>
  <si>
    <t>820.40.60.530-5000.02</t>
  </si>
  <si>
    <t>820.40.60.520-5000.03</t>
  </si>
  <si>
    <t>820.40.60.530-5000.03</t>
  </si>
  <si>
    <t>820.40.60.520-5000.04</t>
  </si>
  <si>
    <t>820.40.60.530-5000.04</t>
  </si>
  <si>
    <t>820.40.60.520-5000.06</t>
  </si>
  <si>
    <t>820.40.60.530-5000.06</t>
  </si>
  <si>
    <t>820.40.60.520-5000.07</t>
  </si>
  <si>
    <t>820.40.60.530-5000.07</t>
  </si>
  <si>
    <t>820.40.60.520-5000.08</t>
  </si>
  <si>
    <t>820.40.60.530-5000.08</t>
  </si>
  <si>
    <t>820.40.60.520-5000.11</t>
  </si>
  <si>
    <t>820.40.60.530-5000.11</t>
  </si>
  <si>
    <t>820.40.60.520-5000.12</t>
  </si>
  <si>
    <t>820.40.60.530-5000.12</t>
  </si>
  <si>
    <t>820.40.60.520-5000.99</t>
  </si>
  <si>
    <t>820.40.60.530-5000.99</t>
  </si>
  <si>
    <t>820.40.60.520-5100.00</t>
  </si>
  <si>
    <t>820.40.60.530-5100.00</t>
  </si>
  <si>
    <t>820.40.60.520-5100.01</t>
  </si>
  <si>
    <t>820.40.60.530-5100.01</t>
  </si>
  <si>
    <t>820.40.60.520-5100.02</t>
  </si>
  <si>
    <t>820.40.60.530-5100.02</t>
  </si>
  <si>
    <t>820.40.60.520-5100.03</t>
  </si>
  <si>
    <t>820.40.60.530-5100.03</t>
  </si>
  <si>
    <t>820.40.60.520-5100.04</t>
  </si>
  <si>
    <t>820.40.60.530-5100.04</t>
  </si>
  <si>
    <t>820.40.60.520-5100.05</t>
  </si>
  <si>
    <t>820.40.60.530-5100.05</t>
  </si>
  <si>
    <t>820.40.60.520-5100.06</t>
  </si>
  <si>
    <t>820.40.60.530-5100.06</t>
  </si>
  <si>
    <t>820.40.60.520-5100.07</t>
  </si>
  <si>
    <t>820.40.60.530-5100.07</t>
  </si>
  <si>
    <t>820.40.60.520-5100.08</t>
  </si>
  <si>
    <t>820.40.60.530-5100.08</t>
  </si>
  <si>
    <t>820.40.60.520-5100.09</t>
  </si>
  <si>
    <t>820.40.60.530-5100.09</t>
  </si>
  <si>
    <t>820.40.60.520-5100.10</t>
  </si>
  <si>
    <t>820.40.60.530-5100.10</t>
  </si>
  <si>
    <t>820.40.60.520-5100.11</t>
  </si>
  <si>
    <t>820.40.60.530-5100.11</t>
  </si>
  <si>
    <t>820.40.60.520-5100.12</t>
  </si>
  <si>
    <t>820.40.60.530-5100.12</t>
  </si>
  <si>
    <t>820.40.60.520-5100.14</t>
  </si>
  <si>
    <t>820.40.60.530-5100.14</t>
  </si>
  <si>
    <t>820.40.60.520-5100.15</t>
  </si>
  <si>
    <t>820.40.60.530-5100.15</t>
  </si>
  <si>
    <t>820.40.60.520-5100.17</t>
  </si>
  <si>
    <t>820.40.60.530-5100.17</t>
  </si>
  <si>
    <t>820.40.60.520-5100.99</t>
  </si>
  <si>
    <t>820.40.60.530-5100.99</t>
  </si>
  <si>
    <t>820.40.60.520-6000.01</t>
  </si>
  <si>
    <t>820.40.60.530-6000.01</t>
  </si>
  <si>
    <t>820.40.60.520-6000.09</t>
  </si>
  <si>
    <t>820.40.60.530-6000.09</t>
  </si>
  <si>
    <t>820.40.60.520-6100.01</t>
  </si>
  <si>
    <t>820.40.60.530-6100.01</t>
  </si>
  <si>
    <t>820.40.60.520-6100.02</t>
  </si>
  <si>
    <t>820.40.60.530-6100.02</t>
  </si>
  <si>
    <t>820.40.60.520-6100.03</t>
  </si>
  <si>
    <t>820.40.60.530-6100.03</t>
  </si>
  <si>
    <t>820.40.60.520-6200.01</t>
  </si>
  <si>
    <t>820.40.60.530-6200.01</t>
  </si>
  <si>
    <t>820.13.00.000-6200.02</t>
  </si>
  <si>
    <t>820.40.60.520-6200.02</t>
  </si>
  <si>
    <t>820.40.60.530-6200.02</t>
  </si>
  <si>
    <t>820.40.60.520-6200.03</t>
  </si>
  <si>
    <t>820.40.60.530-6200.03</t>
  </si>
  <si>
    <t>820.40.60.520-6200.05</t>
  </si>
  <si>
    <t>820.40.60.530-6200.05</t>
  </si>
  <si>
    <t>820.40.60.520-6200.06</t>
  </si>
  <si>
    <t>820.40.60.530-6200.06</t>
  </si>
  <si>
    <t>820.40.60.520-6280.14</t>
  </si>
  <si>
    <t>820.40.60.530-6280.14</t>
  </si>
  <si>
    <t>820.40.60.520-6280.38</t>
  </si>
  <si>
    <t>820.40.60.530-6280.38</t>
  </si>
  <si>
    <t>820.40.60.520-6300.01</t>
  </si>
  <si>
    <t>820.40.60.530-6300.01</t>
  </si>
  <si>
    <t>820.40.60.520-6350.01</t>
  </si>
  <si>
    <t>820.40.60.530-6350.01</t>
  </si>
  <si>
    <t>820.40.60.520-6350.03</t>
  </si>
  <si>
    <t>820.40.60.530-6350.03</t>
  </si>
  <si>
    <t>820.40.60.520-6375.07</t>
  </si>
  <si>
    <t>820.40.60.530-6375.07</t>
  </si>
  <si>
    <t>820.40.60.520-6400.02</t>
  </si>
  <si>
    <t>820.40.60.530-6400.02</t>
  </si>
  <si>
    <t>820.40.60.520-6400.04</t>
  </si>
  <si>
    <t>820.40.60.530-6400.04</t>
  </si>
  <si>
    <t>820.40.60.520-6400.05</t>
  </si>
  <si>
    <t>820.40.60.530-6400.05</t>
  </si>
  <si>
    <t>820.40.60.520-6400.20</t>
  </si>
  <si>
    <t>820.40.60.530-6400.20</t>
  </si>
  <si>
    <t>820.40.60.520-6500.04</t>
  </si>
  <si>
    <t>820.40.60.530-6500.04</t>
  </si>
  <si>
    <t>820.40.60.520-6600.01</t>
  </si>
  <si>
    <t>820.40.60.530-6600.01</t>
  </si>
  <si>
    <t>820.40.60.520-6600.04</t>
  </si>
  <si>
    <t>820.40.60.530-6600.04</t>
  </si>
  <si>
    <t>820.40.60.520-6600.07</t>
  </si>
  <si>
    <t>820.40.60.530-6600.07</t>
  </si>
  <si>
    <t>820.40.60.520-6600.25</t>
  </si>
  <si>
    <t>820.40.60.530-6600.25</t>
  </si>
  <si>
    <t>820.40.60.520-6600.26</t>
  </si>
  <si>
    <t>820.40.60.530-6600.26</t>
  </si>
  <si>
    <t>820.40.60.520-6600.36</t>
  </si>
  <si>
    <t>820.40.60.530-6600.36</t>
  </si>
  <si>
    <t>820.00.00.900-6700.01</t>
  </si>
  <si>
    <t>820.00.00.900-6700.02</t>
  </si>
  <si>
    <t>820.00.00.900-6700.03</t>
  </si>
  <si>
    <t>820.00.00.900-6700.04</t>
  </si>
  <si>
    <t>820.00.00.900-6700.05</t>
  </si>
  <si>
    <t>820.00.00.900-6700.06</t>
  </si>
  <si>
    <t>820.11.00.000-6700.99</t>
  </si>
  <si>
    <t>820.07.00.000-7000.01</t>
  </si>
  <si>
    <t>820.11.00.000-7000.01</t>
  </si>
  <si>
    <t>820.11.10.000-7000.01</t>
  </si>
  <si>
    <t>820.13.00.000-7000.01</t>
  </si>
  <si>
    <t>820.20.25.000-7000.01</t>
  </si>
  <si>
    <t>820.30.45.000-7000.01</t>
  </si>
  <si>
    <t>820.40.00.001-7000.01</t>
  </si>
  <si>
    <t>820.40.55.000-7000.01</t>
  </si>
  <si>
    <t>820.40.60.000-7000.01</t>
  </si>
  <si>
    <t>820.40.65.001-7000.01</t>
  </si>
  <si>
    <t>820.40.70.570-7000.01</t>
  </si>
  <si>
    <t>820.11.00.000-7000.02</t>
  </si>
  <si>
    <t>820.13.00.000-7000.02</t>
  </si>
  <si>
    <t>820.20.25.000-7000.02</t>
  </si>
  <si>
    <t>820.30.45.000-7000.02</t>
  </si>
  <si>
    <t>820.40.60.000-7000.02</t>
  </si>
  <si>
    <t>820.07.00.000-7000.99</t>
  </si>
  <si>
    <t>820.11.00.000-7000.99</t>
  </si>
  <si>
    <t>820.13.00.000-7000.99</t>
  </si>
  <si>
    <t>820.20.25.000-7000.99</t>
  </si>
  <si>
    <t>820.30.45.000-7000.99</t>
  </si>
  <si>
    <t>820.11.00.000-8000.99</t>
  </si>
  <si>
    <t>820.13.00.000-8000.99</t>
  </si>
  <si>
    <t>820.20.25.000-8000.99</t>
  </si>
  <si>
    <t>820.30.45.000-8000.99</t>
  </si>
  <si>
    <t>820.00.00.900-9000.84</t>
  </si>
  <si>
    <t>820.00.00.900-9888.01</t>
  </si>
  <si>
    <t>820.00.00.900-9888.03</t>
  </si>
  <si>
    <t>820.00.00.900-9888.04</t>
  </si>
  <si>
    <t>820.00.00.900-9888.05</t>
  </si>
  <si>
    <t>Benefits Other Post Employment Benefits</t>
  </si>
  <si>
    <t>Benefits Pension Expense</t>
  </si>
  <si>
    <t>Supplies-Public Works Global Supplies</t>
  </si>
  <si>
    <t>Operating Fees Permit</t>
  </si>
  <si>
    <t>Depreciation Buildings</t>
  </si>
  <si>
    <t>Depreciation Building Improvements</t>
  </si>
  <si>
    <t>Depreciation Computer Hardware</t>
  </si>
  <si>
    <t>Depreciation Software</t>
  </si>
  <si>
    <t>Depreciation Machinery &amp; Equipment</t>
  </si>
  <si>
    <t>Depreciation Vehicles</t>
  </si>
  <si>
    <t>Capital Outlay Vehicles-Minor</t>
  </si>
  <si>
    <t>Operating Transfers Out Equipment Fund</t>
  </si>
  <si>
    <t>Capital Asset Expenditure Adjustments  Current Year Additions</t>
  </si>
  <si>
    <t>Capital Asset Expenditure Adjustments  Disposals</t>
  </si>
  <si>
    <t>Capital Asset Expenditure Adjustments  Asset Transfer In</t>
  </si>
  <si>
    <t>Capital Asset Expenditure Adjustments  Asset Transfer Out</t>
  </si>
  <si>
    <t>Provisional Budget</t>
  </si>
  <si>
    <t>Total Budget Request</t>
  </si>
  <si>
    <t>Provisional  Budget</t>
  </si>
  <si>
    <t>820.40.60.000-6200.05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</si>
</sst>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09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right" vertical="top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 applyAlignment="1">
      <alignment horizontal="right"/>
    </xf>
    <xf numFmtId="37" fontId="9" fillId="0" borderId="0" xfId="0" quotePrefix="1" applyNumberFormat="1" applyFont="1"/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Expense%20Report%2010.07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62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3176">
          <cell r="A13176" t="str">
            <v>820.00.00.900-6700.01</v>
          </cell>
          <cell r="B13176" t="str">
            <v>820</v>
          </cell>
          <cell r="C13176" t="str">
            <v>00</v>
          </cell>
          <cell r="D13176" t="str">
            <v>00</v>
          </cell>
          <cell r="E13176" t="str">
            <v>900</v>
          </cell>
          <cell r="F13176" t="str">
            <v>6700.01</v>
          </cell>
          <cell r="G13176" t="str">
            <v>Depreciation Buildings</v>
          </cell>
          <cell r="H13176">
            <v>0</v>
          </cell>
          <cell r="I13176">
            <v>0</v>
          </cell>
          <cell r="J13176">
            <v>0</v>
          </cell>
          <cell r="K13176">
            <v>0</v>
          </cell>
          <cell r="L13176">
            <v>0</v>
          </cell>
          <cell r="M13176">
            <v>0</v>
          </cell>
          <cell r="N13176">
            <v>0</v>
          </cell>
          <cell r="O13176" t="str">
            <v>+++</v>
          </cell>
        </row>
        <row r="13177">
          <cell r="A13177" t="str">
            <v>820.00.00.900-6700.02</v>
          </cell>
          <cell r="B13177" t="str">
            <v>820</v>
          </cell>
          <cell r="C13177" t="str">
            <v>00</v>
          </cell>
          <cell r="D13177" t="str">
            <v>00</v>
          </cell>
          <cell r="E13177" t="str">
            <v>900</v>
          </cell>
          <cell r="F13177" t="str">
            <v>6700.02</v>
          </cell>
          <cell r="G13177" t="str">
            <v>Depreciation Building Improvements</v>
          </cell>
          <cell r="H13177">
            <v>0</v>
          </cell>
          <cell r="I13177">
            <v>0</v>
          </cell>
          <cell r="J13177">
            <v>0</v>
          </cell>
          <cell r="K13177">
            <v>0</v>
          </cell>
          <cell r="L13177">
            <v>0</v>
          </cell>
          <cell r="M13177">
            <v>0</v>
          </cell>
          <cell r="N13177">
            <v>0</v>
          </cell>
          <cell r="O13177" t="str">
            <v>+++</v>
          </cell>
        </row>
        <row r="13178">
          <cell r="A13178" t="str">
            <v>820.00.00.900-6700.03</v>
          </cell>
          <cell r="B13178" t="str">
            <v>820</v>
          </cell>
          <cell r="C13178" t="str">
            <v>00</v>
          </cell>
          <cell r="D13178" t="str">
            <v>00</v>
          </cell>
          <cell r="E13178" t="str">
            <v>900</v>
          </cell>
          <cell r="F13178" t="str">
            <v>6700.03</v>
          </cell>
          <cell r="G13178" t="str">
            <v>Depreciation Computer Hardware</v>
          </cell>
          <cell r="H13178">
            <v>0</v>
          </cell>
          <cell r="I13178">
            <v>0</v>
          </cell>
          <cell r="J13178">
            <v>0</v>
          </cell>
          <cell r="K13178">
            <v>0</v>
          </cell>
          <cell r="L13178">
            <v>0</v>
          </cell>
          <cell r="M13178">
            <v>0</v>
          </cell>
          <cell r="N13178">
            <v>0</v>
          </cell>
          <cell r="O13178" t="str">
            <v>+++</v>
          </cell>
        </row>
        <row r="13179">
          <cell r="A13179" t="str">
            <v>820.00.00.900-6700.04</v>
          </cell>
          <cell r="B13179" t="str">
            <v>820</v>
          </cell>
          <cell r="C13179" t="str">
            <v>00</v>
          </cell>
          <cell r="D13179" t="str">
            <v>00</v>
          </cell>
          <cell r="E13179" t="str">
            <v>900</v>
          </cell>
          <cell r="F13179" t="str">
            <v>6700.04</v>
          </cell>
          <cell r="G13179" t="str">
            <v>Depreciation Software</v>
          </cell>
          <cell r="H13179">
            <v>0</v>
          </cell>
          <cell r="I13179">
            <v>0</v>
          </cell>
          <cell r="J13179">
            <v>0</v>
          </cell>
          <cell r="K13179">
            <v>0</v>
          </cell>
          <cell r="L13179">
            <v>0</v>
          </cell>
          <cell r="M13179">
            <v>0</v>
          </cell>
          <cell r="N13179">
            <v>0</v>
          </cell>
          <cell r="O13179" t="str">
            <v>+++</v>
          </cell>
        </row>
        <row r="13180">
          <cell r="A13180" t="str">
            <v>820.00.00.900-6700.05</v>
          </cell>
          <cell r="B13180" t="str">
            <v>820</v>
          </cell>
          <cell r="C13180" t="str">
            <v>00</v>
          </cell>
          <cell r="D13180" t="str">
            <v>00</v>
          </cell>
          <cell r="E13180" t="str">
            <v>900</v>
          </cell>
          <cell r="F13180" t="str">
            <v>6700.05</v>
          </cell>
          <cell r="G13180" t="str">
            <v>Depreciation Machinery &amp; Equipment</v>
          </cell>
          <cell r="H13180">
            <v>0</v>
          </cell>
          <cell r="I13180">
            <v>0</v>
          </cell>
          <cell r="J13180">
            <v>0</v>
          </cell>
          <cell r="K13180">
            <v>0</v>
          </cell>
          <cell r="L13180">
            <v>0</v>
          </cell>
          <cell r="M13180">
            <v>0</v>
          </cell>
          <cell r="N13180">
            <v>0</v>
          </cell>
          <cell r="O13180" t="str">
            <v>+++</v>
          </cell>
        </row>
        <row r="13181">
          <cell r="A13181" t="str">
            <v>820.00.00.900-6700.06</v>
          </cell>
          <cell r="B13181" t="str">
            <v>820</v>
          </cell>
          <cell r="C13181" t="str">
            <v>00</v>
          </cell>
          <cell r="D13181" t="str">
            <v>00</v>
          </cell>
          <cell r="E13181" t="str">
            <v>900</v>
          </cell>
          <cell r="F13181" t="str">
            <v>6700.06</v>
          </cell>
          <cell r="G13181" t="str">
            <v>Depreciation Vehicles</v>
          </cell>
          <cell r="H13181">
            <v>0</v>
          </cell>
          <cell r="I13181">
            <v>0</v>
          </cell>
          <cell r="J13181">
            <v>0</v>
          </cell>
          <cell r="K13181">
            <v>0</v>
          </cell>
          <cell r="L13181">
            <v>0</v>
          </cell>
          <cell r="M13181">
            <v>0</v>
          </cell>
          <cell r="N13181">
            <v>0</v>
          </cell>
          <cell r="O13181" t="str">
            <v>+++</v>
          </cell>
        </row>
        <row r="13182">
          <cell r="A13182" t="str">
            <v>820.00.00.900-9000.84</v>
          </cell>
          <cell r="B13182" t="str">
            <v>820</v>
          </cell>
          <cell r="C13182" t="str">
            <v>00</v>
          </cell>
          <cell r="D13182" t="str">
            <v>00</v>
          </cell>
          <cell r="E13182" t="str">
            <v>900</v>
          </cell>
          <cell r="F13182" t="str">
            <v>9000.84</v>
          </cell>
          <cell r="G13182" t="str">
            <v>Operating Transfers Out Equipment Fund</v>
          </cell>
          <cell r="H13182">
            <v>0</v>
          </cell>
          <cell r="I13182">
            <v>0</v>
          </cell>
          <cell r="J13182">
            <v>0</v>
          </cell>
          <cell r="K13182">
            <v>0</v>
          </cell>
          <cell r="L13182">
            <v>0</v>
          </cell>
          <cell r="M13182">
            <v>0</v>
          </cell>
          <cell r="N13182">
            <v>0</v>
          </cell>
          <cell r="O13182" t="str">
            <v>+++</v>
          </cell>
        </row>
        <row r="13183">
          <cell r="A13183" t="str">
            <v>820.00.00.900-9888.01</v>
          </cell>
          <cell r="B13183" t="str">
            <v>820</v>
          </cell>
          <cell r="C13183" t="str">
            <v>00</v>
          </cell>
          <cell r="D13183" t="str">
            <v>00</v>
          </cell>
          <cell r="E13183" t="str">
            <v>900</v>
          </cell>
          <cell r="F13183" t="str">
            <v>9888.01</v>
          </cell>
          <cell r="G13183" t="str">
            <v>Capital Asset Expenditure Adjustments  Current Year Additions</v>
          </cell>
          <cell r="H13183">
            <v>0</v>
          </cell>
          <cell r="I13183">
            <v>0</v>
          </cell>
          <cell r="J13183">
            <v>0</v>
          </cell>
          <cell r="K13183">
            <v>0</v>
          </cell>
          <cell r="L13183">
            <v>0</v>
          </cell>
          <cell r="M13183">
            <v>0</v>
          </cell>
          <cell r="N13183">
            <v>0</v>
          </cell>
          <cell r="O13183" t="str">
            <v>+++</v>
          </cell>
        </row>
        <row r="13184">
          <cell r="A13184" t="str">
            <v>820.00.00.900-9888.03</v>
          </cell>
          <cell r="B13184" t="str">
            <v>820</v>
          </cell>
          <cell r="C13184" t="str">
            <v>00</v>
          </cell>
          <cell r="D13184" t="str">
            <v>00</v>
          </cell>
          <cell r="E13184" t="str">
            <v>900</v>
          </cell>
          <cell r="F13184" t="str">
            <v>9888.03</v>
          </cell>
          <cell r="G13184" t="str">
            <v>Capital Asset Expenditure Adjustments  Disposals</v>
          </cell>
          <cell r="H13184">
            <v>0</v>
          </cell>
          <cell r="I13184">
            <v>0</v>
          </cell>
          <cell r="J13184">
            <v>0</v>
          </cell>
          <cell r="K13184">
            <v>0</v>
          </cell>
          <cell r="L13184">
            <v>0</v>
          </cell>
          <cell r="M13184">
            <v>0</v>
          </cell>
          <cell r="N13184">
            <v>0</v>
          </cell>
          <cell r="O13184" t="str">
            <v>+++</v>
          </cell>
        </row>
        <row r="13185">
          <cell r="A13185" t="str">
            <v>820.00.00.900-9888.04</v>
          </cell>
          <cell r="B13185" t="str">
            <v>820</v>
          </cell>
          <cell r="C13185" t="str">
            <v>00</v>
          </cell>
          <cell r="D13185" t="str">
            <v>00</v>
          </cell>
          <cell r="E13185" t="str">
            <v>900</v>
          </cell>
          <cell r="F13185" t="str">
            <v>9888.04</v>
          </cell>
          <cell r="G13185" t="str">
            <v>Capital Asset Expenditure Adjustments  Asset Transfer In</v>
          </cell>
          <cell r="H13185">
            <v>0</v>
          </cell>
          <cell r="I13185">
            <v>0</v>
          </cell>
          <cell r="J13185">
            <v>0</v>
          </cell>
          <cell r="K13185">
            <v>0</v>
          </cell>
          <cell r="L13185">
            <v>0</v>
          </cell>
          <cell r="M13185">
            <v>0</v>
          </cell>
          <cell r="N13185">
            <v>0</v>
          </cell>
          <cell r="O13185" t="str">
            <v>+++</v>
          </cell>
        </row>
        <row r="13186">
          <cell r="A13186" t="str">
            <v>820.00.00.900-9888.05</v>
          </cell>
          <cell r="B13186" t="str">
            <v>820</v>
          </cell>
          <cell r="C13186" t="str">
            <v>00</v>
          </cell>
          <cell r="D13186" t="str">
            <v>00</v>
          </cell>
          <cell r="E13186" t="str">
            <v>900</v>
          </cell>
          <cell r="F13186" t="str">
            <v>9888.05</v>
          </cell>
          <cell r="G13186" t="str">
            <v>Capital Asset Expenditure Adjustments  Asset Transfer Out</v>
          </cell>
          <cell r="H13186">
            <v>0</v>
          </cell>
          <cell r="I13186">
            <v>0</v>
          </cell>
          <cell r="J13186">
            <v>0</v>
          </cell>
          <cell r="K13186">
            <v>0</v>
          </cell>
          <cell r="L13186">
            <v>0</v>
          </cell>
          <cell r="M13186">
            <v>0</v>
          </cell>
          <cell r="N13186">
            <v>0</v>
          </cell>
          <cell r="O13186" t="str">
            <v>+++</v>
          </cell>
        </row>
        <row r="13187">
          <cell r="A13187" t="str">
            <v>820.07.00.000-7000.01</v>
          </cell>
          <cell r="B13187" t="str">
            <v>820</v>
          </cell>
          <cell r="C13187" t="str">
            <v>07</v>
          </cell>
          <cell r="D13187" t="str">
            <v>00</v>
          </cell>
          <cell r="E13187" t="str">
            <v>000</v>
          </cell>
          <cell r="F13187" t="str">
            <v>7000.01</v>
          </cell>
          <cell r="G13187" t="str">
            <v>Capital Outlay Vehicles-Minor</v>
          </cell>
          <cell r="H13187">
            <v>0</v>
          </cell>
          <cell r="I13187">
            <v>0</v>
          </cell>
          <cell r="J13187">
            <v>0</v>
          </cell>
          <cell r="K13187">
            <v>0</v>
          </cell>
          <cell r="L13187">
            <v>0</v>
          </cell>
          <cell r="M13187">
            <v>0</v>
          </cell>
          <cell r="N13187">
            <v>0</v>
          </cell>
          <cell r="O13187" t="str">
            <v>+++</v>
          </cell>
        </row>
        <row r="13188">
          <cell r="A13188" t="str">
            <v>820.07.00.000-7000.99</v>
          </cell>
          <cell r="B13188" t="str">
            <v>820</v>
          </cell>
          <cell r="C13188" t="str">
            <v>07</v>
          </cell>
          <cell r="D13188" t="str">
            <v>00</v>
          </cell>
          <cell r="E13188" t="str">
            <v>000</v>
          </cell>
          <cell r="F13188" t="str">
            <v>7000.99</v>
          </cell>
          <cell r="G13188" t="str">
            <v>Capital Outlay General</v>
          </cell>
          <cell r="H13188">
            <v>0</v>
          </cell>
          <cell r="I13188">
            <v>0</v>
          </cell>
          <cell r="J13188">
            <v>0</v>
          </cell>
          <cell r="K13188">
            <v>0</v>
          </cell>
          <cell r="L13188">
            <v>0</v>
          </cell>
          <cell r="M13188">
            <v>0</v>
          </cell>
          <cell r="N13188">
            <v>0</v>
          </cell>
          <cell r="O13188" t="str">
            <v>+++</v>
          </cell>
        </row>
        <row r="13189">
          <cell r="A13189" t="str">
            <v>820.11.00.000-6700.99</v>
          </cell>
          <cell r="B13189" t="str">
            <v>820</v>
          </cell>
          <cell r="C13189" t="str">
            <v>11</v>
          </cell>
          <cell r="D13189" t="str">
            <v>00</v>
          </cell>
          <cell r="E13189" t="str">
            <v>000</v>
          </cell>
          <cell r="F13189" t="str">
            <v>6700.99</v>
          </cell>
          <cell r="G13189" t="str">
            <v>Depreciation Conversion</v>
          </cell>
          <cell r="H13189">
            <v>0</v>
          </cell>
          <cell r="I13189">
            <v>0</v>
          </cell>
          <cell r="J13189">
            <v>0</v>
          </cell>
          <cell r="K13189">
            <v>0</v>
          </cell>
          <cell r="L13189">
            <v>0</v>
          </cell>
          <cell r="M13189">
            <v>0</v>
          </cell>
          <cell r="N13189">
            <v>0</v>
          </cell>
          <cell r="O13189" t="str">
            <v>+++</v>
          </cell>
        </row>
        <row r="13190">
          <cell r="A13190" t="str">
            <v>820.11.00.000-7000.01</v>
          </cell>
          <cell r="B13190" t="str">
            <v>820</v>
          </cell>
          <cell r="C13190" t="str">
            <v>11</v>
          </cell>
          <cell r="D13190" t="str">
            <v>00</v>
          </cell>
          <cell r="E13190" t="str">
            <v>000</v>
          </cell>
          <cell r="F13190" t="str">
            <v>7000.01</v>
          </cell>
          <cell r="G13190" t="str">
            <v>Capital Outlay Vehicles-Minor</v>
          </cell>
          <cell r="H13190">
            <v>0</v>
          </cell>
          <cell r="I13190">
            <v>0</v>
          </cell>
          <cell r="J13190">
            <v>0</v>
          </cell>
          <cell r="K13190">
            <v>0</v>
          </cell>
          <cell r="L13190">
            <v>0</v>
          </cell>
          <cell r="M13190">
            <v>0</v>
          </cell>
          <cell r="N13190">
            <v>0</v>
          </cell>
          <cell r="O13190" t="str">
            <v>+++</v>
          </cell>
        </row>
        <row r="13191">
          <cell r="A13191" t="str">
            <v>820.11.00.000-7000.02</v>
          </cell>
          <cell r="B13191" t="str">
            <v>820</v>
          </cell>
          <cell r="C13191" t="str">
            <v>11</v>
          </cell>
          <cell r="D13191" t="str">
            <v>00</v>
          </cell>
          <cell r="E13191" t="str">
            <v>000</v>
          </cell>
          <cell r="F13191" t="str">
            <v>7000.02</v>
          </cell>
          <cell r="G13191" t="str">
            <v>Capital Outlay Vehicles-Major</v>
          </cell>
          <cell r="H13191">
            <v>280000</v>
          </cell>
          <cell r="I13191">
            <v>141453</v>
          </cell>
          <cell r="J13191">
            <v>421453</v>
          </cell>
          <cell r="K13191">
            <v>0</v>
          </cell>
          <cell r="L13191">
            <v>190311.42</v>
          </cell>
          <cell r="M13191">
            <v>217408.5</v>
          </cell>
          <cell r="N13191">
            <v>13733.08</v>
          </cell>
          <cell r="O13191">
            <v>0.97</v>
          </cell>
        </row>
        <row r="13192">
          <cell r="A13192" t="str">
            <v>820.11.00.000-7000.99</v>
          </cell>
          <cell r="B13192" t="str">
            <v>820</v>
          </cell>
          <cell r="C13192" t="str">
            <v>11</v>
          </cell>
          <cell r="D13192" t="str">
            <v>00</v>
          </cell>
          <cell r="E13192" t="str">
            <v>000</v>
          </cell>
          <cell r="F13192" t="str">
            <v>7000.99</v>
          </cell>
          <cell r="G13192" t="str">
            <v>Capital Outlay General</v>
          </cell>
          <cell r="H13192">
            <v>20000</v>
          </cell>
          <cell r="I13192">
            <v>0</v>
          </cell>
          <cell r="J13192">
            <v>20000</v>
          </cell>
          <cell r="K13192">
            <v>0</v>
          </cell>
          <cell r="L13192">
            <v>0</v>
          </cell>
          <cell r="M13192">
            <v>0</v>
          </cell>
          <cell r="N13192">
            <v>20000</v>
          </cell>
          <cell r="O13192">
            <v>0</v>
          </cell>
        </row>
        <row r="13193">
          <cell r="A13193" t="str">
            <v>820.11.00.000-8000.99</v>
          </cell>
          <cell r="B13193" t="str">
            <v>820</v>
          </cell>
          <cell r="C13193" t="str">
            <v>11</v>
          </cell>
          <cell r="D13193" t="str">
            <v>00</v>
          </cell>
          <cell r="E13193" t="str">
            <v>000</v>
          </cell>
          <cell r="F13193" t="str">
            <v>8000.99</v>
          </cell>
          <cell r="G13193" t="str">
            <v>Capital Improvements-General Government General</v>
          </cell>
          <cell r="H13193">
            <v>204500</v>
          </cell>
          <cell r="I13193">
            <v>0</v>
          </cell>
          <cell r="J13193">
            <v>204500</v>
          </cell>
          <cell r="K13193">
            <v>0</v>
          </cell>
          <cell r="L13193">
            <v>0</v>
          </cell>
          <cell r="M13193">
            <v>0</v>
          </cell>
          <cell r="N13193">
            <v>204500</v>
          </cell>
          <cell r="O13193">
            <v>0</v>
          </cell>
        </row>
        <row r="13194">
          <cell r="A13194" t="str">
            <v>820.11.10.000-7000.01</v>
          </cell>
          <cell r="B13194" t="str">
            <v>820</v>
          </cell>
          <cell r="C13194" t="str">
            <v>11</v>
          </cell>
          <cell r="D13194" t="str">
            <v>10</v>
          </cell>
          <cell r="E13194" t="str">
            <v>000</v>
          </cell>
          <cell r="F13194" t="str">
            <v>7000.01</v>
          </cell>
          <cell r="G13194" t="str">
            <v>Capital Outlay Vehicles-Minor</v>
          </cell>
          <cell r="H13194">
            <v>0</v>
          </cell>
          <cell r="I13194">
            <v>0</v>
          </cell>
          <cell r="J13194">
            <v>0</v>
          </cell>
          <cell r="K13194">
            <v>0</v>
          </cell>
          <cell r="L13194">
            <v>0</v>
          </cell>
          <cell r="M13194">
            <v>0</v>
          </cell>
          <cell r="N13194">
            <v>0</v>
          </cell>
          <cell r="O13194" t="str">
            <v>+++</v>
          </cell>
        </row>
        <row r="13195">
          <cell r="A13195" t="str">
            <v>820.13.00.000-6200.02</v>
          </cell>
          <cell r="B13195" t="str">
            <v>820</v>
          </cell>
          <cell r="C13195" t="str">
            <v>13</v>
          </cell>
          <cell r="D13195" t="str">
            <v>00</v>
          </cell>
          <cell r="E13195" t="str">
            <v>000</v>
          </cell>
          <cell r="F13195" t="str">
            <v>6200.02</v>
          </cell>
          <cell r="G13195" t="str">
            <v>Supplies Special Department</v>
          </cell>
          <cell r="H13195">
            <v>0</v>
          </cell>
          <cell r="I13195">
            <v>0</v>
          </cell>
          <cell r="J13195">
            <v>0</v>
          </cell>
          <cell r="K13195">
            <v>0</v>
          </cell>
          <cell r="L13195">
            <v>0</v>
          </cell>
          <cell r="M13195">
            <v>0</v>
          </cell>
          <cell r="N13195">
            <v>0</v>
          </cell>
          <cell r="O13195" t="str">
            <v>+++</v>
          </cell>
        </row>
        <row r="13196">
          <cell r="A13196" t="str">
            <v>820.13.00.000-7000.01</v>
          </cell>
          <cell r="B13196" t="str">
            <v>820</v>
          </cell>
          <cell r="C13196" t="str">
            <v>13</v>
          </cell>
          <cell r="D13196" t="str">
            <v>00</v>
          </cell>
          <cell r="E13196" t="str">
            <v>000</v>
          </cell>
          <cell r="F13196" t="str">
            <v>7000.01</v>
          </cell>
          <cell r="G13196" t="str">
            <v>Capital Outlay Vehicles-Minor</v>
          </cell>
          <cell r="H13196">
            <v>0</v>
          </cell>
          <cell r="I13196">
            <v>0</v>
          </cell>
          <cell r="J13196">
            <v>0</v>
          </cell>
          <cell r="K13196">
            <v>0</v>
          </cell>
          <cell r="L13196">
            <v>0</v>
          </cell>
          <cell r="M13196">
            <v>0</v>
          </cell>
          <cell r="N13196">
            <v>0</v>
          </cell>
          <cell r="O13196" t="str">
            <v>+++</v>
          </cell>
        </row>
        <row r="13197">
          <cell r="A13197" t="str">
            <v>820.13.00.000-7000.02</v>
          </cell>
          <cell r="B13197" t="str">
            <v>820</v>
          </cell>
          <cell r="C13197" t="str">
            <v>13</v>
          </cell>
          <cell r="D13197" t="str">
            <v>00</v>
          </cell>
          <cell r="E13197" t="str">
            <v>000</v>
          </cell>
          <cell r="F13197" t="str">
            <v>7000.02</v>
          </cell>
          <cell r="G13197" t="str">
            <v>Capital Outlay Vehicles-Major</v>
          </cell>
          <cell r="H13197">
            <v>0</v>
          </cell>
          <cell r="I13197">
            <v>0</v>
          </cell>
          <cell r="J13197">
            <v>0</v>
          </cell>
          <cell r="K13197">
            <v>0</v>
          </cell>
          <cell r="L13197">
            <v>0</v>
          </cell>
          <cell r="M13197">
            <v>0</v>
          </cell>
          <cell r="N13197">
            <v>0</v>
          </cell>
          <cell r="O13197" t="str">
            <v>+++</v>
          </cell>
        </row>
        <row r="13198">
          <cell r="A13198" t="str">
            <v>820.13.00.000-7000.99</v>
          </cell>
          <cell r="B13198" t="str">
            <v>820</v>
          </cell>
          <cell r="C13198" t="str">
            <v>13</v>
          </cell>
          <cell r="D13198" t="str">
            <v>00</v>
          </cell>
          <cell r="E13198" t="str">
            <v>000</v>
          </cell>
          <cell r="F13198" t="str">
            <v>7000.99</v>
          </cell>
          <cell r="G13198" t="str">
            <v>Capital Outlay General</v>
          </cell>
          <cell r="H13198">
            <v>0</v>
          </cell>
          <cell r="I13198">
            <v>0</v>
          </cell>
          <cell r="J13198">
            <v>0</v>
          </cell>
          <cell r="K13198">
            <v>0</v>
          </cell>
          <cell r="L13198">
            <v>0</v>
          </cell>
          <cell r="M13198">
            <v>0</v>
          </cell>
          <cell r="N13198">
            <v>0</v>
          </cell>
          <cell r="O13198" t="str">
            <v>+++</v>
          </cell>
        </row>
        <row r="13199">
          <cell r="A13199" t="str">
            <v>820.13.00.000-8000.99</v>
          </cell>
          <cell r="B13199" t="str">
            <v>820</v>
          </cell>
          <cell r="C13199" t="str">
            <v>13</v>
          </cell>
          <cell r="D13199" t="str">
            <v>00</v>
          </cell>
          <cell r="E13199" t="str">
            <v>000</v>
          </cell>
          <cell r="F13199" t="str">
            <v>8000.99</v>
          </cell>
          <cell r="G13199" t="str">
            <v>Capital Improvements-General Government General</v>
          </cell>
          <cell r="H13199">
            <v>0</v>
          </cell>
          <cell r="I13199">
            <v>0</v>
          </cell>
          <cell r="J13199">
            <v>0</v>
          </cell>
          <cell r="K13199">
            <v>0</v>
          </cell>
          <cell r="L13199">
            <v>0</v>
          </cell>
          <cell r="M13199">
            <v>0</v>
          </cell>
          <cell r="N13199">
            <v>0</v>
          </cell>
          <cell r="O13199" t="str">
            <v>+++</v>
          </cell>
        </row>
        <row r="13200">
          <cell r="A13200" t="str">
            <v>820.20.25.000-7000.01</v>
          </cell>
          <cell r="B13200" t="str">
            <v>820</v>
          </cell>
          <cell r="C13200" t="str">
            <v>20</v>
          </cell>
          <cell r="D13200" t="str">
            <v>25</v>
          </cell>
          <cell r="E13200" t="str">
            <v>000</v>
          </cell>
          <cell r="F13200" t="str">
            <v>7000.01</v>
          </cell>
          <cell r="G13200" t="str">
            <v>Capital Outlay Vehicles-Minor</v>
          </cell>
          <cell r="H13200">
            <v>0</v>
          </cell>
          <cell r="I13200">
            <v>0</v>
          </cell>
          <cell r="J13200">
            <v>0</v>
          </cell>
          <cell r="K13200">
            <v>0</v>
          </cell>
          <cell r="L13200">
            <v>0</v>
          </cell>
          <cell r="M13200">
            <v>0</v>
          </cell>
          <cell r="N13200">
            <v>0</v>
          </cell>
          <cell r="O13200" t="str">
            <v>+++</v>
          </cell>
        </row>
        <row r="13201">
          <cell r="A13201" t="str">
            <v>820.20.25.000-7000.02</v>
          </cell>
          <cell r="B13201" t="str">
            <v>820</v>
          </cell>
          <cell r="C13201" t="str">
            <v>20</v>
          </cell>
          <cell r="D13201" t="str">
            <v>25</v>
          </cell>
          <cell r="E13201" t="str">
            <v>000</v>
          </cell>
          <cell r="F13201" t="str">
            <v>7000.02</v>
          </cell>
          <cell r="G13201" t="str">
            <v>Capital Outlay Vehicles-Major</v>
          </cell>
          <cell r="H13201">
            <v>0</v>
          </cell>
          <cell r="I13201">
            <v>0</v>
          </cell>
          <cell r="J13201">
            <v>0</v>
          </cell>
          <cell r="K13201">
            <v>0</v>
          </cell>
          <cell r="L13201">
            <v>0</v>
          </cell>
          <cell r="M13201">
            <v>0</v>
          </cell>
          <cell r="N13201">
            <v>0</v>
          </cell>
          <cell r="O13201" t="str">
            <v>+++</v>
          </cell>
        </row>
        <row r="13202">
          <cell r="A13202" t="str">
            <v>820.20.25.000-7000.99</v>
          </cell>
          <cell r="B13202" t="str">
            <v>820</v>
          </cell>
          <cell r="C13202" t="str">
            <v>20</v>
          </cell>
          <cell r="D13202" t="str">
            <v>25</v>
          </cell>
          <cell r="E13202" t="str">
            <v>000</v>
          </cell>
          <cell r="F13202" t="str">
            <v>7000.99</v>
          </cell>
          <cell r="G13202" t="str">
            <v>Capital Outlay General</v>
          </cell>
          <cell r="H13202">
            <v>0</v>
          </cell>
          <cell r="I13202">
            <v>0</v>
          </cell>
          <cell r="J13202">
            <v>0</v>
          </cell>
          <cell r="K13202">
            <v>0</v>
          </cell>
          <cell r="L13202">
            <v>0</v>
          </cell>
          <cell r="M13202">
            <v>0</v>
          </cell>
          <cell r="N13202">
            <v>0</v>
          </cell>
          <cell r="O13202" t="str">
            <v>+++</v>
          </cell>
        </row>
        <row r="13203">
          <cell r="A13203" t="str">
            <v>820.20.25.000-8000.99</v>
          </cell>
          <cell r="B13203" t="str">
            <v>820</v>
          </cell>
          <cell r="C13203" t="str">
            <v>20</v>
          </cell>
          <cell r="D13203" t="str">
            <v>25</v>
          </cell>
          <cell r="E13203" t="str">
            <v>000</v>
          </cell>
          <cell r="F13203" t="str">
            <v>8000.99</v>
          </cell>
          <cell r="G13203" t="str">
            <v>Capital Improvements-General Government General</v>
          </cell>
          <cell r="H13203">
            <v>0</v>
          </cell>
          <cell r="I13203">
            <v>0</v>
          </cell>
          <cell r="J13203">
            <v>0</v>
          </cell>
          <cell r="K13203">
            <v>0</v>
          </cell>
          <cell r="L13203">
            <v>0</v>
          </cell>
          <cell r="M13203">
            <v>0</v>
          </cell>
          <cell r="N13203">
            <v>0</v>
          </cell>
          <cell r="O13203" t="str">
            <v>+++</v>
          </cell>
        </row>
        <row r="13204">
          <cell r="A13204" t="str">
            <v>820.30.45.000-7000.01</v>
          </cell>
          <cell r="B13204" t="str">
            <v>820</v>
          </cell>
          <cell r="C13204" t="str">
            <v>30</v>
          </cell>
          <cell r="D13204" t="str">
            <v>45</v>
          </cell>
          <cell r="E13204" t="str">
            <v>000</v>
          </cell>
          <cell r="F13204" t="str">
            <v>7000.01</v>
          </cell>
          <cell r="G13204" t="str">
            <v>Capital Outlay Vehicles-Minor</v>
          </cell>
          <cell r="H13204">
            <v>0</v>
          </cell>
          <cell r="I13204">
            <v>0</v>
          </cell>
          <cell r="J13204">
            <v>0</v>
          </cell>
          <cell r="K13204">
            <v>0</v>
          </cell>
          <cell r="L13204">
            <v>0</v>
          </cell>
          <cell r="M13204">
            <v>0</v>
          </cell>
          <cell r="N13204">
            <v>0</v>
          </cell>
          <cell r="O13204" t="str">
            <v>+++</v>
          </cell>
        </row>
        <row r="13205">
          <cell r="A13205" t="str">
            <v>820.30.45.000-7000.02</v>
          </cell>
          <cell r="B13205" t="str">
            <v>820</v>
          </cell>
          <cell r="C13205" t="str">
            <v>30</v>
          </cell>
          <cell r="D13205" t="str">
            <v>45</v>
          </cell>
          <cell r="E13205" t="str">
            <v>000</v>
          </cell>
          <cell r="F13205" t="str">
            <v>7000.02</v>
          </cell>
          <cell r="G13205" t="str">
            <v>Capital Outlay Vehicles-Major</v>
          </cell>
          <cell r="H13205">
            <v>0</v>
          </cell>
          <cell r="I13205">
            <v>31860</v>
          </cell>
          <cell r="J13205">
            <v>31860</v>
          </cell>
          <cell r="K13205">
            <v>0</v>
          </cell>
          <cell r="L13205">
            <v>0</v>
          </cell>
          <cell r="M13205">
            <v>33788.129999999997</v>
          </cell>
          <cell r="N13205">
            <v>-1928.13</v>
          </cell>
          <cell r="O13205">
            <v>1.06</v>
          </cell>
        </row>
        <row r="13206">
          <cell r="A13206" t="str">
            <v>820.30.45.000-7000.99</v>
          </cell>
          <cell r="B13206" t="str">
            <v>820</v>
          </cell>
          <cell r="C13206" t="str">
            <v>30</v>
          </cell>
          <cell r="D13206" t="str">
            <v>45</v>
          </cell>
          <cell r="E13206" t="str">
            <v>000</v>
          </cell>
          <cell r="F13206" t="str">
            <v>7000.99</v>
          </cell>
          <cell r="G13206" t="str">
            <v>Capital Outlay General</v>
          </cell>
          <cell r="H13206">
            <v>0</v>
          </cell>
          <cell r="I13206">
            <v>0</v>
          </cell>
          <cell r="J13206">
            <v>0</v>
          </cell>
          <cell r="K13206">
            <v>0</v>
          </cell>
          <cell r="L13206">
            <v>0</v>
          </cell>
          <cell r="M13206">
            <v>0</v>
          </cell>
          <cell r="N13206">
            <v>0</v>
          </cell>
          <cell r="O13206" t="str">
            <v>+++</v>
          </cell>
        </row>
        <row r="13207">
          <cell r="A13207" t="str">
            <v>820.30.45.000-8000.99</v>
          </cell>
          <cell r="B13207" t="str">
            <v>820</v>
          </cell>
          <cell r="C13207" t="str">
            <v>30</v>
          </cell>
          <cell r="D13207" t="str">
            <v>45</v>
          </cell>
          <cell r="E13207" t="str">
            <v>000</v>
          </cell>
          <cell r="F13207" t="str">
            <v>8000.99</v>
          </cell>
          <cell r="G13207" t="str">
            <v>Capital Improvements-General Government General</v>
          </cell>
          <cell r="H13207">
            <v>127500</v>
          </cell>
          <cell r="I13207">
            <v>0</v>
          </cell>
          <cell r="J13207">
            <v>127500</v>
          </cell>
          <cell r="K13207">
            <v>0</v>
          </cell>
          <cell r="L13207">
            <v>0</v>
          </cell>
          <cell r="M13207">
            <v>0</v>
          </cell>
          <cell r="N13207">
            <v>127500</v>
          </cell>
          <cell r="O13207">
            <v>0</v>
          </cell>
        </row>
        <row r="13208">
          <cell r="A13208" t="str">
            <v>820.40.00.001-7000.01</v>
          </cell>
          <cell r="B13208" t="str">
            <v>820</v>
          </cell>
          <cell r="C13208" t="str">
            <v>40</v>
          </cell>
          <cell r="D13208" t="str">
            <v>00</v>
          </cell>
          <cell r="E13208" t="str">
            <v>001</v>
          </cell>
          <cell r="F13208" t="str">
            <v>7000.01</v>
          </cell>
          <cell r="G13208" t="str">
            <v>Capital Outlay Vehicles-Minor</v>
          </cell>
          <cell r="H13208">
            <v>0</v>
          </cell>
          <cell r="I13208">
            <v>0</v>
          </cell>
          <cell r="J13208">
            <v>0</v>
          </cell>
          <cell r="K13208">
            <v>0</v>
          </cell>
          <cell r="L13208">
            <v>0</v>
          </cell>
          <cell r="M13208">
            <v>0</v>
          </cell>
          <cell r="N13208">
            <v>0</v>
          </cell>
          <cell r="O13208" t="str">
            <v>+++</v>
          </cell>
        </row>
        <row r="13209">
          <cell r="A13209" t="str">
            <v>820.40.55.000-7000.01</v>
          </cell>
          <cell r="B13209" t="str">
            <v>820</v>
          </cell>
          <cell r="C13209" t="str">
            <v>40</v>
          </cell>
          <cell r="D13209" t="str">
            <v>55</v>
          </cell>
          <cell r="E13209" t="str">
            <v>000</v>
          </cell>
          <cell r="F13209" t="str">
            <v>7000.01</v>
          </cell>
          <cell r="G13209" t="str">
            <v>Capital Outlay Vehicles-Minor</v>
          </cell>
          <cell r="H13209">
            <v>0</v>
          </cell>
          <cell r="I13209">
            <v>0</v>
          </cell>
          <cell r="J13209">
            <v>0</v>
          </cell>
          <cell r="K13209">
            <v>0</v>
          </cell>
          <cell r="L13209">
            <v>0</v>
          </cell>
          <cell r="M13209">
            <v>0</v>
          </cell>
          <cell r="N13209">
            <v>0</v>
          </cell>
          <cell r="O13209" t="str">
            <v>+++</v>
          </cell>
        </row>
        <row r="13210">
          <cell r="A13210" t="str">
            <v>820.40.60.000-6200.05</v>
          </cell>
          <cell r="B13210" t="str">
            <v>820</v>
          </cell>
          <cell r="C13210" t="str">
            <v>40</v>
          </cell>
          <cell r="D13210" t="str">
            <v>60</v>
          </cell>
          <cell r="E13210" t="str">
            <v>000</v>
          </cell>
          <cell r="F13210" t="str">
            <v>6200.05</v>
          </cell>
          <cell r="G13210" t="str">
            <v>Supplies Gasoline</v>
          </cell>
          <cell r="H13210">
            <v>0</v>
          </cell>
          <cell r="I13210">
            <v>0</v>
          </cell>
          <cell r="J13210">
            <v>0</v>
          </cell>
          <cell r="K13210">
            <v>0</v>
          </cell>
          <cell r="L13210">
            <v>0</v>
          </cell>
          <cell r="M13210">
            <v>137996.85</v>
          </cell>
          <cell r="N13210">
            <v>-137996.85</v>
          </cell>
          <cell r="O13210" t="str">
            <v>+++</v>
          </cell>
        </row>
        <row r="13211">
          <cell r="A13211" t="str">
            <v>820.40.60.000-7000.01</v>
          </cell>
          <cell r="B13211" t="str">
            <v>820</v>
          </cell>
          <cell r="C13211" t="str">
            <v>40</v>
          </cell>
          <cell r="D13211" t="str">
            <v>60</v>
          </cell>
          <cell r="E13211" t="str">
            <v>000</v>
          </cell>
          <cell r="F13211" t="str">
            <v>7000.01</v>
          </cell>
          <cell r="G13211" t="str">
            <v>Capital Outlay Vehicles-Minor</v>
          </cell>
          <cell r="H13211">
            <v>0</v>
          </cell>
          <cell r="I13211">
            <v>0</v>
          </cell>
          <cell r="J13211">
            <v>0</v>
          </cell>
          <cell r="K13211">
            <v>0</v>
          </cell>
          <cell r="L13211">
            <v>0</v>
          </cell>
          <cell r="M13211">
            <v>0</v>
          </cell>
          <cell r="N13211">
            <v>0</v>
          </cell>
          <cell r="O13211" t="str">
            <v>+++</v>
          </cell>
        </row>
        <row r="13212">
          <cell r="A13212" t="str">
            <v>820.40.60.000-7000.02</v>
          </cell>
          <cell r="B13212" t="str">
            <v>820</v>
          </cell>
          <cell r="C13212" t="str">
            <v>40</v>
          </cell>
          <cell r="D13212" t="str">
            <v>60</v>
          </cell>
          <cell r="E13212" t="str">
            <v>000</v>
          </cell>
          <cell r="F13212" t="str">
            <v>7000.02</v>
          </cell>
          <cell r="G13212" t="str">
            <v>Capital Outlay Vehicles-Major</v>
          </cell>
          <cell r="H13212">
            <v>0</v>
          </cell>
          <cell r="I13212">
            <v>135899</v>
          </cell>
          <cell r="J13212">
            <v>135899</v>
          </cell>
          <cell r="K13212">
            <v>0</v>
          </cell>
          <cell r="L13212">
            <v>0</v>
          </cell>
          <cell r="M13212">
            <v>137514.04999999999</v>
          </cell>
          <cell r="N13212">
            <v>-1615.05</v>
          </cell>
          <cell r="O13212">
            <v>1.01</v>
          </cell>
        </row>
        <row r="13213">
          <cell r="A13213" t="str">
            <v>820.40.60.520-5000.01</v>
          </cell>
          <cell r="B13213" t="str">
            <v>820</v>
          </cell>
          <cell r="C13213" t="str">
            <v>40</v>
          </cell>
          <cell r="D13213" t="str">
            <v>60</v>
          </cell>
          <cell r="E13213" t="str">
            <v>520</v>
          </cell>
          <cell r="F13213" t="str">
            <v>5000.01</v>
          </cell>
          <cell r="G13213" t="str">
            <v>Salaries Regular</v>
          </cell>
          <cell r="H13213">
            <v>239362</v>
          </cell>
          <cell r="I13213">
            <v>0</v>
          </cell>
          <cell r="J13213">
            <v>239362</v>
          </cell>
          <cell r="K13213">
            <v>0</v>
          </cell>
          <cell r="L13213">
            <v>0</v>
          </cell>
          <cell r="M13213">
            <v>0</v>
          </cell>
          <cell r="N13213">
            <v>239362</v>
          </cell>
          <cell r="O13213">
            <v>0</v>
          </cell>
        </row>
        <row r="13214">
          <cell r="A13214" t="str">
            <v>820.40.60.520-5000.02</v>
          </cell>
          <cell r="B13214" t="str">
            <v>820</v>
          </cell>
          <cell r="C13214" t="str">
            <v>40</v>
          </cell>
          <cell r="D13214" t="str">
            <v>60</v>
          </cell>
          <cell r="E13214" t="str">
            <v>520</v>
          </cell>
          <cell r="F13214" t="str">
            <v>5000.02</v>
          </cell>
          <cell r="G13214" t="str">
            <v>Salaries Part Time</v>
          </cell>
          <cell r="H13214">
            <v>0</v>
          </cell>
          <cell r="I13214">
            <v>0</v>
          </cell>
          <cell r="J13214">
            <v>0</v>
          </cell>
          <cell r="K13214">
            <v>0</v>
          </cell>
          <cell r="L13214">
            <v>0</v>
          </cell>
          <cell r="M13214">
            <v>0</v>
          </cell>
          <cell r="N13214">
            <v>0</v>
          </cell>
          <cell r="O13214" t="str">
            <v>+++</v>
          </cell>
        </row>
        <row r="13215">
          <cell r="A13215" t="str">
            <v>820.40.60.520-5000.03</v>
          </cell>
          <cell r="B13215" t="str">
            <v>820</v>
          </cell>
          <cell r="C13215" t="str">
            <v>40</v>
          </cell>
          <cell r="D13215" t="str">
            <v>60</v>
          </cell>
          <cell r="E13215" t="str">
            <v>520</v>
          </cell>
          <cell r="F13215" t="str">
            <v>5000.03</v>
          </cell>
          <cell r="G13215" t="str">
            <v>Salaries Overtime</v>
          </cell>
          <cell r="H13215">
            <v>3310</v>
          </cell>
          <cell r="I13215">
            <v>0</v>
          </cell>
          <cell r="J13215">
            <v>3310</v>
          </cell>
          <cell r="K13215">
            <v>0</v>
          </cell>
          <cell r="L13215">
            <v>0</v>
          </cell>
          <cell r="M13215">
            <v>0</v>
          </cell>
          <cell r="N13215">
            <v>3310</v>
          </cell>
          <cell r="O13215">
            <v>0</v>
          </cell>
        </row>
        <row r="13216">
          <cell r="A13216" t="str">
            <v>820.40.60.520-5000.04</v>
          </cell>
          <cell r="B13216" t="str">
            <v>820</v>
          </cell>
          <cell r="C13216" t="str">
            <v>40</v>
          </cell>
          <cell r="D13216" t="str">
            <v>60</v>
          </cell>
          <cell r="E13216" t="str">
            <v>520</v>
          </cell>
          <cell r="F13216" t="str">
            <v>5000.04</v>
          </cell>
          <cell r="G13216" t="str">
            <v>Salaries Holiday Pay</v>
          </cell>
          <cell r="H13216">
            <v>0</v>
          </cell>
          <cell r="I13216">
            <v>0</v>
          </cell>
          <cell r="J13216">
            <v>0</v>
          </cell>
          <cell r="K13216">
            <v>0</v>
          </cell>
          <cell r="L13216">
            <v>0</v>
          </cell>
          <cell r="M13216">
            <v>0</v>
          </cell>
          <cell r="N13216">
            <v>0</v>
          </cell>
          <cell r="O13216" t="str">
            <v>+++</v>
          </cell>
        </row>
        <row r="13217">
          <cell r="A13217" t="str">
            <v>820.40.60.520-5000.06</v>
          </cell>
          <cell r="B13217" t="str">
            <v>820</v>
          </cell>
          <cell r="C13217" t="str">
            <v>40</v>
          </cell>
          <cell r="D13217" t="str">
            <v>60</v>
          </cell>
          <cell r="E13217" t="str">
            <v>520</v>
          </cell>
          <cell r="F13217" t="str">
            <v>5000.06</v>
          </cell>
          <cell r="G13217" t="str">
            <v>Salaries Out of Class</v>
          </cell>
          <cell r="H13217">
            <v>950</v>
          </cell>
          <cell r="I13217">
            <v>0</v>
          </cell>
          <cell r="J13217">
            <v>950</v>
          </cell>
          <cell r="K13217">
            <v>0</v>
          </cell>
          <cell r="L13217">
            <v>0</v>
          </cell>
          <cell r="M13217">
            <v>0</v>
          </cell>
          <cell r="N13217">
            <v>950</v>
          </cell>
          <cell r="O13217">
            <v>0</v>
          </cell>
        </row>
        <row r="13218">
          <cell r="A13218" t="str">
            <v>820.40.60.520-5000.07</v>
          </cell>
          <cell r="B13218" t="str">
            <v>820</v>
          </cell>
          <cell r="C13218" t="str">
            <v>40</v>
          </cell>
          <cell r="D13218" t="str">
            <v>60</v>
          </cell>
          <cell r="E13218" t="str">
            <v>520</v>
          </cell>
          <cell r="F13218" t="str">
            <v>5000.07</v>
          </cell>
          <cell r="G13218" t="str">
            <v>Salaries Admin Leave Pay</v>
          </cell>
          <cell r="H13218">
            <v>450</v>
          </cell>
          <cell r="I13218">
            <v>0</v>
          </cell>
          <cell r="J13218">
            <v>450</v>
          </cell>
          <cell r="K13218">
            <v>0</v>
          </cell>
          <cell r="L13218">
            <v>0</v>
          </cell>
          <cell r="M13218">
            <v>0</v>
          </cell>
          <cell r="N13218">
            <v>450</v>
          </cell>
          <cell r="O13218">
            <v>0</v>
          </cell>
        </row>
        <row r="13219">
          <cell r="A13219" t="str">
            <v>820.40.60.520-5000.08</v>
          </cell>
          <cell r="B13219" t="str">
            <v>820</v>
          </cell>
          <cell r="C13219" t="str">
            <v>40</v>
          </cell>
          <cell r="D13219" t="str">
            <v>60</v>
          </cell>
          <cell r="E13219" t="str">
            <v>520</v>
          </cell>
          <cell r="F13219" t="str">
            <v>5000.08</v>
          </cell>
          <cell r="G13219" t="str">
            <v>Salaries Longevity Pay</v>
          </cell>
          <cell r="H13219">
            <v>2460</v>
          </cell>
          <cell r="I13219">
            <v>0</v>
          </cell>
          <cell r="J13219">
            <v>2460</v>
          </cell>
          <cell r="K13219">
            <v>0</v>
          </cell>
          <cell r="L13219">
            <v>0</v>
          </cell>
          <cell r="M13219">
            <v>0</v>
          </cell>
          <cell r="N13219">
            <v>2460</v>
          </cell>
          <cell r="O13219">
            <v>0</v>
          </cell>
        </row>
        <row r="13220">
          <cell r="A13220" t="str">
            <v>820.40.60.520-5000.11</v>
          </cell>
          <cell r="B13220" t="str">
            <v>820</v>
          </cell>
          <cell r="C13220" t="str">
            <v>40</v>
          </cell>
          <cell r="D13220" t="str">
            <v>60</v>
          </cell>
          <cell r="E13220" t="str">
            <v>520</v>
          </cell>
          <cell r="F13220" t="str">
            <v>5000.11</v>
          </cell>
          <cell r="G13220" t="str">
            <v>Salaries Worker's Comp</v>
          </cell>
          <cell r="H13220">
            <v>0</v>
          </cell>
          <cell r="I13220">
            <v>0</v>
          </cell>
          <cell r="J13220">
            <v>0</v>
          </cell>
          <cell r="K13220">
            <v>0</v>
          </cell>
          <cell r="L13220">
            <v>0</v>
          </cell>
          <cell r="M13220">
            <v>0</v>
          </cell>
          <cell r="N13220">
            <v>0</v>
          </cell>
          <cell r="O13220" t="str">
            <v>+++</v>
          </cell>
        </row>
        <row r="13221">
          <cell r="A13221" t="str">
            <v>820.40.60.520-5000.12</v>
          </cell>
          <cell r="B13221" t="str">
            <v>820</v>
          </cell>
          <cell r="C13221" t="str">
            <v>40</v>
          </cell>
          <cell r="D13221" t="str">
            <v>60</v>
          </cell>
          <cell r="E13221" t="str">
            <v>520</v>
          </cell>
          <cell r="F13221" t="str">
            <v>5000.12</v>
          </cell>
          <cell r="G13221" t="str">
            <v>Salaries Compensated Absences</v>
          </cell>
          <cell r="H13221">
            <v>0</v>
          </cell>
          <cell r="I13221">
            <v>0</v>
          </cell>
          <cell r="J13221">
            <v>0</v>
          </cell>
          <cell r="K13221">
            <v>0</v>
          </cell>
          <cell r="L13221">
            <v>0</v>
          </cell>
          <cell r="M13221">
            <v>0</v>
          </cell>
          <cell r="N13221">
            <v>0</v>
          </cell>
          <cell r="O13221" t="str">
            <v>+++</v>
          </cell>
        </row>
        <row r="13222">
          <cell r="A13222" t="str">
            <v>820.40.60.520-5000.99</v>
          </cell>
          <cell r="B13222" t="str">
            <v>820</v>
          </cell>
          <cell r="C13222" t="str">
            <v>40</v>
          </cell>
          <cell r="D13222" t="str">
            <v>60</v>
          </cell>
          <cell r="E13222" t="str">
            <v>520</v>
          </cell>
          <cell r="F13222" t="str">
            <v>5000.99</v>
          </cell>
          <cell r="G13222" t="str">
            <v>Salaries New Personnel Requests</v>
          </cell>
          <cell r="H13222">
            <v>0</v>
          </cell>
          <cell r="I13222">
            <v>0</v>
          </cell>
          <cell r="J13222">
            <v>0</v>
          </cell>
          <cell r="K13222">
            <v>0</v>
          </cell>
          <cell r="L13222">
            <v>0</v>
          </cell>
          <cell r="M13222">
            <v>0</v>
          </cell>
          <cell r="N13222">
            <v>0</v>
          </cell>
          <cell r="O13222" t="str">
            <v>+++</v>
          </cell>
        </row>
        <row r="13223">
          <cell r="A13223" t="str">
            <v>820.40.60.520-5100.00</v>
          </cell>
          <cell r="B13223" t="str">
            <v>820</v>
          </cell>
          <cell r="C13223" t="str">
            <v>40</v>
          </cell>
          <cell r="D13223" t="str">
            <v>60</v>
          </cell>
          <cell r="E13223" t="str">
            <v>520</v>
          </cell>
          <cell r="F13223" t="str">
            <v>5100.00</v>
          </cell>
          <cell r="G13223" t="str">
            <v>Benefits PERS Pool Liability</v>
          </cell>
          <cell r="H13223">
            <v>45680</v>
          </cell>
          <cell r="I13223">
            <v>0</v>
          </cell>
          <cell r="J13223">
            <v>45680</v>
          </cell>
          <cell r="K13223">
            <v>0</v>
          </cell>
          <cell r="L13223">
            <v>0</v>
          </cell>
          <cell r="M13223">
            <v>0</v>
          </cell>
          <cell r="N13223">
            <v>45680</v>
          </cell>
          <cell r="O13223">
            <v>0</v>
          </cell>
        </row>
        <row r="13224">
          <cell r="A13224" t="str">
            <v>820.40.60.520-5100.01</v>
          </cell>
          <cell r="B13224" t="str">
            <v>820</v>
          </cell>
          <cell r="C13224" t="str">
            <v>40</v>
          </cell>
          <cell r="D13224" t="str">
            <v>60</v>
          </cell>
          <cell r="E13224" t="str">
            <v>520</v>
          </cell>
          <cell r="F13224" t="str">
            <v>5100.01</v>
          </cell>
          <cell r="G13224" t="str">
            <v>Benefits Retirement</v>
          </cell>
          <cell r="H13224">
            <v>26240</v>
          </cell>
          <cell r="I13224">
            <v>0</v>
          </cell>
          <cell r="J13224">
            <v>26240</v>
          </cell>
          <cell r="K13224">
            <v>0</v>
          </cell>
          <cell r="L13224">
            <v>0</v>
          </cell>
          <cell r="M13224">
            <v>0</v>
          </cell>
          <cell r="N13224">
            <v>26240</v>
          </cell>
          <cell r="O13224">
            <v>0</v>
          </cell>
        </row>
        <row r="13225">
          <cell r="A13225" t="str">
            <v>820.40.60.520-5100.02</v>
          </cell>
          <cell r="B13225" t="str">
            <v>820</v>
          </cell>
          <cell r="C13225" t="str">
            <v>40</v>
          </cell>
          <cell r="D13225" t="str">
            <v>60</v>
          </cell>
          <cell r="E13225" t="str">
            <v>520</v>
          </cell>
          <cell r="F13225" t="str">
            <v>5100.02</v>
          </cell>
          <cell r="G13225" t="str">
            <v>Benefits Health Insurance</v>
          </cell>
          <cell r="H13225">
            <v>59720</v>
          </cell>
          <cell r="I13225">
            <v>0</v>
          </cell>
          <cell r="J13225">
            <v>59720</v>
          </cell>
          <cell r="K13225">
            <v>0</v>
          </cell>
          <cell r="L13225">
            <v>0</v>
          </cell>
          <cell r="M13225">
            <v>0</v>
          </cell>
          <cell r="N13225">
            <v>59720</v>
          </cell>
          <cell r="O13225">
            <v>0</v>
          </cell>
        </row>
        <row r="13226">
          <cell r="A13226" t="str">
            <v>820.40.60.520-5100.03</v>
          </cell>
          <cell r="B13226" t="str">
            <v>820</v>
          </cell>
          <cell r="C13226" t="str">
            <v>40</v>
          </cell>
          <cell r="D13226" t="str">
            <v>60</v>
          </cell>
          <cell r="E13226" t="str">
            <v>520</v>
          </cell>
          <cell r="F13226" t="str">
            <v>5100.03</v>
          </cell>
          <cell r="G13226" t="str">
            <v>Benefits Dental Insurance</v>
          </cell>
          <cell r="H13226">
            <v>5300</v>
          </cell>
          <cell r="I13226">
            <v>0</v>
          </cell>
          <cell r="J13226">
            <v>5300</v>
          </cell>
          <cell r="K13226">
            <v>0</v>
          </cell>
          <cell r="L13226">
            <v>0</v>
          </cell>
          <cell r="M13226">
            <v>0</v>
          </cell>
          <cell r="N13226">
            <v>5300</v>
          </cell>
          <cell r="O13226">
            <v>0</v>
          </cell>
        </row>
        <row r="13227">
          <cell r="A13227" t="str">
            <v>820.40.60.520-5100.04</v>
          </cell>
          <cell r="B13227" t="str">
            <v>820</v>
          </cell>
          <cell r="C13227" t="str">
            <v>40</v>
          </cell>
          <cell r="D13227" t="str">
            <v>60</v>
          </cell>
          <cell r="E13227" t="str">
            <v>520</v>
          </cell>
          <cell r="F13227" t="str">
            <v>5100.04</v>
          </cell>
          <cell r="G13227" t="str">
            <v>Benefits Vision Insurance</v>
          </cell>
          <cell r="H13227">
            <v>820</v>
          </cell>
          <cell r="I13227">
            <v>0</v>
          </cell>
          <cell r="J13227">
            <v>820</v>
          </cell>
          <cell r="K13227">
            <v>0</v>
          </cell>
          <cell r="L13227">
            <v>0</v>
          </cell>
          <cell r="M13227">
            <v>0</v>
          </cell>
          <cell r="N13227">
            <v>820</v>
          </cell>
          <cell r="O13227">
            <v>0</v>
          </cell>
        </row>
        <row r="13228">
          <cell r="A13228" t="str">
            <v>820.40.60.520-5100.05</v>
          </cell>
          <cell r="B13228" t="str">
            <v>820</v>
          </cell>
          <cell r="C13228" t="str">
            <v>40</v>
          </cell>
          <cell r="D13228" t="str">
            <v>60</v>
          </cell>
          <cell r="E13228" t="str">
            <v>520</v>
          </cell>
          <cell r="F13228" t="str">
            <v>5100.05</v>
          </cell>
          <cell r="G13228" t="str">
            <v>Benefits Life Insurance</v>
          </cell>
          <cell r="H13228">
            <v>310</v>
          </cell>
          <cell r="I13228">
            <v>0</v>
          </cell>
          <cell r="J13228">
            <v>310</v>
          </cell>
          <cell r="K13228">
            <v>0</v>
          </cell>
          <cell r="L13228">
            <v>0</v>
          </cell>
          <cell r="M13228">
            <v>0</v>
          </cell>
          <cell r="N13228">
            <v>310</v>
          </cell>
          <cell r="O13228">
            <v>0</v>
          </cell>
        </row>
        <row r="13229">
          <cell r="A13229" t="str">
            <v>820.40.60.520-5100.06</v>
          </cell>
          <cell r="B13229" t="str">
            <v>820</v>
          </cell>
          <cell r="C13229" t="str">
            <v>40</v>
          </cell>
          <cell r="D13229" t="str">
            <v>60</v>
          </cell>
          <cell r="E13229" t="str">
            <v>520</v>
          </cell>
          <cell r="F13229" t="str">
            <v>5100.06</v>
          </cell>
          <cell r="G13229" t="str">
            <v>Benefits Worker's Comp</v>
          </cell>
          <cell r="H13229">
            <v>7580</v>
          </cell>
          <cell r="I13229">
            <v>0</v>
          </cell>
          <cell r="J13229">
            <v>7580</v>
          </cell>
          <cell r="K13229">
            <v>0</v>
          </cell>
          <cell r="L13229">
            <v>0</v>
          </cell>
          <cell r="M13229">
            <v>0</v>
          </cell>
          <cell r="N13229">
            <v>7580</v>
          </cell>
          <cell r="O13229">
            <v>0</v>
          </cell>
        </row>
        <row r="13230">
          <cell r="A13230" t="str">
            <v>820.40.60.520-5100.07</v>
          </cell>
          <cell r="B13230" t="str">
            <v>820</v>
          </cell>
          <cell r="C13230" t="str">
            <v>40</v>
          </cell>
          <cell r="D13230" t="str">
            <v>60</v>
          </cell>
          <cell r="E13230" t="str">
            <v>520</v>
          </cell>
          <cell r="F13230" t="str">
            <v>5100.07</v>
          </cell>
          <cell r="G13230" t="str">
            <v>Benefits Long Term Disability</v>
          </cell>
          <cell r="H13230">
            <v>1370</v>
          </cell>
          <cell r="I13230">
            <v>0</v>
          </cell>
          <cell r="J13230">
            <v>1370</v>
          </cell>
          <cell r="K13230">
            <v>0</v>
          </cell>
          <cell r="L13230">
            <v>0</v>
          </cell>
          <cell r="M13230">
            <v>0</v>
          </cell>
          <cell r="N13230">
            <v>1370</v>
          </cell>
          <cell r="O13230">
            <v>0</v>
          </cell>
        </row>
        <row r="13231">
          <cell r="A13231" t="str">
            <v>820.40.60.520-5100.08</v>
          </cell>
          <cell r="B13231" t="str">
            <v>820</v>
          </cell>
          <cell r="C13231" t="str">
            <v>40</v>
          </cell>
          <cell r="D13231" t="str">
            <v>60</v>
          </cell>
          <cell r="E13231" t="str">
            <v>520</v>
          </cell>
          <cell r="F13231" t="str">
            <v>5100.08</v>
          </cell>
          <cell r="G13231" t="str">
            <v>Benefits Deferred Compensation</v>
          </cell>
          <cell r="H13231">
            <v>5990</v>
          </cell>
          <cell r="I13231">
            <v>0</v>
          </cell>
          <cell r="J13231">
            <v>5990</v>
          </cell>
          <cell r="K13231">
            <v>0</v>
          </cell>
          <cell r="L13231">
            <v>0</v>
          </cell>
          <cell r="M13231">
            <v>0</v>
          </cell>
          <cell r="N13231">
            <v>5990</v>
          </cell>
          <cell r="O13231">
            <v>0</v>
          </cell>
        </row>
        <row r="13232">
          <cell r="A13232" t="str">
            <v>820.40.60.520-5100.09</v>
          </cell>
          <cell r="B13232" t="str">
            <v>820</v>
          </cell>
          <cell r="C13232" t="str">
            <v>40</v>
          </cell>
          <cell r="D13232" t="str">
            <v>60</v>
          </cell>
          <cell r="E13232" t="str">
            <v>520</v>
          </cell>
          <cell r="F13232" t="str">
            <v>5100.09</v>
          </cell>
          <cell r="G13232" t="str">
            <v>Benefits Unemployment Insurance</v>
          </cell>
          <cell r="H13232">
            <v>0</v>
          </cell>
          <cell r="I13232">
            <v>0</v>
          </cell>
          <cell r="J13232">
            <v>0</v>
          </cell>
          <cell r="K13232">
            <v>0</v>
          </cell>
          <cell r="L13232">
            <v>0</v>
          </cell>
          <cell r="M13232">
            <v>0</v>
          </cell>
          <cell r="N13232">
            <v>0</v>
          </cell>
          <cell r="O13232" t="str">
            <v>+++</v>
          </cell>
        </row>
        <row r="13233">
          <cell r="A13233" t="str">
            <v>820.40.60.520-5100.10</v>
          </cell>
          <cell r="B13233" t="str">
            <v>820</v>
          </cell>
          <cell r="C13233" t="str">
            <v>40</v>
          </cell>
          <cell r="D13233" t="str">
            <v>60</v>
          </cell>
          <cell r="E13233" t="str">
            <v>520</v>
          </cell>
          <cell r="F13233" t="str">
            <v>5100.10</v>
          </cell>
          <cell r="G13233" t="str">
            <v>Benefits Uniform Allowance</v>
          </cell>
          <cell r="H13233">
            <v>0</v>
          </cell>
          <cell r="I13233">
            <v>0</v>
          </cell>
          <cell r="J13233">
            <v>0</v>
          </cell>
          <cell r="K13233">
            <v>0</v>
          </cell>
          <cell r="L13233">
            <v>0</v>
          </cell>
          <cell r="M13233">
            <v>0</v>
          </cell>
          <cell r="N13233">
            <v>0</v>
          </cell>
          <cell r="O13233" t="str">
            <v>+++</v>
          </cell>
        </row>
        <row r="13234">
          <cell r="A13234" t="str">
            <v>820.40.60.520-5100.11</v>
          </cell>
          <cell r="B13234" t="str">
            <v>820</v>
          </cell>
          <cell r="C13234" t="str">
            <v>40</v>
          </cell>
          <cell r="D13234" t="str">
            <v>60</v>
          </cell>
          <cell r="E13234" t="str">
            <v>520</v>
          </cell>
          <cell r="F13234" t="str">
            <v>5100.11</v>
          </cell>
          <cell r="G13234" t="str">
            <v>Benefits Medicare</v>
          </cell>
          <cell r="H13234">
            <v>3625</v>
          </cell>
          <cell r="I13234">
            <v>0</v>
          </cell>
          <cell r="J13234">
            <v>3625</v>
          </cell>
          <cell r="K13234">
            <v>0</v>
          </cell>
          <cell r="L13234">
            <v>0</v>
          </cell>
          <cell r="M13234">
            <v>0</v>
          </cell>
          <cell r="N13234">
            <v>3625</v>
          </cell>
          <cell r="O13234">
            <v>0</v>
          </cell>
        </row>
        <row r="13235">
          <cell r="A13235" t="str">
            <v>820.40.60.520-5100.12</v>
          </cell>
          <cell r="B13235" t="str">
            <v>820</v>
          </cell>
          <cell r="C13235" t="str">
            <v>40</v>
          </cell>
          <cell r="D13235" t="str">
            <v>60</v>
          </cell>
          <cell r="E13235" t="str">
            <v>520</v>
          </cell>
          <cell r="F13235" t="str">
            <v>5100.12</v>
          </cell>
          <cell r="G13235" t="str">
            <v>Benefits Annual Physical Exam</v>
          </cell>
          <cell r="H13235">
            <v>450</v>
          </cell>
          <cell r="I13235">
            <v>0</v>
          </cell>
          <cell r="J13235">
            <v>450</v>
          </cell>
          <cell r="K13235">
            <v>0</v>
          </cell>
          <cell r="L13235">
            <v>0</v>
          </cell>
          <cell r="M13235">
            <v>50</v>
          </cell>
          <cell r="N13235">
            <v>400</v>
          </cell>
          <cell r="O13235">
            <v>0.11</v>
          </cell>
        </row>
        <row r="13236">
          <cell r="A13236" t="str">
            <v>820.40.60.520-5100.14</v>
          </cell>
          <cell r="B13236" t="str">
            <v>820</v>
          </cell>
          <cell r="C13236" t="str">
            <v>40</v>
          </cell>
          <cell r="D13236" t="str">
            <v>60</v>
          </cell>
          <cell r="E13236" t="str">
            <v>520</v>
          </cell>
          <cell r="F13236" t="str">
            <v>5100.14</v>
          </cell>
          <cell r="G13236" t="str">
            <v>Benefits PPE</v>
          </cell>
          <cell r="H13236">
            <v>0</v>
          </cell>
          <cell r="I13236">
            <v>0</v>
          </cell>
          <cell r="J13236">
            <v>0</v>
          </cell>
          <cell r="K13236">
            <v>0</v>
          </cell>
          <cell r="L13236">
            <v>0</v>
          </cell>
          <cell r="M13236">
            <v>0</v>
          </cell>
          <cell r="N13236">
            <v>0</v>
          </cell>
          <cell r="O13236" t="str">
            <v>+++</v>
          </cell>
        </row>
        <row r="13237">
          <cell r="A13237" t="str">
            <v>820.40.60.520-5100.15</v>
          </cell>
          <cell r="B13237" t="str">
            <v>820</v>
          </cell>
          <cell r="C13237" t="str">
            <v>40</v>
          </cell>
          <cell r="D13237" t="str">
            <v>60</v>
          </cell>
          <cell r="E13237" t="str">
            <v>520</v>
          </cell>
          <cell r="F13237" t="str">
            <v>5100.15</v>
          </cell>
          <cell r="G13237" t="str">
            <v>Benefits Cell Phone Allowance</v>
          </cell>
          <cell r="H13237">
            <v>140</v>
          </cell>
          <cell r="I13237">
            <v>0</v>
          </cell>
          <cell r="J13237">
            <v>140</v>
          </cell>
          <cell r="K13237">
            <v>0</v>
          </cell>
          <cell r="L13237">
            <v>0</v>
          </cell>
          <cell r="M13237">
            <v>0</v>
          </cell>
          <cell r="N13237">
            <v>140</v>
          </cell>
          <cell r="O13237">
            <v>0</v>
          </cell>
        </row>
        <row r="13238">
          <cell r="A13238" t="str">
            <v>820.40.60.520-5100.17</v>
          </cell>
          <cell r="B13238" t="str">
            <v>820</v>
          </cell>
          <cell r="C13238" t="str">
            <v>40</v>
          </cell>
          <cell r="D13238" t="str">
            <v>60</v>
          </cell>
          <cell r="E13238" t="str">
            <v>520</v>
          </cell>
          <cell r="F13238" t="str">
            <v>5100.17</v>
          </cell>
          <cell r="G13238" t="str">
            <v>Benefits Other Post Employment Benefits</v>
          </cell>
          <cell r="H13238">
            <v>0</v>
          </cell>
          <cell r="I13238">
            <v>0</v>
          </cell>
          <cell r="J13238">
            <v>0</v>
          </cell>
          <cell r="K13238">
            <v>0</v>
          </cell>
          <cell r="L13238">
            <v>0</v>
          </cell>
          <cell r="M13238">
            <v>0</v>
          </cell>
          <cell r="N13238">
            <v>0</v>
          </cell>
          <cell r="O13238" t="str">
            <v>+++</v>
          </cell>
        </row>
        <row r="13239">
          <cell r="A13239" t="str">
            <v>820.40.60.520-5100.99</v>
          </cell>
          <cell r="B13239" t="str">
            <v>820</v>
          </cell>
          <cell r="C13239" t="str">
            <v>40</v>
          </cell>
          <cell r="D13239" t="str">
            <v>60</v>
          </cell>
          <cell r="E13239" t="str">
            <v>520</v>
          </cell>
          <cell r="F13239" t="str">
            <v>5100.99</v>
          </cell>
          <cell r="G13239" t="str">
            <v>Benefits Pension Expense</v>
          </cell>
          <cell r="H13239">
            <v>0</v>
          </cell>
          <cell r="I13239">
            <v>0</v>
          </cell>
          <cell r="J13239">
            <v>0</v>
          </cell>
          <cell r="K13239">
            <v>0</v>
          </cell>
          <cell r="L13239">
            <v>0</v>
          </cell>
          <cell r="M13239">
            <v>0</v>
          </cell>
          <cell r="N13239">
            <v>0</v>
          </cell>
          <cell r="O13239" t="str">
            <v>+++</v>
          </cell>
        </row>
        <row r="13240">
          <cell r="A13240" t="str">
            <v>820.40.60.520-6000.01</v>
          </cell>
          <cell r="B13240" t="str">
            <v>820</v>
          </cell>
          <cell r="C13240" t="str">
            <v>40</v>
          </cell>
          <cell r="D13240" t="str">
            <v>60</v>
          </cell>
          <cell r="E13240" t="str">
            <v>520</v>
          </cell>
          <cell r="F13240" t="str">
            <v>6000.01</v>
          </cell>
          <cell r="G13240" t="str">
            <v>Professional Services General</v>
          </cell>
          <cell r="H13240">
            <v>0</v>
          </cell>
          <cell r="I13240">
            <v>0</v>
          </cell>
          <cell r="J13240">
            <v>0</v>
          </cell>
          <cell r="K13240">
            <v>0</v>
          </cell>
          <cell r="L13240">
            <v>0</v>
          </cell>
          <cell r="M13240">
            <v>0</v>
          </cell>
          <cell r="N13240">
            <v>0</v>
          </cell>
          <cell r="O13240" t="str">
            <v>+++</v>
          </cell>
        </row>
        <row r="13241">
          <cell r="A13241" t="str">
            <v>820.40.60.520-6000.09</v>
          </cell>
          <cell r="B13241" t="str">
            <v>820</v>
          </cell>
          <cell r="C13241" t="str">
            <v>40</v>
          </cell>
          <cell r="D13241" t="str">
            <v>60</v>
          </cell>
          <cell r="E13241" t="str">
            <v>520</v>
          </cell>
          <cell r="F13241" t="str">
            <v>6000.09</v>
          </cell>
          <cell r="G13241" t="str">
            <v>Professional Services Uniform</v>
          </cell>
          <cell r="H13241">
            <v>0</v>
          </cell>
          <cell r="I13241">
            <v>0</v>
          </cell>
          <cell r="J13241">
            <v>0</v>
          </cell>
          <cell r="K13241">
            <v>0</v>
          </cell>
          <cell r="L13241">
            <v>0</v>
          </cell>
          <cell r="M13241">
            <v>0</v>
          </cell>
          <cell r="N13241">
            <v>0</v>
          </cell>
          <cell r="O13241" t="str">
            <v>+++</v>
          </cell>
        </row>
        <row r="13242">
          <cell r="A13242" t="str">
            <v>820.40.60.520-6100.01</v>
          </cell>
          <cell r="B13242" t="str">
            <v>820</v>
          </cell>
          <cell r="C13242" t="str">
            <v>40</v>
          </cell>
          <cell r="D13242" t="str">
            <v>60</v>
          </cell>
          <cell r="E13242" t="str">
            <v>520</v>
          </cell>
          <cell r="F13242" t="str">
            <v>6100.01</v>
          </cell>
          <cell r="G13242" t="str">
            <v>Utilities Electric</v>
          </cell>
          <cell r="H13242">
            <v>23000</v>
          </cell>
          <cell r="I13242">
            <v>0</v>
          </cell>
          <cell r="J13242">
            <v>23000</v>
          </cell>
          <cell r="K13242">
            <v>0</v>
          </cell>
          <cell r="L13242">
            <v>0</v>
          </cell>
          <cell r="M13242">
            <v>0</v>
          </cell>
          <cell r="N13242">
            <v>23000</v>
          </cell>
          <cell r="O13242">
            <v>0</v>
          </cell>
        </row>
        <row r="13243">
          <cell r="A13243" t="str">
            <v>820.40.60.520-6100.02</v>
          </cell>
          <cell r="B13243" t="str">
            <v>820</v>
          </cell>
          <cell r="C13243" t="str">
            <v>40</v>
          </cell>
          <cell r="D13243" t="str">
            <v>60</v>
          </cell>
          <cell r="E13243" t="str">
            <v>520</v>
          </cell>
          <cell r="F13243" t="str">
            <v>6100.02</v>
          </cell>
          <cell r="G13243" t="str">
            <v>Utilities Telephone</v>
          </cell>
          <cell r="H13243">
            <v>2200</v>
          </cell>
          <cell r="I13243">
            <v>0</v>
          </cell>
          <cell r="J13243">
            <v>2200</v>
          </cell>
          <cell r="K13243">
            <v>0</v>
          </cell>
          <cell r="L13243">
            <v>0</v>
          </cell>
          <cell r="M13243">
            <v>430.91</v>
          </cell>
          <cell r="N13243">
            <v>1769.09</v>
          </cell>
          <cell r="O13243">
            <v>0.2</v>
          </cell>
        </row>
        <row r="13244">
          <cell r="A13244" t="str">
            <v>820.40.60.520-6100.03</v>
          </cell>
          <cell r="B13244" t="str">
            <v>820</v>
          </cell>
          <cell r="C13244" t="str">
            <v>40</v>
          </cell>
          <cell r="D13244" t="str">
            <v>60</v>
          </cell>
          <cell r="E13244" t="str">
            <v>520</v>
          </cell>
          <cell r="F13244" t="str">
            <v>6100.03</v>
          </cell>
          <cell r="G13244" t="str">
            <v>Utilities Data Transmission / ISP</v>
          </cell>
          <cell r="H13244">
            <v>0</v>
          </cell>
          <cell r="I13244">
            <v>0</v>
          </cell>
          <cell r="J13244">
            <v>0</v>
          </cell>
          <cell r="K13244">
            <v>0</v>
          </cell>
          <cell r="L13244">
            <v>0</v>
          </cell>
          <cell r="M13244">
            <v>0</v>
          </cell>
          <cell r="N13244">
            <v>0</v>
          </cell>
          <cell r="O13244" t="str">
            <v>+++</v>
          </cell>
        </row>
        <row r="13245">
          <cell r="A13245" t="str">
            <v>820.40.60.520-6200.01</v>
          </cell>
          <cell r="B13245" t="str">
            <v>820</v>
          </cell>
          <cell r="C13245" t="str">
            <v>40</v>
          </cell>
          <cell r="D13245" t="str">
            <v>60</v>
          </cell>
          <cell r="E13245" t="str">
            <v>520</v>
          </cell>
          <cell r="F13245" t="str">
            <v>6200.01</v>
          </cell>
          <cell r="G13245" t="str">
            <v>Supplies Office</v>
          </cell>
          <cell r="H13245">
            <v>0</v>
          </cell>
          <cell r="I13245">
            <v>0</v>
          </cell>
          <cell r="J13245">
            <v>0</v>
          </cell>
          <cell r="K13245">
            <v>0</v>
          </cell>
          <cell r="L13245">
            <v>0</v>
          </cell>
          <cell r="M13245">
            <v>0</v>
          </cell>
          <cell r="N13245">
            <v>0</v>
          </cell>
          <cell r="O13245" t="str">
            <v>+++</v>
          </cell>
        </row>
        <row r="13246">
          <cell r="A13246" t="str">
            <v>820.40.60.520-6200.02</v>
          </cell>
          <cell r="B13246" t="str">
            <v>820</v>
          </cell>
          <cell r="C13246" t="str">
            <v>40</v>
          </cell>
          <cell r="D13246" t="str">
            <v>60</v>
          </cell>
          <cell r="E13246" t="str">
            <v>520</v>
          </cell>
          <cell r="F13246" t="str">
            <v>6200.02</v>
          </cell>
          <cell r="G13246" t="str">
            <v>Supplies Special Department</v>
          </cell>
          <cell r="H13246">
            <v>0</v>
          </cell>
          <cell r="I13246">
            <v>0</v>
          </cell>
          <cell r="J13246">
            <v>0</v>
          </cell>
          <cell r="K13246">
            <v>0</v>
          </cell>
          <cell r="L13246">
            <v>0</v>
          </cell>
          <cell r="M13246">
            <v>0</v>
          </cell>
          <cell r="N13246">
            <v>0</v>
          </cell>
          <cell r="O13246" t="str">
            <v>+++</v>
          </cell>
        </row>
        <row r="13247">
          <cell r="A13247" t="str">
            <v>820.40.60.520-6200.03</v>
          </cell>
          <cell r="B13247" t="str">
            <v>820</v>
          </cell>
          <cell r="C13247" t="str">
            <v>40</v>
          </cell>
          <cell r="D13247" t="str">
            <v>60</v>
          </cell>
          <cell r="E13247" t="str">
            <v>520</v>
          </cell>
          <cell r="F13247" t="str">
            <v>6200.03</v>
          </cell>
          <cell r="G13247" t="str">
            <v>Supplies Copier Maintenance &amp; Supplies</v>
          </cell>
          <cell r="H13247">
            <v>0</v>
          </cell>
          <cell r="I13247">
            <v>0</v>
          </cell>
          <cell r="J13247">
            <v>0</v>
          </cell>
          <cell r="K13247">
            <v>0</v>
          </cell>
          <cell r="L13247">
            <v>0</v>
          </cell>
          <cell r="M13247">
            <v>0</v>
          </cell>
          <cell r="N13247">
            <v>0</v>
          </cell>
          <cell r="O13247" t="str">
            <v>+++</v>
          </cell>
        </row>
        <row r="13248">
          <cell r="A13248" t="str">
            <v>820.40.60.520-6200.05</v>
          </cell>
          <cell r="B13248" t="str">
            <v>820</v>
          </cell>
          <cell r="C13248" t="str">
            <v>40</v>
          </cell>
          <cell r="D13248" t="str">
            <v>60</v>
          </cell>
          <cell r="E13248" t="str">
            <v>520</v>
          </cell>
          <cell r="F13248" t="str">
            <v>6200.05</v>
          </cell>
          <cell r="G13248" t="str">
            <v>Supplies Gasoline</v>
          </cell>
          <cell r="H13248">
            <v>3000</v>
          </cell>
          <cell r="I13248">
            <v>0</v>
          </cell>
          <cell r="J13248">
            <v>3000</v>
          </cell>
          <cell r="K13248">
            <v>0</v>
          </cell>
          <cell r="L13248">
            <v>0</v>
          </cell>
          <cell r="M13248">
            <v>0</v>
          </cell>
          <cell r="N13248">
            <v>3000</v>
          </cell>
          <cell r="O13248">
            <v>0</v>
          </cell>
        </row>
        <row r="13249">
          <cell r="A13249" t="str">
            <v>820.40.60.520-6200.06</v>
          </cell>
          <cell r="B13249" t="str">
            <v>820</v>
          </cell>
          <cell r="C13249" t="str">
            <v>40</v>
          </cell>
          <cell r="D13249" t="str">
            <v>60</v>
          </cell>
          <cell r="E13249" t="str">
            <v>520</v>
          </cell>
          <cell r="F13249" t="str">
            <v>6200.06</v>
          </cell>
          <cell r="G13249" t="str">
            <v>Supplies Propane</v>
          </cell>
          <cell r="H13249">
            <v>0</v>
          </cell>
          <cell r="I13249">
            <v>0</v>
          </cell>
          <cell r="J13249">
            <v>0</v>
          </cell>
          <cell r="K13249">
            <v>0</v>
          </cell>
          <cell r="L13249">
            <v>0</v>
          </cell>
          <cell r="M13249">
            <v>0</v>
          </cell>
          <cell r="N13249">
            <v>0</v>
          </cell>
          <cell r="O13249" t="str">
            <v>+++</v>
          </cell>
        </row>
        <row r="13250">
          <cell r="A13250" t="str">
            <v>820.40.60.520-6280.14</v>
          </cell>
          <cell r="B13250" t="str">
            <v>820</v>
          </cell>
          <cell r="C13250" t="str">
            <v>40</v>
          </cell>
          <cell r="D13250" t="str">
            <v>60</v>
          </cell>
          <cell r="E13250" t="str">
            <v>520</v>
          </cell>
          <cell r="F13250" t="str">
            <v>6280.14</v>
          </cell>
          <cell r="G13250" t="str">
            <v>Supplies-Public Works Protective Clothing</v>
          </cell>
          <cell r="H13250">
            <v>0</v>
          </cell>
          <cell r="I13250">
            <v>0</v>
          </cell>
          <cell r="J13250">
            <v>0</v>
          </cell>
          <cell r="K13250">
            <v>0</v>
          </cell>
          <cell r="L13250">
            <v>0</v>
          </cell>
          <cell r="M13250">
            <v>0</v>
          </cell>
          <cell r="N13250">
            <v>0</v>
          </cell>
          <cell r="O13250" t="str">
            <v>+++</v>
          </cell>
        </row>
        <row r="13251">
          <cell r="A13251" t="str">
            <v>820.40.60.520-6280.38</v>
          </cell>
          <cell r="B13251" t="str">
            <v>820</v>
          </cell>
          <cell r="C13251" t="str">
            <v>40</v>
          </cell>
          <cell r="D13251" t="str">
            <v>60</v>
          </cell>
          <cell r="E13251" t="str">
            <v>520</v>
          </cell>
          <cell r="F13251" t="str">
            <v>6280.38</v>
          </cell>
          <cell r="G13251" t="str">
            <v>Supplies-Public Works Global Supplies</v>
          </cell>
          <cell r="H13251">
            <v>0</v>
          </cell>
          <cell r="I13251">
            <v>0</v>
          </cell>
          <cell r="J13251">
            <v>0</v>
          </cell>
          <cell r="K13251">
            <v>0</v>
          </cell>
          <cell r="L13251">
            <v>0</v>
          </cell>
          <cell r="M13251">
            <v>0</v>
          </cell>
          <cell r="N13251">
            <v>0</v>
          </cell>
          <cell r="O13251" t="str">
            <v>+++</v>
          </cell>
        </row>
        <row r="13252">
          <cell r="A13252" t="str">
            <v>820.40.60.520-6300.01</v>
          </cell>
          <cell r="B13252" t="str">
            <v>820</v>
          </cell>
          <cell r="C13252" t="str">
            <v>40</v>
          </cell>
          <cell r="D13252" t="str">
            <v>60</v>
          </cell>
          <cell r="E13252" t="str">
            <v>520</v>
          </cell>
          <cell r="F13252" t="str">
            <v>6300.01</v>
          </cell>
          <cell r="G13252" t="str">
            <v>Dues &amp; Subscriptions Memberships</v>
          </cell>
          <cell r="H13252">
            <v>0</v>
          </cell>
          <cell r="I13252">
            <v>0</v>
          </cell>
          <cell r="J13252">
            <v>0</v>
          </cell>
          <cell r="K13252">
            <v>0</v>
          </cell>
          <cell r="L13252">
            <v>0</v>
          </cell>
          <cell r="M13252">
            <v>0</v>
          </cell>
          <cell r="N13252">
            <v>0</v>
          </cell>
          <cell r="O13252" t="str">
            <v>+++</v>
          </cell>
        </row>
        <row r="13253">
          <cell r="A13253" t="str">
            <v>820.40.60.520-6350.01</v>
          </cell>
          <cell r="B13253" t="str">
            <v>820</v>
          </cell>
          <cell r="C13253" t="str">
            <v>40</v>
          </cell>
          <cell r="D13253" t="str">
            <v>60</v>
          </cell>
          <cell r="E13253" t="str">
            <v>520</v>
          </cell>
          <cell r="F13253" t="str">
            <v>6350.01</v>
          </cell>
          <cell r="G13253" t="str">
            <v>Maintenance Agreements &amp; Licenses License/Software Maintenance</v>
          </cell>
          <cell r="H13253">
            <v>0</v>
          </cell>
          <cell r="I13253">
            <v>0</v>
          </cell>
          <cell r="J13253">
            <v>0</v>
          </cell>
          <cell r="K13253">
            <v>0</v>
          </cell>
          <cell r="L13253">
            <v>0</v>
          </cell>
          <cell r="M13253">
            <v>0</v>
          </cell>
          <cell r="N13253">
            <v>0</v>
          </cell>
          <cell r="O13253" t="str">
            <v>+++</v>
          </cell>
        </row>
        <row r="13254">
          <cell r="A13254" t="str">
            <v>820.40.60.520-6350.03</v>
          </cell>
          <cell r="B13254" t="str">
            <v>820</v>
          </cell>
          <cell r="C13254" t="str">
            <v>40</v>
          </cell>
          <cell r="D13254" t="str">
            <v>60</v>
          </cell>
          <cell r="E13254" t="str">
            <v>520</v>
          </cell>
          <cell r="F13254" t="str">
            <v>6350.03</v>
          </cell>
          <cell r="G13254" t="str">
            <v>Maintenance Agreements &amp; Licenses Maintenance Agreements</v>
          </cell>
          <cell r="H13254">
            <v>0</v>
          </cell>
          <cell r="I13254">
            <v>0</v>
          </cell>
          <cell r="J13254">
            <v>0</v>
          </cell>
          <cell r="K13254">
            <v>0</v>
          </cell>
          <cell r="L13254">
            <v>0</v>
          </cell>
          <cell r="M13254">
            <v>0</v>
          </cell>
          <cell r="N13254">
            <v>0</v>
          </cell>
          <cell r="O13254" t="str">
            <v>+++</v>
          </cell>
        </row>
        <row r="13255">
          <cell r="A13255" t="str">
            <v>820.40.60.520-6375.07</v>
          </cell>
          <cell r="B13255" t="str">
            <v>820</v>
          </cell>
          <cell r="C13255" t="str">
            <v>40</v>
          </cell>
          <cell r="D13255" t="str">
            <v>60</v>
          </cell>
          <cell r="E13255" t="str">
            <v>520</v>
          </cell>
          <cell r="F13255" t="str">
            <v>6375.07</v>
          </cell>
          <cell r="G13255" t="str">
            <v>Operating Fees Permit</v>
          </cell>
          <cell r="H13255">
            <v>0</v>
          </cell>
          <cell r="I13255">
            <v>0</v>
          </cell>
          <cell r="J13255">
            <v>0</v>
          </cell>
          <cell r="K13255">
            <v>0</v>
          </cell>
          <cell r="L13255">
            <v>0</v>
          </cell>
          <cell r="M13255">
            <v>0</v>
          </cell>
          <cell r="N13255">
            <v>0</v>
          </cell>
          <cell r="O13255" t="str">
            <v>+++</v>
          </cell>
        </row>
        <row r="13256">
          <cell r="A13256" t="str">
            <v>820.40.60.520-6400.02</v>
          </cell>
          <cell r="B13256" t="str">
            <v>820</v>
          </cell>
          <cell r="C13256" t="str">
            <v>40</v>
          </cell>
          <cell r="D13256" t="str">
            <v>60</v>
          </cell>
          <cell r="E13256" t="str">
            <v>520</v>
          </cell>
          <cell r="F13256" t="str">
            <v>6400.02</v>
          </cell>
          <cell r="G13256" t="str">
            <v>Repairs &amp; Maintenance Minor Equipment/Other</v>
          </cell>
          <cell r="H13256">
            <v>0</v>
          </cell>
          <cell r="I13256">
            <v>0</v>
          </cell>
          <cell r="J13256">
            <v>0</v>
          </cell>
          <cell r="K13256">
            <v>0</v>
          </cell>
          <cell r="L13256">
            <v>0</v>
          </cell>
          <cell r="M13256">
            <v>0</v>
          </cell>
          <cell r="N13256">
            <v>0</v>
          </cell>
          <cell r="O13256" t="str">
            <v>+++</v>
          </cell>
        </row>
        <row r="13257">
          <cell r="A13257" t="str">
            <v>820.40.60.520-6400.04</v>
          </cell>
          <cell r="B13257" t="str">
            <v>820</v>
          </cell>
          <cell r="C13257" t="str">
            <v>40</v>
          </cell>
          <cell r="D13257" t="str">
            <v>60</v>
          </cell>
          <cell r="E13257" t="str">
            <v>520</v>
          </cell>
          <cell r="F13257" t="str">
            <v>6400.04</v>
          </cell>
          <cell r="G13257" t="str">
            <v>Repairs &amp; Maintenance Equipment Rental</v>
          </cell>
          <cell r="H13257">
            <v>0</v>
          </cell>
          <cell r="I13257">
            <v>0</v>
          </cell>
          <cell r="J13257">
            <v>0</v>
          </cell>
          <cell r="K13257">
            <v>0</v>
          </cell>
          <cell r="L13257">
            <v>0</v>
          </cell>
          <cell r="M13257">
            <v>0</v>
          </cell>
          <cell r="N13257">
            <v>0</v>
          </cell>
          <cell r="O13257" t="str">
            <v>+++</v>
          </cell>
        </row>
        <row r="13258">
          <cell r="A13258" t="str">
            <v>820.40.60.520-6400.05</v>
          </cell>
          <cell r="B13258" t="str">
            <v>820</v>
          </cell>
          <cell r="C13258" t="str">
            <v>40</v>
          </cell>
          <cell r="D13258" t="str">
            <v>60</v>
          </cell>
          <cell r="E13258" t="str">
            <v>520</v>
          </cell>
          <cell r="F13258" t="str">
            <v>6400.05</v>
          </cell>
          <cell r="G13258" t="str">
            <v>Repairs &amp; Maintenance Vehicle</v>
          </cell>
          <cell r="H13258">
            <v>0</v>
          </cell>
          <cell r="I13258">
            <v>0</v>
          </cell>
          <cell r="J13258">
            <v>0</v>
          </cell>
          <cell r="K13258">
            <v>0</v>
          </cell>
          <cell r="L13258">
            <v>0</v>
          </cell>
          <cell r="M13258">
            <v>0</v>
          </cell>
          <cell r="N13258">
            <v>0</v>
          </cell>
          <cell r="O13258" t="str">
            <v>+++</v>
          </cell>
        </row>
        <row r="13259">
          <cell r="A13259" t="str">
            <v>820.40.60.520-6400.20</v>
          </cell>
          <cell r="B13259" t="str">
            <v>820</v>
          </cell>
          <cell r="C13259" t="str">
            <v>40</v>
          </cell>
          <cell r="D13259" t="str">
            <v>60</v>
          </cell>
          <cell r="E13259" t="str">
            <v>520</v>
          </cell>
          <cell r="F13259" t="str">
            <v>6400.20</v>
          </cell>
          <cell r="G13259" t="str">
            <v>Repairs &amp; Maintenance Property Maintenance</v>
          </cell>
          <cell r="H13259">
            <v>0</v>
          </cell>
          <cell r="I13259">
            <v>0</v>
          </cell>
          <cell r="J13259">
            <v>0</v>
          </cell>
          <cell r="K13259">
            <v>0</v>
          </cell>
          <cell r="L13259">
            <v>0</v>
          </cell>
          <cell r="M13259">
            <v>0</v>
          </cell>
          <cell r="N13259">
            <v>0</v>
          </cell>
          <cell r="O13259" t="str">
            <v>+++</v>
          </cell>
        </row>
        <row r="13260">
          <cell r="A13260" t="str">
            <v>820.40.60.520-6500.04</v>
          </cell>
          <cell r="B13260" t="str">
            <v>820</v>
          </cell>
          <cell r="C13260" t="str">
            <v>40</v>
          </cell>
          <cell r="D13260" t="str">
            <v>60</v>
          </cell>
          <cell r="E13260" t="str">
            <v>520</v>
          </cell>
          <cell r="F13260" t="str">
            <v>6500.04</v>
          </cell>
          <cell r="G13260" t="str">
            <v>Claims &amp; Insurance Insurance Premiums</v>
          </cell>
          <cell r="H13260">
            <v>10880</v>
          </cell>
          <cell r="I13260">
            <v>0</v>
          </cell>
          <cell r="J13260">
            <v>10880</v>
          </cell>
          <cell r="K13260">
            <v>0</v>
          </cell>
          <cell r="L13260">
            <v>0</v>
          </cell>
          <cell r="M13260">
            <v>0</v>
          </cell>
          <cell r="N13260">
            <v>10880</v>
          </cell>
          <cell r="O13260">
            <v>0</v>
          </cell>
        </row>
        <row r="13261">
          <cell r="A13261" t="str">
            <v>820.40.60.520-6600.01</v>
          </cell>
          <cell r="B13261" t="str">
            <v>820</v>
          </cell>
          <cell r="C13261" t="str">
            <v>40</v>
          </cell>
          <cell r="D13261" t="str">
            <v>60</v>
          </cell>
          <cell r="E13261" t="str">
            <v>520</v>
          </cell>
          <cell r="F13261" t="str">
            <v>6600.01</v>
          </cell>
          <cell r="G13261" t="str">
            <v>Administrative Expenses Meetings</v>
          </cell>
          <cell r="H13261">
            <v>0</v>
          </cell>
          <cell r="I13261">
            <v>0</v>
          </cell>
          <cell r="J13261">
            <v>0</v>
          </cell>
          <cell r="K13261">
            <v>0</v>
          </cell>
          <cell r="L13261">
            <v>0</v>
          </cell>
          <cell r="M13261">
            <v>0</v>
          </cell>
          <cell r="N13261">
            <v>0</v>
          </cell>
          <cell r="O13261" t="str">
            <v>+++</v>
          </cell>
        </row>
        <row r="13262">
          <cell r="A13262" t="str">
            <v>820.40.60.520-6600.04</v>
          </cell>
          <cell r="B13262" t="str">
            <v>820</v>
          </cell>
          <cell r="C13262" t="str">
            <v>40</v>
          </cell>
          <cell r="D13262" t="str">
            <v>60</v>
          </cell>
          <cell r="E13262" t="str">
            <v>520</v>
          </cell>
          <cell r="F13262" t="str">
            <v>6600.04</v>
          </cell>
          <cell r="G13262" t="str">
            <v>Administrative Expenses Training/Conferences</v>
          </cell>
          <cell r="H13262">
            <v>0</v>
          </cell>
          <cell r="I13262">
            <v>0</v>
          </cell>
          <cell r="J13262">
            <v>0</v>
          </cell>
          <cell r="K13262">
            <v>0</v>
          </cell>
          <cell r="L13262">
            <v>0</v>
          </cell>
          <cell r="M13262">
            <v>0</v>
          </cell>
          <cell r="N13262">
            <v>0</v>
          </cell>
          <cell r="O13262" t="str">
            <v>+++</v>
          </cell>
        </row>
        <row r="13263">
          <cell r="A13263" t="str">
            <v>820.40.60.520-6600.07</v>
          </cell>
          <cell r="B13263" t="str">
            <v>820</v>
          </cell>
          <cell r="C13263" t="str">
            <v>40</v>
          </cell>
          <cell r="D13263" t="str">
            <v>60</v>
          </cell>
          <cell r="E13263" t="str">
            <v>520</v>
          </cell>
          <cell r="F13263" t="str">
            <v>6600.07</v>
          </cell>
          <cell r="G13263" t="str">
            <v>Administrative Expenses Employee Recruitment</v>
          </cell>
          <cell r="H13263">
            <v>0</v>
          </cell>
          <cell r="I13263">
            <v>0</v>
          </cell>
          <cell r="J13263">
            <v>0</v>
          </cell>
          <cell r="K13263">
            <v>0</v>
          </cell>
          <cell r="L13263">
            <v>0</v>
          </cell>
          <cell r="M13263">
            <v>0</v>
          </cell>
          <cell r="N13263">
            <v>0</v>
          </cell>
          <cell r="O13263" t="str">
            <v>+++</v>
          </cell>
        </row>
        <row r="13264">
          <cell r="A13264" t="str">
            <v>820.40.60.520-6600.25</v>
          </cell>
          <cell r="B13264" t="str">
            <v>820</v>
          </cell>
          <cell r="C13264" t="str">
            <v>40</v>
          </cell>
          <cell r="D13264" t="str">
            <v>60</v>
          </cell>
          <cell r="E13264" t="str">
            <v>520</v>
          </cell>
          <cell r="F13264" t="str">
            <v>6600.25</v>
          </cell>
          <cell r="G13264" t="str">
            <v>Administrative Expenses Support Services-Indirect Labor</v>
          </cell>
          <cell r="H13264">
            <v>22980</v>
          </cell>
          <cell r="I13264">
            <v>0</v>
          </cell>
          <cell r="J13264">
            <v>22980</v>
          </cell>
          <cell r="K13264">
            <v>0</v>
          </cell>
          <cell r="L13264">
            <v>0</v>
          </cell>
          <cell r="M13264">
            <v>0</v>
          </cell>
          <cell r="N13264">
            <v>22980</v>
          </cell>
          <cell r="O13264">
            <v>0</v>
          </cell>
        </row>
        <row r="13265">
          <cell r="A13265" t="str">
            <v>820.40.60.520-6600.26</v>
          </cell>
          <cell r="B13265" t="str">
            <v>820</v>
          </cell>
          <cell r="C13265" t="str">
            <v>40</v>
          </cell>
          <cell r="D13265" t="str">
            <v>60</v>
          </cell>
          <cell r="E13265" t="str">
            <v>520</v>
          </cell>
          <cell r="F13265" t="str">
            <v>6600.26</v>
          </cell>
          <cell r="G13265" t="str">
            <v>Administrative Expenses Support Services-IT</v>
          </cell>
          <cell r="H13265">
            <v>10925</v>
          </cell>
          <cell r="I13265">
            <v>0</v>
          </cell>
          <cell r="J13265">
            <v>10925</v>
          </cell>
          <cell r="K13265">
            <v>0</v>
          </cell>
          <cell r="L13265">
            <v>0</v>
          </cell>
          <cell r="M13265">
            <v>0</v>
          </cell>
          <cell r="N13265">
            <v>10925</v>
          </cell>
          <cell r="O13265">
            <v>0</v>
          </cell>
        </row>
        <row r="13266">
          <cell r="A13266" t="str">
            <v>820.40.60.520-6600.36</v>
          </cell>
          <cell r="B13266" t="str">
            <v>820</v>
          </cell>
          <cell r="C13266" t="str">
            <v>40</v>
          </cell>
          <cell r="D13266" t="str">
            <v>60</v>
          </cell>
          <cell r="E13266" t="str">
            <v>520</v>
          </cell>
          <cell r="F13266" t="str">
            <v>6600.36</v>
          </cell>
          <cell r="G13266" t="str">
            <v>Administrative Expenses IT Fund Contribution</v>
          </cell>
          <cell r="H13266">
            <v>12849</v>
          </cell>
          <cell r="I13266">
            <v>0</v>
          </cell>
          <cell r="J13266">
            <v>12849</v>
          </cell>
          <cell r="K13266">
            <v>0</v>
          </cell>
          <cell r="L13266">
            <v>0</v>
          </cell>
          <cell r="M13266">
            <v>0</v>
          </cell>
          <cell r="N13266">
            <v>12849</v>
          </cell>
          <cell r="O13266">
            <v>0</v>
          </cell>
        </row>
        <row r="13267">
          <cell r="A13267" t="str">
            <v>820.40.60.530-5000.01</v>
          </cell>
          <cell r="B13267" t="str">
            <v>820</v>
          </cell>
          <cell r="C13267" t="str">
            <v>40</v>
          </cell>
          <cell r="D13267" t="str">
            <v>60</v>
          </cell>
          <cell r="E13267" t="str">
            <v>530</v>
          </cell>
          <cell r="F13267" t="str">
            <v>5000.01</v>
          </cell>
          <cell r="G13267" t="str">
            <v>Salaries Regular</v>
          </cell>
          <cell r="H13267">
            <v>293022</v>
          </cell>
          <cell r="I13267">
            <v>0</v>
          </cell>
          <cell r="J13267">
            <v>293022</v>
          </cell>
          <cell r="K13267">
            <v>0</v>
          </cell>
          <cell r="L13267">
            <v>0</v>
          </cell>
          <cell r="M13267">
            <v>0</v>
          </cell>
          <cell r="N13267">
            <v>293022</v>
          </cell>
          <cell r="O13267">
            <v>0</v>
          </cell>
        </row>
        <row r="13268">
          <cell r="A13268" t="str">
            <v>820.40.60.530-5000.02</v>
          </cell>
          <cell r="B13268" t="str">
            <v>820</v>
          </cell>
          <cell r="C13268" t="str">
            <v>40</v>
          </cell>
          <cell r="D13268" t="str">
            <v>60</v>
          </cell>
          <cell r="E13268" t="str">
            <v>530</v>
          </cell>
          <cell r="F13268" t="str">
            <v>5000.02</v>
          </cell>
          <cell r="G13268" t="str">
            <v>Salaries Part Time</v>
          </cell>
          <cell r="H13268">
            <v>0</v>
          </cell>
          <cell r="I13268">
            <v>0</v>
          </cell>
          <cell r="J13268">
            <v>0</v>
          </cell>
          <cell r="K13268">
            <v>0</v>
          </cell>
          <cell r="L13268">
            <v>0</v>
          </cell>
          <cell r="M13268">
            <v>0</v>
          </cell>
          <cell r="N13268">
            <v>0</v>
          </cell>
          <cell r="O13268" t="str">
            <v>+++</v>
          </cell>
        </row>
        <row r="13269">
          <cell r="A13269" t="str">
            <v>820.40.60.530-5000.03</v>
          </cell>
          <cell r="B13269" t="str">
            <v>820</v>
          </cell>
          <cell r="C13269" t="str">
            <v>40</v>
          </cell>
          <cell r="D13269" t="str">
            <v>60</v>
          </cell>
          <cell r="E13269" t="str">
            <v>530</v>
          </cell>
          <cell r="F13269" t="str">
            <v>5000.03</v>
          </cell>
          <cell r="G13269" t="str">
            <v>Salaries Overtime</v>
          </cell>
          <cell r="H13269">
            <v>6520</v>
          </cell>
          <cell r="I13269">
            <v>0</v>
          </cell>
          <cell r="J13269">
            <v>6520</v>
          </cell>
          <cell r="K13269">
            <v>0</v>
          </cell>
          <cell r="L13269">
            <v>0</v>
          </cell>
          <cell r="M13269">
            <v>0</v>
          </cell>
          <cell r="N13269">
            <v>6520</v>
          </cell>
          <cell r="O13269">
            <v>0</v>
          </cell>
        </row>
        <row r="13270">
          <cell r="A13270" t="str">
            <v>820.40.60.530-5000.04</v>
          </cell>
          <cell r="B13270" t="str">
            <v>820</v>
          </cell>
          <cell r="C13270" t="str">
            <v>40</v>
          </cell>
          <cell r="D13270" t="str">
            <v>60</v>
          </cell>
          <cell r="E13270" t="str">
            <v>530</v>
          </cell>
          <cell r="F13270" t="str">
            <v>5000.04</v>
          </cell>
          <cell r="G13270" t="str">
            <v>Salaries Holiday Pay</v>
          </cell>
          <cell r="H13270">
            <v>0</v>
          </cell>
          <cell r="I13270">
            <v>0</v>
          </cell>
          <cell r="J13270">
            <v>0</v>
          </cell>
          <cell r="K13270">
            <v>0</v>
          </cell>
          <cell r="L13270">
            <v>0</v>
          </cell>
          <cell r="M13270">
            <v>0</v>
          </cell>
          <cell r="N13270">
            <v>0</v>
          </cell>
          <cell r="O13270" t="str">
            <v>+++</v>
          </cell>
        </row>
        <row r="13271">
          <cell r="A13271" t="str">
            <v>820.40.60.530-5000.06</v>
          </cell>
          <cell r="B13271" t="str">
            <v>820</v>
          </cell>
          <cell r="C13271" t="str">
            <v>40</v>
          </cell>
          <cell r="D13271" t="str">
            <v>60</v>
          </cell>
          <cell r="E13271" t="str">
            <v>530</v>
          </cell>
          <cell r="F13271" t="str">
            <v>5000.06</v>
          </cell>
          <cell r="G13271" t="str">
            <v>Salaries Out of Class</v>
          </cell>
          <cell r="H13271">
            <v>2000</v>
          </cell>
          <cell r="I13271">
            <v>0</v>
          </cell>
          <cell r="J13271">
            <v>2000</v>
          </cell>
          <cell r="K13271">
            <v>0</v>
          </cell>
          <cell r="L13271">
            <v>0</v>
          </cell>
          <cell r="M13271">
            <v>0</v>
          </cell>
          <cell r="N13271">
            <v>2000</v>
          </cell>
          <cell r="O13271">
            <v>0</v>
          </cell>
        </row>
        <row r="13272">
          <cell r="A13272" t="str">
            <v>820.40.60.530-5000.07</v>
          </cell>
          <cell r="B13272" t="str">
            <v>820</v>
          </cell>
          <cell r="C13272" t="str">
            <v>40</v>
          </cell>
          <cell r="D13272" t="str">
            <v>60</v>
          </cell>
          <cell r="E13272" t="str">
            <v>530</v>
          </cell>
          <cell r="F13272" t="str">
            <v>5000.07</v>
          </cell>
          <cell r="G13272" t="str">
            <v>Salaries Admin Leave Pay</v>
          </cell>
          <cell r="H13272">
            <v>1315</v>
          </cell>
          <cell r="I13272">
            <v>0</v>
          </cell>
          <cell r="J13272">
            <v>1315</v>
          </cell>
          <cell r="K13272">
            <v>0</v>
          </cell>
          <cell r="L13272">
            <v>0</v>
          </cell>
          <cell r="M13272">
            <v>0</v>
          </cell>
          <cell r="N13272">
            <v>1315</v>
          </cell>
          <cell r="O13272">
            <v>0</v>
          </cell>
        </row>
        <row r="13273">
          <cell r="A13273" t="str">
            <v>820.40.60.530-5000.08</v>
          </cell>
          <cell r="B13273" t="str">
            <v>820</v>
          </cell>
          <cell r="C13273" t="str">
            <v>40</v>
          </cell>
          <cell r="D13273" t="str">
            <v>60</v>
          </cell>
          <cell r="E13273" t="str">
            <v>530</v>
          </cell>
          <cell r="F13273" t="str">
            <v>5000.08</v>
          </cell>
          <cell r="G13273" t="str">
            <v>Salaries Longevity Pay</v>
          </cell>
          <cell r="H13273">
            <v>2385</v>
          </cell>
          <cell r="I13273">
            <v>0</v>
          </cell>
          <cell r="J13273">
            <v>2385</v>
          </cell>
          <cell r="K13273">
            <v>0</v>
          </cell>
          <cell r="L13273">
            <v>0</v>
          </cell>
          <cell r="M13273">
            <v>0</v>
          </cell>
          <cell r="N13273">
            <v>2385</v>
          </cell>
          <cell r="O13273">
            <v>0</v>
          </cell>
        </row>
        <row r="13274">
          <cell r="A13274" t="str">
            <v>820.40.60.530-5000.11</v>
          </cell>
          <cell r="B13274" t="str">
            <v>820</v>
          </cell>
          <cell r="C13274" t="str">
            <v>40</v>
          </cell>
          <cell r="D13274" t="str">
            <v>60</v>
          </cell>
          <cell r="E13274" t="str">
            <v>530</v>
          </cell>
          <cell r="F13274" t="str">
            <v>5000.11</v>
          </cell>
          <cell r="G13274" t="str">
            <v>Salaries Worker's Comp</v>
          </cell>
          <cell r="H13274">
            <v>0</v>
          </cell>
          <cell r="I13274">
            <v>0</v>
          </cell>
          <cell r="J13274">
            <v>0</v>
          </cell>
          <cell r="K13274">
            <v>0</v>
          </cell>
          <cell r="L13274">
            <v>0</v>
          </cell>
          <cell r="M13274">
            <v>0</v>
          </cell>
          <cell r="N13274">
            <v>0</v>
          </cell>
          <cell r="O13274" t="str">
            <v>+++</v>
          </cell>
        </row>
        <row r="13275">
          <cell r="A13275" t="str">
            <v>820.40.60.530-5000.12</v>
          </cell>
          <cell r="B13275" t="str">
            <v>820</v>
          </cell>
          <cell r="C13275" t="str">
            <v>40</v>
          </cell>
          <cell r="D13275" t="str">
            <v>60</v>
          </cell>
          <cell r="E13275" t="str">
            <v>530</v>
          </cell>
          <cell r="F13275" t="str">
            <v>5000.12</v>
          </cell>
          <cell r="G13275" t="str">
            <v>Salaries Compensated Absences</v>
          </cell>
          <cell r="H13275">
            <v>0</v>
          </cell>
          <cell r="I13275">
            <v>0</v>
          </cell>
          <cell r="J13275">
            <v>0</v>
          </cell>
          <cell r="K13275">
            <v>0</v>
          </cell>
          <cell r="L13275">
            <v>0</v>
          </cell>
          <cell r="M13275">
            <v>0</v>
          </cell>
          <cell r="N13275">
            <v>0</v>
          </cell>
          <cell r="O13275" t="str">
            <v>+++</v>
          </cell>
        </row>
        <row r="13276">
          <cell r="A13276" t="str">
            <v>820.40.60.530-5000.99</v>
          </cell>
          <cell r="B13276" t="str">
            <v>820</v>
          </cell>
          <cell r="C13276" t="str">
            <v>40</v>
          </cell>
          <cell r="D13276" t="str">
            <v>60</v>
          </cell>
          <cell r="E13276" t="str">
            <v>530</v>
          </cell>
          <cell r="F13276" t="str">
            <v>5000.99</v>
          </cell>
          <cell r="G13276" t="str">
            <v>Salaries New Personnel Requests</v>
          </cell>
          <cell r="H13276">
            <v>0</v>
          </cell>
          <cell r="I13276">
            <v>0</v>
          </cell>
          <cell r="J13276">
            <v>0</v>
          </cell>
          <cell r="K13276">
            <v>0</v>
          </cell>
          <cell r="L13276">
            <v>0</v>
          </cell>
          <cell r="M13276">
            <v>0</v>
          </cell>
          <cell r="N13276">
            <v>0</v>
          </cell>
          <cell r="O13276" t="str">
            <v>+++</v>
          </cell>
        </row>
        <row r="13277">
          <cell r="A13277" t="str">
            <v>820.40.60.530-5100.00</v>
          </cell>
          <cell r="B13277" t="str">
            <v>820</v>
          </cell>
          <cell r="C13277" t="str">
            <v>40</v>
          </cell>
          <cell r="D13277" t="str">
            <v>60</v>
          </cell>
          <cell r="E13277" t="str">
            <v>530</v>
          </cell>
          <cell r="F13277" t="str">
            <v>5100.00</v>
          </cell>
          <cell r="G13277" t="str">
            <v>Benefits PERS Pool Liability</v>
          </cell>
          <cell r="H13277">
            <v>54435</v>
          </cell>
          <cell r="I13277">
            <v>0</v>
          </cell>
          <cell r="J13277">
            <v>54435</v>
          </cell>
          <cell r="K13277">
            <v>0</v>
          </cell>
          <cell r="L13277">
            <v>0</v>
          </cell>
          <cell r="M13277">
            <v>0</v>
          </cell>
          <cell r="N13277">
            <v>54435</v>
          </cell>
          <cell r="O13277">
            <v>0</v>
          </cell>
        </row>
        <row r="13278">
          <cell r="A13278" t="str">
            <v>820.40.60.530-5100.01</v>
          </cell>
          <cell r="B13278" t="str">
            <v>820</v>
          </cell>
          <cell r="C13278" t="str">
            <v>40</v>
          </cell>
          <cell r="D13278" t="str">
            <v>60</v>
          </cell>
          <cell r="E13278" t="str">
            <v>530</v>
          </cell>
          <cell r="F13278" t="str">
            <v>5100.01</v>
          </cell>
          <cell r="G13278" t="str">
            <v>Benefits Retirement</v>
          </cell>
          <cell r="H13278">
            <v>28845</v>
          </cell>
          <cell r="I13278">
            <v>0</v>
          </cell>
          <cell r="J13278">
            <v>28845</v>
          </cell>
          <cell r="K13278">
            <v>0</v>
          </cell>
          <cell r="L13278">
            <v>0</v>
          </cell>
          <cell r="M13278">
            <v>0</v>
          </cell>
          <cell r="N13278">
            <v>28845</v>
          </cell>
          <cell r="O13278">
            <v>0</v>
          </cell>
        </row>
        <row r="13279">
          <cell r="A13279" t="str">
            <v>820.40.60.530-5100.02</v>
          </cell>
          <cell r="B13279" t="str">
            <v>820</v>
          </cell>
          <cell r="C13279" t="str">
            <v>40</v>
          </cell>
          <cell r="D13279" t="str">
            <v>60</v>
          </cell>
          <cell r="E13279" t="str">
            <v>530</v>
          </cell>
          <cell r="F13279" t="str">
            <v>5100.02</v>
          </cell>
          <cell r="G13279" t="str">
            <v>Benefits Health Insurance</v>
          </cell>
          <cell r="H13279">
            <v>83430</v>
          </cell>
          <cell r="I13279">
            <v>0</v>
          </cell>
          <cell r="J13279">
            <v>83430</v>
          </cell>
          <cell r="K13279">
            <v>0</v>
          </cell>
          <cell r="L13279">
            <v>0</v>
          </cell>
          <cell r="M13279">
            <v>0</v>
          </cell>
          <cell r="N13279">
            <v>83430</v>
          </cell>
          <cell r="O13279">
            <v>0</v>
          </cell>
        </row>
        <row r="13280">
          <cell r="A13280" t="str">
            <v>820.40.60.530-5100.03</v>
          </cell>
          <cell r="B13280" t="str">
            <v>820</v>
          </cell>
          <cell r="C13280" t="str">
            <v>40</v>
          </cell>
          <cell r="D13280" t="str">
            <v>60</v>
          </cell>
          <cell r="E13280" t="str">
            <v>530</v>
          </cell>
          <cell r="F13280" t="str">
            <v>5100.03</v>
          </cell>
          <cell r="G13280" t="str">
            <v>Benefits Dental Insurance</v>
          </cell>
          <cell r="H13280">
            <v>5935</v>
          </cell>
          <cell r="I13280">
            <v>0</v>
          </cell>
          <cell r="J13280">
            <v>5935</v>
          </cell>
          <cell r="K13280">
            <v>0</v>
          </cell>
          <cell r="L13280">
            <v>0</v>
          </cell>
          <cell r="M13280">
            <v>0</v>
          </cell>
          <cell r="N13280">
            <v>5935</v>
          </cell>
          <cell r="O13280">
            <v>0</v>
          </cell>
        </row>
        <row r="13281">
          <cell r="A13281" t="str">
            <v>820.40.60.530-5100.04</v>
          </cell>
          <cell r="B13281" t="str">
            <v>820</v>
          </cell>
          <cell r="C13281" t="str">
            <v>40</v>
          </cell>
          <cell r="D13281" t="str">
            <v>60</v>
          </cell>
          <cell r="E13281" t="str">
            <v>530</v>
          </cell>
          <cell r="F13281" t="str">
            <v>5100.04</v>
          </cell>
          <cell r="G13281" t="str">
            <v>Benefits Vision Insurance</v>
          </cell>
          <cell r="H13281">
            <v>935</v>
          </cell>
          <cell r="I13281">
            <v>0</v>
          </cell>
          <cell r="J13281">
            <v>935</v>
          </cell>
          <cell r="K13281">
            <v>0</v>
          </cell>
          <cell r="L13281">
            <v>0</v>
          </cell>
          <cell r="M13281">
            <v>0</v>
          </cell>
          <cell r="N13281">
            <v>935</v>
          </cell>
          <cell r="O13281">
            <v>0</v>
          </cell>
        </row>
        <row r="13282">
          <cell r="A13282" t="str">
            <v>820.40.60.530-5100.05</v>
          </cell>
          <cell r="B13282" t="str">
            <v>820</v>
          </cell>
          <cell r="C13282" t="str">
            <v>40</v>
          </cell>
          <cell r="D13282" t="str">
            <v>60</v>
          </cell>
          <cell r="E13282" t="str">
            <v>530</v>
          </cell>
          <cell r="F13282" t="str">
            <v>5100.05</v>
          </cell>
          <cell r="G13282" t="str">
            <v>Benefits Life Insurance</v>
          </cell>
          <cell r="H13282">
            <v>320</v>
          </cell>
          <cell r="I13282">
            <v>0</v>
          </cell>
          <cell r="J13282">
            <v>320</v>
          </cell>
          <cell r="K13282">
            <v>0</v>
          </cell>
          <cell r="L13282">
            <v>0</v>
          </cell>
          <cell r="M13282">
            <v>0</v>
          </cell>
          <cell r="N13282">
            <v>320</v>
          </cell>
          <cell r="O13282">
            <v>0</v>
          </cell>
        </row>
        <row r="13283">
          <cell r="A13283" t="str">
            <v>820.40.60.530-5100.06</v>
          </cell>
          <cell r="B13283" t="str">
            <v>820</v>
          </cell>
          <cell r="C13283" t="str">
            <v>40</v>
          </cell>
          <cell r="D13283" t="str">
            <v>60</v>
          </cell>
          <cell r="E13283" t="str">
            <v>530</v>
          </cell>
          <cell r="F13283" t="str">
            <v>5100.06</v>
          </cell>
          <cell r="G13283" t="str">
            <v>Benefits Worker's Comp</v>
          </cell>
          <cell r="H13283">
            <v>12700</v>
          </cell>
          <cell r="I13283">
            <v>0</v>
          </cell>
          <cell r="J13283">
            <v>12700</v>
          </cell>
          <cell r="K13283">
            <v>0</v>
          </cell>
          <cell r="L13283">
            <v>0</v>
          </cell>
          <cell r="M13283">
            <v>0</v>
          </cell>
          <cell r="N13283">
            <v>12700</v>
          </cell>
          <cell r="O13283">
            <v>0</v>
          </cell>
        </row>
        <row r="13284">
          <cell r="A13284" t="str">
            <v>820.40.60.530-5100.07</v>
          </cell>
          <cell r="B13284" t="str">
            <v>820</v>
          </cell>
          <cell r="C13284" t="str">
            <v>40</v>
          </cell>
          <cell r="D13284" t="str">
            <v>60</v>
          </cell>
          <cell r="E13284" t="str">
            <v>530</v>
          </cell>
          <cell r="F13284" t="str">
            <v>5100.07</v>
          </cell>
          <cell r="G13284" t="str">
            <v>Benefits Long Term Disability</v>
          </cell>
          <cell r="H13284">
            <v>1750</v>
          </cell>
          <cell r="I13284">
            <v>0</v>
          </cell>
          <cell r="J13284">
            <v>1750</v>
          </cell>
          <cell r="K13284">
            <v>0</v>
          </cell>
          <cell r="L13284">
            <v>0</v>
          </cell>
          <cell r="M13284">
            <v>0</v>
          </cell>
          <cell r="N13284">
            <v>1750</v>
          </cell>
          <cell r="O13284">
            <v>0</v>
          </cell>
        </row>
        <row r="13285">
          <cell r="A13285" t="str">
            <v>820.40.60.530-5100.08</v>
          </cell>
          <cell r="B13285" t="str">
            <v>820</v>
          </cell>
          <cell r="C13285" t="str">
            <v>40</v>
          </cell>
          <cell r="D13285" t="str">
            <v>60</v>
          </cell>
          <cell r="E13285" t="str">
            <v>530</v>
          </cell>
          <cell r="F13285" t="str">
            <v>5100.08</v>
          </cell>
          <cell r="G13285" t="str">
            <v>Benefits Deferred Compensation</v>
          </cell>
          <cell r="H13285">
            <v>6930</v>
          </cell>
          <cell r="I13285">
            <v>0</v>
          </cell>
          <cell r="J13285">
            <v>6930</v>
          </cell>
          <cell r="K13285">
            <v>0</v>
          </cell>
          <cell r="L13285">
            <v>0</v>
          </cell>
          <cell r="M13285">
            <v>0</v>
          </cell>
          <cell r="N13285">
            <v>6930</v>
          </cell>
          <cell r="O13285">
            <v>0</v>
          </cell>
        </row>
        <row r="13286">
          <cell r="A13286" t="str">
            <v>820.40.60.530-5100.09</v>
          </cell>
          <cell r="B13286" t="str">
            <v>820</v>
          </cell>
          <cell r="C13286" t="str">
            <v>40</v>
          </cell>
          <cell r="D13286" t="str">
            <v>60</v>
          </cell>
          <cell r="E13286" t="str">
            <v>530</v>
          </cell>
          <cell r="F13286" t="str">
            <v>5100.09</v>
          </cell>
          <cell r="G13286" t="str">
            <v>Benefits Unemployment Insurance</v>
          </cell>
          <cell r="H13286">
            <v>0</v>
          </cell>
          <cell r="I13286">
            <v>0</v>
          </cell>
          <cell r="J13286">
            <v>0</v>
          </cell>
          <cell r="K13286">
            <v>0</v>
          </cell>
          <cell r="L13286">
            <v>0</v>
          </cell>
          <cell r="M13286">
            <v>0</v>
          </cell>
          <cell r="N13286">
            <v>0</v>
          </cell>
          <cell r="O13286" t="str">
            <v>+++</v>
          </cell>
        </row>
        <row r="13287">
          <cell r="A13287" t="str">
            <v>820.40.60.530-5100.10</v>
          </cell>
          <cell r="B13287" t="str">
            <v>820</v>
          </cell>
          <cell r="C13287" t="str">
            <v>40</v>
          </cell>
          <cell r="D13287" t="str">
            <v>60</v>
          </cell>
          <cell r="E13287" t="str">
            <v>530</v>
          </cell>
          <cell r="F13287" t="str">
            <v>5100.10</v>
          </cell>
          <cell r="G13287" t="str">
            <v>Benefits Uniform Allowance</v>
          </cell>
          <cell r="H13287">
            <v>0</v>
          </cell>
          <cell r="I13287">
            <v>0</v>
          </cell>
          <cell r="J13287">
            <v>0</v>
          </cell>
          <cell r="K13287">
            <v>0</v>
          </cell>
          <cell r="L13287">
            <v>0</v>
          </cell>
          <cell r="M13287">
            <v>0</v>
          </cell>
          <cell r="N13287">
            <v>0</v>
          </cell>
          <cell r="O13287" t="str">
            <v>+++</v>
          </cell>
        </row>
        <row r="13288">
          <cell r="A13288" t="str">
            <v>820.40.60.530-5100.11</v>
          </cell>
          <cell r="B13288" t="str">
            <v>820</v>
          </cell>
          <cell r="C13288" t="str">
            <v>40</v>
          </cell>
          <cell r="D13288" t="str">
            <v>60</v>
          </cell>
          <cell r="E13288" t="str">
            <v>530</v>
          </cell>
          <cell r="F13288" t="str">
            <v>5100.11</v>
          </cell>
          <cell r="G13288" t="str">
            <v>Benefits Medicare</v>
          </cell>
          <cell r="H13288">
            <v>4335</v>
          </cell>
          <cell r="I13288">
            <v>0</v>
          </cell>
          <cell r="J13288">
            <v>4335</v>
          </cell>
          <cell r="K13288">
            <v>0</v>
          </cell>
          <cell r="L13288">
            <v>0</v>
          </cell>
          <cell r="M13288">
            <v>0</v>
          </cell>
          <cell r="N13288">
            <v>4335</v>
          </cell>
          <cell r="O13288">
            <v>0</v>
          </cell>
        </row>
        <row r="13289">
          <cell r="A13289" t="str">
            <v>820.40.60.530-5100.12</v>
          </cell>
          <cell r="B13289" t="str">
            <v>820</v>
          </cell>
          <cell r="C13289" t="str">
            <v>40</v>
          </cell>
          <cell r="D13289" t="str">
            <v>60</v>
          </cell>
          <cell r="E13289" t="str">
            <v>530</v>
          </cell>
          <cell r="F13289" t="str">
            <v>5100.12</v>
          </cell>
          <cell r="G13289" t="str">
            <v>Benefits Annual Physical Exam</v>
          </cell>
          <cell r="H13289">
            <v>450</v>
          </cell>
          <cell r="I13289">
            <v>0</v>
          </cell>
          <cell r="J13289">
            <v>450</v>
          </cell>
          <cell r="K13289">
            <v>0</v>
          </cell>
          <cell r="L13289">
            <v>0</v>
          </cell>
          <cell r="M13289">
            <v>0</v>
          </cell>
          <cell r="N13289">
            <v>450</v>
          </cell>
          <cell r="O13289">
            <v>0</v>
          </cell>
        </row>
        <row r="13290">
          <cell r="A13290" t="str">
            <v>820.40.60.530-5100.14</v>
          </cell>
          <cell r="B13290" t="str">
            <v>820</v>
          </cell>
          <cell r="C13290" t="str">
            <v>40</v>
          </cell>
          <cell r="D13290" t="str">
            <v>60</v>
          </cell>
          <cell r="E13290" t="str">
            <v>530</v>
          </cell>
          <cell r="F13290" t="str">
            <v>5100.14</v>
          </cell>
          <cell r="G13290" t="str">
            <v>Benefits PPE</v>
          </cell>
          <cell r="H13290">
            <v>0</v>
          </cell>
          <cell r="I13290">
            <v>0</v>
          </cell>
          <cell r="J13290">
            <v>0</v>
          </cell>
          <cell r="K13290">
            <v>0</v>
          </cell>
          <cell r="L13290">
            <v>0</v>
          </cell>
          <cell r="M13290">
            <v>0</v>
          </cell>
          <cell r="N13290">
            <v>0</v>
          </cell>
          <cell r="O13290" t="str">
            <v>+++</v>
          </cell>
        </row>
        <row r="13291">
          <cell r="A13291" t="str">
            <v>820.40.60.530-5100.15</v>
          </cell>
          <cell r="B13291" t="str">
            <v>820</v>
          </cell>
          <cell r="C13291" t="str">
            <v>40</v>
          </cell>
          <cell r="D13291" t="str">
            <v>60</v>
          </cell>
          <cell r="E13291" t="str">
            <v>530</v>
          </cell>
          <cell r="F13291" t="str">
            <v>5100.15</v>
          </cell>
          <cell r="G13291" t="str">
            <v>Benefits Cell Phone Allowance</v>
          </cell>
          <cell r="H13291">
            <v>405</v>
          </cell>
          <cell r="I13291">
            <v>0</v>
          </cell>
          <cell r="J13291">
            <v>405</v>
          </cell>
          <cell r="K13291">
            <v>0</v>
          </cell>
          <cell r="L13291">
            <v>0</v>
          </cell>
          <cell r="M13291">
            <v>0</v>
          </cell>
          <cell r="N13291">
            <v>405</v>
          </cell>
          <cell r="O13291">
            <v>0</v>
          </cell>
        </row>
        <row r="13292">
          <cell r="A13292" t="str">
            <v>820.40.60.530-5100.17</v>
          </cell>
          <cell r="B13292" t="str">
            <v>820</v>
          </cell>
          <cell r="C13292" t="str">
            <v>40</v>
          </cell>
          <cell r="D13292" t="str">
            <v>60</v>
          </cell>
          <cell r="E13292" t="str">
            <v>530</v>
          </cell>
          <cell r="F13292" t="str">
            <v>5100.17</v>
          </cell>
          <cell r="G13292" t="str">
            <v>Benefits Other Post Employment Benefits</v>
          </cell>
          <cell r="H13292">
            <v>0</v>
          </cell>
          <cell r="I13292">
            <v>0</v>
          </cell>
          <cell r="J13292">
            <v>0</v>
          </cell>
          <cell r="K13292">
            <v>0</v>
          </cell>
          <cell r="L13292">
            <v>0</v>
          </cell>
          <cell r="M13292">
            <v>0</v>
          </cell>
          <cell r="N13292">
            <v>0</v>
          </cell>
          <cell r="O13292" t="str">
            <v>+++</v>
          </cell>
        </row>
        <row r="13293">
          <cell r="A13293" t="str">
            <v>820.40.60.530-5100.99</v>
          </cell>
          <cell r="B13293" t="str">
            <v>820</v>
          </cell>
          <cell r="C13293" t="str">
            <v>40</v>
          </cell>
          <cell r="D13293" t="str">
            <v>60</v>
          </cell>
          <cell r="E13293" t="str">
            <v>530</v>
          </cell>
          <cell r="F13293" t="str">
            <v>5100.99</v>
          </cell>
          <cell r="G13293" t="str">
            <v>Benefits Pension Expense</v>
          </cell>
          <cell r="H13293">
            <v>0</v>
          </cell>
          <cell r="I13293">
            <v>0</v>
          </cell>
          <cell r="J13293">
            <v>0</v>
          </cell>
          <cell r="K13293">
            <v>0</v>
          </cell>
          <cell r="L13293">
            <v>0</v>
          </cell>
          <cell r="M13293">
            <v>0</v>
          </cell>
          <cell r="N13293">
            <v>0</v>
          </cell>
          <cell r="O13293" t="str">
            <v>+++</v>
          </cell>
        </row>
        <row r="13294">
          <cell r="A13294" t="str">
            <v>820.40.60.530-6000.01</v>
          </cell>
          <cell r="B13294" t="str">
            <v>820</v>
          </cell>
          <cell r="C13294" t="str">
            <v>40</v>
          </cell>
          <cell r="D13294" t="str">
            <v>60</v>
          </cell>
          <cell r="E13294" t="str">
            <v>530</v>
          </cell>
          <cell r="F13294" t="str">
            <v>6000.01</v>
          </cell>
          <cell r="G13294" t="str">
            <v>Professional Services General</v>
          </cell>
          <cell r="H13294">
            <v>0</v>
          </cell>
          <cell r="I13294">
            <v>0</v>
          </cell>
          <cell r="J13294">
            <v>0</v>
          </cell>
          <cell r="K13294">
            <v>0</v>
          </cell>
          <cell r="L13294">
            <v>0</v>
          </cell>
          <cell r="M13294">
            <v>0</v>
          </cell>
          <cell r="N13294">
            <v>0</v>
          </cell>
          <cell r="O13294" t="str">
            <v>+++</v>
          </cell>
        </row>
        <row r="13295">
          <cell r="A13295" t="str">
            <v>820.40.60.530-6000.09</v>
          </cell>
          <cell r="B13295" t="str">
            <v>820</v>
          </cell>
          <cell r="C13295" t="str">
            <v>40</v>
          </cell>
          <cell r="D13295" t="str">
            <v>60</v>
          </cell>
          <cell r="E13295" t="str">
            <v>530</v>
          </cell>
          <cell r="F13295" t="str">
            <v>6000.09</v>
          </cell>
          <cell r="G13295" t="str">
            <v>Professional Services Uniform</v>
          </cell>
          <cell r="H13295">
            <v>0</v>
          </cell>
          <cell r="I13295">
            <v>0</v>
          </cell>
          <cell r="J13295">
            <v>0</v>
          </cell>
          <cell r="K13295">
            <v>0</v>
          </cell>
          <cell r="L13295">
            <v>0</v>
          </cell>
          <cell r="M13295">
            <v>0</v>
          </cell>
          <cell r="N13295">
            <v>0</v>
          </cell>
          <cell r="O13295" t="str">
            <v>+++</v>
          </cell>
        </row>
        <row r="13296">
          <cell r="A13296" t="str">
            <v>820.40.60.530-6100.01</v>
          </cell>
          <cell r="B13296" t="str">
            <v>820</v>
          </cell>
          <cell r="C13296" t="str">
            <v>40</v>
          </cell>
          <cell r="D13296" t="str">
            <v>60</v>
          </cell>
          <cell r="E13296" t="str">
            <v>530</v>
          </cell>
          <cell r="F13296" t="str">
            <v>6100.01</v>
          </cell>
          <cell r="G13296" t="str">
            <v>Utilities Electric</v>
          </cell>
          <cell r="H13296">
            <v>23000</v>
          </cell>
          <cell r="I13296">
            <v>0</v>
          </cell>
          <cell r="J13296">
            <v>23000</v>
          </cell>
          <cell r="K13296">
            <v>0</v>
          </cell>
          <cell r="L13296">
            <v>0</v>
          </cell>
          <cell r="M13296">
            <v>0</v>
          </cell>
          <cell r="N13296">
            <v>23000</v>
          </cell>
          <cell r="O13296">
            <v>0</v>
          </cell>
        </row>
        <row r="13297">
          <cell r="A13297" t="str">
            <v>820.40.60.530-6100.02</v>
          </cell>
          <cell r="B13297" t="str">
            <v>820</v>
          </cell>
          <cell r="C13297" t="str">
            <v>40</v>
          </cell>
          <cell r="D13297" t="str">
            <v>60</v>
          </cell>
          <cell r="E13297" t="str">
            <v>530</v>
          </cell>
          <cell r="F13297" t="str">
            <v>6100.02</v>
          </cell>
          <cell r="G13297" t="str">
            <v>Utilities Telephone</v>
          </cell>
          <cell r="H13297">
            <v>2200</v>
          </cell>
          <cell r="I13297">
            <v>0</v>
          </cell>
          <cell r="J13297">
            <v>2200</v>
          </cell>
          <cell r="K13297">
            <v>0</v>
          </cell>
          <cell r="L13297">
            <v>0</v>
          </cell>
          <cell r="M13297">
            <v>430.91</v>
          </cell>
          <cell r="N13297">
            <v>1769.09</v>
          </cell>
          <cell r="O13297">
            <v>0.2</v>
          </cell>
        </row>
        <row r="13298">
          <cell r="A13298" t="str">
            <v>820.40.60.530-6100.03</v>
          </cell>
          <cell r="B13298" t="str">
            <v>820</v>
          </cell>
          <cell r="C13298" t="str">
            <v>40</v>
          </cell>
          <cell r="D13298" t="str">
            <v>60</v>
          </cell>
          <cell r="E13298" t="str">
            <v>530</v>
          </cell>
          <cell r="F13298" t="str">
            <v>6100.03</v>
          </cell>
          <cell r="G13298" t="str">
            <v>Utilities Data Transmission / ISP</v>
          </cell>
          <cell r="H13298">
            <v>0</v>
          </cell>
          <cell r="I13298">
            <v>0</v>
          </cell>
          <cell r="J13298">
            <v>0</v>
          </cell>
          <cell r="K13298">
            <v>0</v>
          </cell>
          <cell r="L13298">
            <v>0</v>
          </cell>
          <cell r="M13298">
            <v>0</v>
          </cell>
          <cell r="N13298">
            <v>0</v>
          </cell>
          <cell r="O13298" t="str">
            <v>+++</v>
          </cell>
        </row>
        <row r="13299">
          <cell r="A13299" t="str">
            <v>820.40.60.530-6200.01</v>
          </cell>
          <cell r="B13299" t="str">
            <v>820</v>
          </cell>
          <cell r="C13299" t="str">
            <v>40</v>
          </cell>
          <cell r="D13299" t="str">
            <v>60</v>
          </cell>
          <cell r="E13299" t="str">
            <v>530</v>
          </cell>
          <cell r="F13299" t="str">
            <v>6200.01</v>
          </cell>
          <cell r="G13299" t="str">
            <v>Supplies Office</v>
          </cell>
          <cell r="H13299">
            <v>0</v>
          </cell>
          <cell r="I13299">
            <v>0</v>
          </cell>
          <cell r="J13299">
            <v>0</v>
          </cell>
          <cell r="K13299">
            <v>0</v>
          </cell>
          <cell r="L13299">
            <v>0</v>
          </cell>
          <cell r="M13299">
            <v>0</v>
          </cell>
          <cell r="N13299">
            <v>0</v>
          </cell>
          <cell r="O13299" t="str">
            <v>+++</v>
          </cell>
        </row>
        <row r="13300">
          <cell r="A13300" t="str">
            <v>820.40.60.530-6200.02</v>
          </cell>
          <cell r="B13300" t="str">
            <v>820</v>
          </cell>
          <cell r="C13300" t="str">
            <v>40</v>
          </cell>
          <cell r="D13300" t="str">
            <v>60</v>
          </cell>
          <cell r="E13300" t="str">
            <v>530</v>
          </cell>
          <cell r="F13300" t="str">
            <v>6200.02</v>
          </cell>
          <cell r="G13300" t="str">
            <v>Supplies Special Department</v>
          </cell>
          <cell r="H13300">
            <v>0</v>
          </cell>
          <cell r="I13300">
            <v>0</v>
          </cell>
          <cell r="J13300">
            <v>0</v>
          </cell>
          <cell r="K13300">
            <v>0</v>
          </cell>
          <cell r="L13300">
            <v>0</v>
          </cell>
          <cell r="M13300">
            <v>0</v>
          </cell>
          <cell r="N13300">
            <v>0</v>
          </cell>
          <cell r="O13300" t="str">
            <v>+++</v>
          </cell>
        </row>
        <row r="13301">
          <cell r="A13301" t="str">
            <v>820.40.60.530-6200.03</v>
          </cell>
          <cell r="B13301" t="str">
            <v>820</v>
          </cell>
          <cell r="C13301" t="str">
            <v>40</v>
          </cell>
          <cell r="D13301" t="str">
            <v>60</v>
          </cell>
          <cell r="E13301" t="str">
            <v>530</v>
          </cell>
          <cell r="F13301" t="str">
            <v>6200.03</v>
          </cell>
          <cell r="G13301" t="str">
            <v>Supplies Copier Maintenance &amp; Supplies</v>
          </cell>
          <cell r="H13301">
            <v>0</v>
          </cell>
          <cell r="I13301">
            <v>0</v>
          </cell>
          <cell r="J13301">
            <v>0</v>
          </cell>
          <cell r="K13301">
            <v>0</v>
          </cell>
          <cell r="L13301">
            <v>0</v>
          </cell>
          <cell r="M13301">
            <v>0</v>
          </cell>
          <cell r="N13301">
            <v>0</v>
          </cell>
          <cell r="O13301" t="str">
            <v>+++</v>
          </cell>
        </row>
        <row r="13302">
          <cell r="A13302" t="str">
            <v>820.40.60.530-6200.05</v>
          </cell>
          <cell r="B13302" t="str">
            <v>820</v>
          </cell>
          <cell r="C13302" t="str">
            <v>40</v>
          </cell>
          <cell r="D13302" t="str">
            <v>60</v>
          </cell>
          <cell r="E13302" t="str">
            <v>530</v>
          </cell>
          <cell r="F13302" t="str">
            <v>6200.05</v>
          </cell>
          <cell r="G13302" t="str">
            <v>Supplies Gasoline</v>
          </cell>
          <cell r="H13302">
            <v>2500</v>
          </cell>
          <cell r="I13302">
            <v>0</v>
          </cell>
          <cell r="J13302">
            <v>2500</v>
          </cell>
          <cell r="K13302">
            <v>0</v>
          </cell>
          <cell r="L13302">
            <v>0</v>
          </cell>
          <cell r="M13302">
            <v>0</v>
          </cell>
          <cell r="N13302">
            <v>2500</v>
          </cell>
          <cell r="O13302">
            <v>0</v>
          </cell>
        </row>
        <row r="13303">
          <cell r="A13303" t="str">
            <v>820.40.60.530-6200.06</v>
          </cell>
          <cell r="B13303" t="str">
            <v>820</v>
          </cell>
          <cell r="C13303" t="str">
            <v>40</v>
          </cell>
          <cell r="D13303" t="str">
            <v>60</v>
          </cell>
          <cell r="E13303" t="str">
            <v>530</v>
          </cell>
          <cell r="F13303" t="str">
            <v>6200.06</v>
          </cell>
          <cell r="G13303" t="str">
            <v>Supplies Propane</v>
          </cell>
          <cell r="H13303">
            <v>0</v>
          </cell>
          <cell r="I13303">
            <v>0</v>
          </cell>
          <cell r="J13303">
            <v>0</v>
          </cell>
          <cell r="K13303">
            <v>0</v>
          </cell>
          <cell r="L13303">
            <v>0</v>
          </cell>
          <cell r="M13303">
            <v>0</v>
          </cell>
          <cell r="N13303">
            <v>0</v>
          </cell>
          <cell r="O13303" t="str">
            <v>+++</v>
          </cell>
        </row>
        <row r="13304">
          <cell r="A13304" t="str">
            <v>820.40.60.530-6280.14</v>
          </cell>
          <cell r="B13304" t="str">
            <v>820</v>
          </cell>
          <cell r="C13304" t="str">
            <v>40</v>
          </cell>
          <cell r="D13304" t="str">
            <v>60</v>
          </cell>
          <cell r="E13304" t="str">
            <v>530</v>
          </cell>
          <cell r="F13304" t="str">
            <v>6280.14</v>
          </cell>
          <cell r="G13304" t="str">
            <v>Supplies-Public Works Protective Clothing</v>
          </cell>
          <cell r="H13304">
            <v>0</v>
          </cell>
          <cell r="I13304">
            <v>0</v>
          </cell>
          <cell r="J13304">
            <v>0</v>
          </cell>
          <cell r="K13304">
            <v>0</v>
          </cell>
          <cell r="L13304">
            <v>0</v>
          </cell>
          <cell r="M13304">
            <v>0</v>
          </cell>
          <cell r="N13304">
            <v>0</v>
          </cell>
          <cell r="O13304" t="str">
            <v>+++</v>
          </cell>
        </row>
        <row r="13305">
          <cell r="A13305" t="str">
            <v>820.40.60.530-6280.38</v>
          </cell>
          <cell r="B13305" t="str">
            <v>820</v>
          </cell>
          <cell r="C13305" t="str">
            <v>40</v>
          </cell>
          <cell r="D13305" t="str">
            <v>60</v>
          </cell>
          <cell r="E13305" t="str">
            <v>530</v>
          </cell>
          <cell r="F13305" t="str">
            <v>6280.38</v>
          </cell>
          <cell r="G13305" t="str">
            <v>Supplies-Public Works Global Supplies</v>
          </cell>
          <cell r="H13305">
            <v>0</v>
          </cell>
          <cell r="I13305">
            <v>0</v>
          </cell>
          <cell r="J13305">
            <v>0</v>
          </cell>
          <cell r="K13305">
            <v>0</v>
          </cell>
          <cell r="L13305">
            <v>0</v>
          </cell>
          <cell r="M13305">
            <v>0</v>
          </cell>
          <cell r="N13305">
            <v>0</v>
          </cell>
          <cell r="O13305" t="str">
            <v>+++</v>
          </cell>
        </row>
        <row r="13306">
          <cell r="A13306" t="str">
            <v>820.40.60.530-6300.01</v>
          </cell>
          <cell r="B13306" t="str">
            <v>820</v>
          </cell>
          <cell r="C13306" t="str">
            <v>40</v>
          </cell>
          <cell r="D13306" t="str">
            <v>60</v>
          </cell>
          <cell r="E13306" t="str">
            <v>530</v>
          </cell>
          <cell r="F13306" t="str">
            <v>6300.01</v>
          </cell>
          <cell r="G13306" t="str">
            <v>Dues &amp; Subscriptions Memberships</v>
          </cell>
          <cell r="H13306">
            <v>0</v>
          </cell>
          <cell r="I13306">
            <v>0</v>
          </cell>
          <cell r="J13306">
            <v>0</v>
          </cell>
          <cell r="K13306">
            <v>0</v>
          </cell>
          <cell r="L13306">
            <v>0</v>
          </cell>
          <cell r="M13306">
            <v>0</v>
          </cell>
          <cell r="N13306">
            <v>0</v>
          </cell>
          <cell r="O13306" t="str">
            <v>+++</v>
          </cell>
        </row>
        <row r="13307">
          <cell r="A13307" t="str">
            <v>820.40.60.530-6350.01</v>
          </cell>
          <cell r="B13307" t="str">
            <v>820</v>
          </cell>
          <cell r="C13307" t="str">
            <v>40</v>
          </cell>
          <cell r="D13307" t="str">
            <v>60</v>
          </cell>
          <cell r="E13307" t="str">
            <v>530</v>
          </cell>
          <cell r="F13307" t="str">
            <v>6350.01</v>
          </cell>
          <cell r="G13307" t="str">
            <v>Maintenance Agreements &amp; Licenses License/Software Maintenance</v>
          </cell>
          <cell r="H13307">
            <v>0</v>
          </cell>
          <cell r="I13307">
            <v>0</v>
          </cell>
          <cell r="J13307">
            <v>0</v>
          </cell>
          <cell r="K13307">
            <v>0</v>
          </cell>
          <cell r="L13307">
            <v>0</v>
          </cell>
          <cell r="M13307">
            <v>0</v>
          </cell>
          <cell r="N13307">
            <v>0</v>
          </cell>
          <cell r="O13307" t="str">
            <v>+++</v>
          </cell>
        </row>
        <row r="13308">
          <cell r="A13308" t="str">
            <v>820.40.60.530-6350.03</v>
          </cell>
          <cell r="B13308" t="str">
            <v>820</v>
          </cell>
          <cell r="C13308" t="str">
            <v>40</v>
          </cell>
          <cell r="D13308" t="str">
            <v>60</v>
          </cell>
          <cell r="E13308" t="str">
            <v>530</v>
          </cell>
          <cell r="F13308" t="str">
            <v>6350.03</v>
          </cell>
          <cell r="G13308" t="str">
            <v>Maintenance Agreements &amp; Licenses Maintenance Agreements</v>
          </cell>
          <cell r="H13308">
            <v>0</v>
          </cell>
          <cell r="I13308">
            <v>0</v>
          </cell>
          <cell r="J13308">
            <v>0</v>
          </cell>
          <cell r="K13308">
            <v>0</v>
          </cell>
          <cell r="L13308">
            <v>0</v>
          </cell>
          <cell r="M13308">
            <v>0</v>
          </cell>
          <cell r="N13308">
            <v>0</v>
          </cell>
          <cell r="O13308" t="str">
            <v>+++</v>
          </cell>
        </row>
        <row r="13309">
          <cell r="A13309" t="str">
            <v>820.40.60.530-6375.07</v>
          </cell>
          <cell r="B13309" t="str">
            <v>820</v>
          </cell>
          <cell r="C13309" t="str">
            <v>40</v>
          </cell>
          <cell r="D13309" t="str">
            <v>60</v>
          </cell>
          <cell r="E13309" t="str">
            <v>530</v>
          </cell>
          <cell r="F13309" t="str">
            <v>6375.07</v>
          </cell>
          <cell r="G13309" t="str">
            <v>Operating Fees Permit</v>
          </cell>
          <cell r="H13309">
            <v>0</v>
          </cell>
          <cell r="I13309">
            <v>0</v>
          </cell>
          <cell r="J13309">
            <v>0</v>
          </cell>
          <cell r="K13309">
            <v>0</v>
          </cell>
          <cell r="L13309">
            <v>0</v>
          </cell>
          <cell r="M13309">
            <v>0</v>
          </cell>
          <cell r="N13309">
            <v>0</v>
          </cell>
          <cell r="O13309" t="str">
            <v>+++</v>
          </cell>
        </row>
        <row r="13310">
          <cell r="A13310" t="str">
            <v>820.40.60.530-6400.02</v>
          </cell>
          <cell r="B13310" t="str">
            <v>820</v>
          </cell>
          <cell r="C13310" t="str">
            <v>40</v>
          </cell>
          <cell r="D13310" t="str">
            <v>60</v>
          </cell>
          <cell r="E13310" t="str">
            <v>530</v>
          </cell>
          <cell r="F13310" t="str">
            <v>6400.02</v>
          </cell>
          <cell r="G13310" t="str">
            <v>Repairs &amp; Maintenance Minor Equipment/Other</v>
          </cell>
          <cell r="H13310">
            <v>0</v>
          </cell>
          <cell r="I13310">
            <v>0</v>
          </cell>
          <cell r="J13310">
            <v>0</v>
          </cell>
          <cell r="K13310">
            <v>0</v>
          </cell>
          <cell r="L13310">
            <v>0</v>
          </cell>
          <cell r="M13310">
            <v>0</v>
          </cell>
          <cell r="N13310">
            <v>0</v>
          </cell>
          <cell r="O13310" t="str">
            <v>+++</v>
          </cell>
        </row>
        <row r="13311">
          <cell r="A13311" t="str">
            <v>820.40.60.530-6400.04</v>
          </cell>
          <cell r="B13311" t="str">
            <v>820</v>
          </cell>
          <cell r="C13311" t="str">
            <v>40</v>
          </cell>
          <cell r="D13311" t="str">
            <v>60</v>
          </cell>
          <cell r="E13311" t="str">
            <v>530</v>
          </cell>
          <cell r="F13311" t="str">
            <v>6400.04</v>
          </cell>
          <cell r="G13311" t="str">
            <v>Repairs &amp; Maintenance Equipment Rental</v>
          </cell>
          <cell r="H13311">
            <v>0</v>
          </cell>
          <cell r="I13311">
            <v>0</v>
          </cell>
          <cell r="J13311">
            <v>0</v>
          </cell>
          <cell r="K13311">
            <v>0</v>
          </cell>
          <cell r="L13311">
            <v>0</v>
          </cell>
          <cell r="M13311">
            <v>0</v>
          </cell>
          <cell r="N13311">
            <v>0</v>
          </cell>
          <cell r="O13311" t="str">
            <v>+++</v>
          </cell>
        </row>
        <row r="13312">
          <cell r="A13312" t="str">
            <v>820.40.60.530-6400.05</v>
          </cell>
          <cell r="B13312" t="str">
            <v>820</v>
          </cell>
          <cell r="C13312" t="str">
            <v>40</v>
          </cell>
          <cell r="D13312" t="str">
            <v>60</v>
          </cell>
          <cell r="E13312" t="str">
            <v>530</v>
          </cell>
          <cell r="F13312" t="str">
            <v>6400.05</v>
          </cell>
          <cell r="G13312" t="str">
            <v>Repairs &amp; Maintenance Vehicle</v>
          </cell>
          <cell r="H13312">
            <v>0</v>
          </cell>
          <cell r="I13312">
            <v>0</v>
          </cell>
          <cell r="J13312">
            <v>0</v>
          </cell>
          <cell r="K13312">
            <v>0</v>
          </cell>
          <cell r="L13312">
            <v>0</v>
          </cell>
          <cell r="M13312">
            <v>0</v>
          </cell>
          <cell r="N13312">
            <v>0</v>
          </cell>
          <cell r="O13312" t="str">
            <v>+++</v>
          </cell>
        </row>
        <row r="13313">
          <cell r="A13313" t="str">
            <v>820.40.60.530-6400.20</v>
          </cell>
          <cell r="B13313" t="str">
            <v>820</v>
          </cell>
          <cell r="C13313" t="str">
            <v>40</v>
          </cell>
          <cell r="D13313" t="str">
            <v>60</v>
          </cell>
          <cell r="E13313" t="str">
            <v>530</v>
          </cell>
          <cell r="F13313" t="str">
            <v>6400.20</v>
          </cell>
          <cell r="G13313" t="str">
            <v>Repairs &amp; Maintenance Property Maintenance</v>
          </cell>
          <cell r="H13313">
            <v>0</v>
          </cell>
          <cell r="I13313">
            <v>0</v>
          </cell>
          <cell r="J13313">
            <v>0</v>
          </cell>
          <cell r="K13313">
            <v>0</v>
          </cell>
          <cell r="L13313">
            <v>0</v>
          </cell>
          <cell r="M13313">
            <v>0</v>
          </cell>
          <cell r="N13313">
            <v>0</v>
          </cell>
          <cell r="O13313" t="str">
            <v>+++</v>
          </cell>
        </row>
        <row r="13314">
          <cell r="A13314" t="str">
            <v>820.40.60.530-6500.04</v>
          </cell>
          <cell r="B13314" t="str">
            <v>820</v>
          </cell>
          <cell r="C13314" t="str">
            <v>40</v>
          </cell>
          <cell r="D13314" t="str">
            <v>60</v>
          </cell>
          <cell r="E13314" t="str">
            <v>530</v>
          </cell>
          <cell r="F13314" t="str">
            <v>6500.04</v>
          </cell>
          <cell r="G13314" t="str">
            <v>Claims &amp; Insurance Insurance Premiums</v>
          </cell>
          <cell r="H13314">
            <v>4310</v>
          </cell>
          <cell r="I13314">
            <v>0</v>
          </cell>
          <cell r="J13314">
            <v>4310</v>
          </cell>
          <cell r="K13314">
            <v>0</v>
          </cell>
          <cell r="L13314">
            <v>0</v>
          </cell>
          <cell r="M13314">
            <v>0</v>
          </cell>
          <cell r="N13314">
            <v>4310</v>
          </cell>
          <cell r="O13314">
            <v>0</v>
          </cell>
        </row>
        <row r="13315">
          <cell r="A13315" t="str">
            <v>820.40.60.530-6600.01</v>
          </cell>
          <cell r="B13315" t="str">
            <v>820</v>
          </cell>
          <cell r="C13315" t="str">
            <v>40</v>
          </cell>
          <cell r="D13315" t="str">
            <v>60</v>
          </cell>
          <cell r="E13315" t="str">
            <v>530</v>
          </cell>
          <cell r="F13315" t="str">
            <v>6600.01</v>
          </cell>
          <cell r="G13315" t="str">
            <v>Administrative Expenses Meetings</v>
          </cell>
          <cell r="H13315">
            <v>0</v>
          </cell>
          <cell r="I13315">
            <v>0</v>
          </cell>
          <cell r="J13315">
            <v>0</v>
          </cell>
          <cell r="K13315">
            <v>0</v>
          </cell>
          <cell r="L13315">
            <v>0</v>
          </cell>
          <cell r="M13315">
            <v>0</v>
          </cell>
          <cell r="N13315">
            <v>0</v>
          </cell>
          <cell r="O13315" t="str">
            <v>+++</v>
          </cell>
        </row>
        <row r="13316">
          <cell r="A13316" t="str">
            <v>820.40.60.530-6600.04</v>
          </cell>
          <cell r="B13316" t="str">
            <v>820</v>
          </cell>
          <cell r="C13316" t="str">
            <v>40</v>
          </cell>
          <cell r="D13316" t="str">
            <v>60</v>
          </cell>
          <cell r="E13316" t="str">
            <v>530</v>
          </cell>
          <cell r="F13316" t="str">
            <v>6600.04</v>
          </cell>
          <cell r="G13316" t="str">
            <v>Administrative Expenses Training/Conferences</v>
          </cell>
          <cell r="H13316">
            <v>0</v>
          </cell>
          <cell r="I13316">
            <v>0</v>
          </cell>
          <cell r="J13316">
            <v>0</v>
          </cell>
          <cell r="K13316">
            <v>0</v>
          </cell>
          <cell r="L13316">
            <v>0</v>
          </cell>
          <cell r="M13316">
            <v>0</v>
          </cell>
          <cell r="N13316">
            <v>0</v>
          </cell>
          <cell r="O13316" t="str">
            <v>+++</v>
          </cell>
        </row>
        <row r="13317">
          <cell r="A13317" t="str">
            <v>820.40.60.530-6600.07</v>
          </cell>
          <cell r="B13317" t="str">
            <v>820</v>
          </cell>
          <cell r="C13317" t="str">
            <v>40</v>
          </cell>
          <cell r="D13317" t="str">
            <v>60</v>
          </cell>
          <cell r="E13317" t="str">
            <v>530</v>
          </cell>
          <cell r="F13317" t="str">
            <v>6600.07</v>
          </cell>
          <cell r="G13317" t="str">
            <v>Administrative Expenses Employee Recruitment</v>
          </cell>
          <cell r="H13317">
            <v>0</v>
          </cell>
          <cell r="I13317">
            <v>0</v>
          </cell>
          <cell r="J13317">
            <v>0</v>
          </cell>
          <cell r="K13317">
            <v>0</v>
          </cell>
          <cell r="L13317">
            <v>0</v>
          </cell>
          <cell r="M13317">
            <v>0</v>
          </cell>
          <cell r="N13317">
            <v>0</v>
          </cell>
          <cell r="O13317" t="str">
            <v>+++</v>
          </cell>
        </row>
        <row r="13318">
          <cell r="A13318" t="str">
            <v>820.40.60.530-6600.25</v>
          </cell>
          <cell r="B13318" t="str">
            <v>820</v>
          </cell>
          <cell r="C13318" t="str">
            <v>40</v>
          </cell>
          <cell r="D13318" t="str">
            <v>60</v>
          </cell>
          <cell r="E13318" t="str">
            <v>530</v>
          </cell>
          <cell r="F13318" t="str">
            <v>6600.25</v>
          </cell>
          <cell r="G13318" t="str">
            <v>Administrative Expenses Support Services-Indirect Labor</v>
          </cell>
          <cell r="H13318">
            <v>22980</v>
          </cell>
          <cell r="I13318">
            <v>0</v>
          </cell>
          <cell r="J13318">
            <v>22980</v>
          </cell>
          <cell r="K13318">
            <v>0</v>
          </cell>
          <cell r="L13318">
            <v>0</v>
          </cell>
          <cell r="M13318">
            <v>0</v>
          </cell>
          <cell r="N13318">
            <v>22980</v>
          </cell>
          <cell r="O13318">
            <v>0</v>
          </cell>
        </row>
        <row r="13319">
          <cell r="A13319" t="str">
            <v>820.40.60.530-6600.26</v>
          </cell>
          <cell r="B13319" t="str">
            <v>820</v>
          </cell>
          <cell r="C13319" t="str">
            <v>40</v>
          </cell>
          <cell r="D13319" t="str">
            <v>60</v>
          </cell>
          <cell r="E13319" t="str">
            <v>530</v>
          </cell>
          <cell r="F13319" t="str">
            <v>6600.26</v>
          </cell>
          <cell r="G13319" t="str">
            <v>Administrative Expenses Support Services-IT</v>
          </cell>
          <cell r="H13319">
            <v>10925</v>
          </cell>
          <cell r="I13319">
            <v>0</v>
          </cell>
          <cell r="J13319">
            <v>10925</v>
          </cell>
          <cell r="K13319">
            <v>0</v>
          </cell>
          <cell r="L13319">
            <v>0</v>
          </cell>
          <cell r="M13319">
            <v>0</v>
          </cell>
          <cell r="N13319">
            <v>10925</v>
          </cell>
          <cell r="O13319">
            <v>0</v>
          </cell>
        </row>
        <row r="13320">
          <cell r="A13320" t="str">
            <v>820.40.60.530-6600.36</v>
          </cell>
          <cell r="B13320" t="str">
            <v>820</v>
          </cell>
          <cell r="C13320" t="str">
            <v>40</v>
          </cell>
          <cell r="D13320" t="str">
            <v>60</v>
          </cell>
          <cell r="E13320" t="str">
            <v>530</v>
          </cell>
          <cell r="F13320" t="str">
            <v>6600.36</v>
          </cell>
          <cell r="G13320" t="str">
            <v>Administrative Expenses IT Fund Contribution</v>
          </cell>
          <cell r="H13320">
            <v>12849</v>
          </cell>
          <cell r="I13320">
            <v>0</v>
          </cell>
          <cell r="J13320">
            <v>12849</v>
          </cell>
          <cell r="K13320">
            <v>0</v>
          </cell>
          <cell r="L13320">
            <v>0</v>
          </cell>
          <cell r="M13320">
            <v>0</v>
          </cell>
          <cell r="N13320">
            <v>12849</v>
          </cell>
          <cell r="O13320">
            <v>0</v>
          </cell>
        </row>
        <row r="13321">
          <cell r="A13321" t="str">
            <v>820.40.65.001-7000.01</v>
          </cell>
          <cell r="B13321" t="str">
            <v>820</v>
          </cell>
          <cell r="C13321" t="str">
            <v>40</v>
          </cell>
          <cell r="D13321" t="str">
            <v>65</v>
          </cell>
          <cell r="E13321" t="str">
            <v>001</v>
          </cell>
          <cell r="F13321" t="str">
            <v>7000.01</v>
          </cell>
          <cell r="G13321" t="str">
            <v>Capital Outlay Vehicles-Minor</v>
          </cell>
          <cell r="H13321">
            <v>0</v>
          </cell>
          <cell r="I13321">
            <v>0</v>
          </cell>
          <cell r="J13321">
            <v>0</v>
          </cell>
          <cell r="K13321">
            <v>0</v>
          </cell>
          <cell r="L13321">
            <v>0</v>
          </cell>
          <cell r="M13321">
            <v>0</v>
          </cell>
          <cell r="N13321">
            <v>0</v>
          </cell>
          <cell r="O13321" t="str">
            <v>+++</v>
          </cell>
        </row>
        <row r="13322">
          <cell r="A13322" t="str">
            <v>820.40.70.570-7000.01</v>
          </cell>
          <cell r="B13322" t="str">
            <v>820</v>
          </cell>
          <cell r="C13322" t="str">
            <v>40</v>
          </cell>
          <cell r="D13322" t="str">
            <v>70</v>
          </cell>
          <cell r="E13322" t="str">
            <v>570</v>
          </cell>
          <cell r="F13322" t="str">
            <v>7000.01</v>
          </cell>
          <cell r="G13322" t="str">
            <v>Capital Outlay Vehicles-Minor</v>
          </cell>
          <cell r="H13322">
            <v>0</v>
          </cell>
          <cell r="I13322">
            <v>0</v>
          </cell>
          <cell r="J13322">
            <v>0</v>
          </cell>
          <cell r="K13322">
            <v>0</v>
          </cell>
          <cell r="L13322">
            <v>0</v>
          </cell>
          <cell r="M13322">
            <v>0</v>
          </cell>
          <cell r="N13322">
            <v>0</v>
          </cell>
          <cell r="O13322" t="str">
            <v>+++</v>
          </cell>
        </row>
        <row r="13323">
          <cell r="A13323" t="str">
            <v>830 - Informa-5100.98</v>
          </cell>
          <cell r="B13323" t="str">
            <v>830</v>
          </cell>
          <cell r="C13323" t="str">
            <v xml:space="preserve">- </v>
          </cell>
          <cell r="D13323" t="str">
            <v>nf</v>
          </cell>
          <cell r="E13323" t="str">
            <v>rma</v>
          </cell>
          <cell r="F13323" t="str">
            <v>5100.98</v>
          </cell>
          <cell r="G13323" t="str">
            <v>Benefits GASB 75 Expense</v>
          </cell>
          <cell r="H13323">
            <v>0</v>
          </cell>
          <cell r="I13323">
            <v>0</v>
          </cell>
          <cell r="J13323">
            <v>0</v>
          </cell>
          <cell r="K13323">
            <v>0</v>
          </cell>
          <cell r="L13323">
            <v>0</v>
          </cell>
          <cell r="M13323">
            <v>0</v>
          </cell>
          <cell r="N13323">
            <v>0</v>
          </cell>
          <cell r="O13323" t="str">
            <v>+++</v>
          </cell>
        </row>
        <row r="13324">
          <cell r="A13324" t="str">
            <v>830.00.00.900-5100.17</v>
          </cell>
          <cell r="B13324" t="str">
            <v>830</v>
          </cell>
          <cell r="C13324" t="str">
            <v>00</v>
          </cell>
          <cell r="D13324" t="str">
            <v>00</v>
          </cell>
          <cell r="E13324" t="str">
            <v>900</v>
          </cell>
          <cell r="F13324" t="str">
            <v>5100.17</v>
          </cell>
          <cell r="G13324" t="str">
            <v>Benefits Other Post Employment Benefits</v>
          </cell>
          <cell r="H13324">
            <v>0</v>
          </cell>
          <cell r="I13324">
            <v>0</v>
          </cell>
          <cell r="J13324">
            <v>0</v>
          </cell>
          <cell r="K13324">
            <v>0</v>
          </cell>
          <cell r="L13324">
            <v>0</v>
          </cell>
          <cell r="M13324">
            <v>0</v>
          </cell>
          <cell r="N13324">
            <v>0</v>
          </cell>
          <cell r="O13324" t="str">
            <v>+++</v>
          </cell>
        </row>
        <row r="13325">
          <cell r="A13325" t="str">
            <v>830.00.00.900-6700.01</v>
          </cell>
          <cell r="B13325" t="str">
            <v>830</v>
          </cell>
          <cell r="C13325" t="str">
            <v>00</v>
          </cell>
          <cell r="D13325" t="str">
            <v>00</v>
          </cell>
          <cell r="E13325" t="str">
            <v>900</v>
          </cell>
          <cell r="F13325" t="str">
            <v>6700.01</v>
          </cell>
          <cell r="G13325" t="str">
            <v>Depreciation Buildings</v>
          </cell>
          <cell r="H13325">
            <v>0</v>
          </cell>
          <cell r="I13325">
            <v>0</v>
          </cell>
          <cell r="J13325">
            <v>0</v>
          </cell>
          <cell r="K13325">
            <v>0</v>
          </cell>
          <cell r="L13325">
            <v>0</v>
          </cell>
          <cell r="M13325">
            <v>0</v>
          </cell>
          <cell r="N13325">
            <v>0</v>
          </cell>
          <cell r="O13325" t="str">
            <v>+++</v>
          </cell>
        </row>
        <row r="13326">
          <cell r="A13326" t="str">
            <v>830.00.00.900-6700.02</v>
          </cell>
          <cell r="B13326" t="str">
            <v>830</v>
          </cell>
          <cell r="C13326" t="str">
            <v>00</v>
          </cell>
          <cell r="D13326" t="str">
            <v>00</v>
          </cell>
          <cell r="E13326" t="str">
            <v>900</v>
          </cell>
          <cell r="F13326" t="str">
            <v>6700.02</v>
          </cell>
          <cell r="G13326" t="str">
            <v>Depreciation Building Improvements</v>
          </cell>
          <cell r="H13326">
            <v>0</v>
          </cell>
          <cell r="I13326">
            <v>0</v>
          </cell>
          <cell r="J13326">
            <v>0</v>
          </cell>
          <cell r="K13326">
            <v>0</v>
          </cell>
          <cell r="L13326">
            <v>0</v>
          </cell>
          <cell r="M13326">
            <v>0</v>
          </cell>
          <cell r="N13326">
            <v>0</v>
          </cell>
          <cell r="O13326" t="str">
            <v>+++</v>
          </cell>
        </row>
        <row r="13327">
          <cell r="A13327" t="str">
            <v>830.00.00.900-6700.03</v>
          </cell>
          <cell r="B13327" t="str">
            <v>830</v>
          </cell>
          <cell r="C13327" t="str">
            <v>00</v>
          </cell>
          <cell r="D13327" t="str">
            <v>00</v>
          </cell>
          <cell r="E13327" t="str">
            <v>900</v>
          </cell>
          <cell r="F13327" t="str">
            <v>6700.03</v>
          </cell>
          <cell r="G13327" t="str">
            <v>Depreciation Computer Hardware</v>
          </cell>
          <cell r="H13327">
            <v>0</v>
          </cell>
          <cell r="I13327">
            <v>0</v>
          </cell>
          <cell r="J13327">
            <v>0</v>
          </cell>
          <cell r="K13327">
            <v>0</v>
          </cell>
          <cell r="L13327">
            <v>0</v>
          </cell>
          <cell r="M13327">
            <v>0</v>
          </cell>
          <cell r="N13327">
            <v>0</v>
          </cell>
          <cell r="O13327" t="str">
            <v>+++</v>
          </cell>
        </row>
        <row r="13328">
          <cell r="A13328" t="str">
            <v>830.00.00.900-6700.04</v>
          </cell>
          <cell r="B13328" t="str">
            <v>830</v>
          </cell>
          <cell r="C13328" t="str">
            <v>00</v>
          </cell>
          <cell r="D13328" t="str">
            <v>00</v>
          </cell>
          <cell r="E13328" t="str">
            <v>900</v>
          </cell>
          <cell r="F13328" t="str">
            <v>6700.04</v>
          </cell>
          <cell r="G13328" t="str">
            <v>Depreciation Software</v>
          </cell>
          <cell r="H13328">
            <v>0</v>
          </cell>
          <cell r="I13328">
            <v>0</v>
          </cell>
          <cell r="J13328">
            <v>0</v>
          </cell>
          <cell r="K13328">
            <v>0</v>
          </cell>
          <cell r="L13328">
            <v>0</v>
          </cell>
          <cell r="M13328">
            <v>0</v>
          </cell>
          <cell r="N13328">
            <v>0</v>
          </cell>
          <cell r="O13328" t="str">
            <v>+++</v>
          </cell>
        </row>
        <row r="13329">
          <cell r="A13329" t="str">
            <v>830.00.00.900-6700.05</v>
          </cell>
          <cell r="B13329" t="str">
            <v>830</v>
          </cell>
          <cell r="C13329" t="str">
            <v>00</v>
          </cell>
          <cell r="D13329" t="str">
            <v>00</v>
          </cell>
          <cell r="E13329" t="str">
            <v>900</v>
          </cell>
          <cell r="F13329" t="str">
            <v>6700.05</v>
          </cell>
          <cell r="G13329" t="str">
            <v>Depreciation Machinery &amp; Equipment</v>
          </cell>
          <cell r="H13329">
            <v>0</v>
          </cell>
          <cell r="I13329">
            <v>0</v>
          </cell>
          <cell r="J13329">
            <v>0</v>
          </cell>
          <cell r="K13329">
            <v>0</v>
          </cell>
          <cell r="L13329">
            <v>0</v>
          </cell>
          <cell r="M13329">
            <v>0</v>
          </cell>
          <cell r="N13329">
            <v>0</v>
          </cell>
          <cell r="O13329" t="str">
            <v>+++</v>
          </cell>
        </row>
        <row r="13330">
          <cell r="A13330" t="str">
            <v>830.00.00.900-6700.06</v>
          </cell>
          <cell r="B13330" t="str">
            <v>830</v>
          </cell>
          <cell r="C13330" t="str">
            <v>00</v>
          </cell>
          <cell r="D13330" t="str">
            <v>00</v>
          </cell>
          <cell r="E13330" t="str">
            <v>900</v>
          </cell>
          <cell r="F13330" t="str">
            <v>6700.06</v>
          </cell>
          <cell r="G13330" t="str">
            <v>Depreciation Vehicles</v>
          </cell>
          <cell r="H13330">
            <v>0</v>
          </cell>
          <cell r="I13330">
            <v>0</v>
          </cell>
          <cell r="J13330">
            <v>0</v>
          </cell>
          <cell r="K13330">
            <v>0</v>
          </cell>
          <cell r="L13330">
            <v>0</v>
          </cell>
          <cell r="M13330">
            <v>0</v>
          </cell>
          <cell r="N13330">
            <v>0</v>
          </cell>
          <cell r="O13330" t="str">
            <v>+++</v>
          </cell>
        </row>
        <row r="13331">
          <cell r="A13331" t="str">
            <v>830.00.00.900-7000.27</v>
          </cell>
          <cell r="B13331" t="str">
            <v>830</v>
          </cell>
          <cell r="C13331" t="str">
            <v>00</v>
          </cell>
          <cell r="D13331" t="str">
            <v>00</v>
          </cell>
          <cell r="E13331" t="str">
            <v>900</v>
          </cell>
          <cell r="F13331" t="str">
            <v>7000.27</v>
          </cell>
          <cell r="G13331" t="str">
            <v>Capital Outlay Information Technology</v>
          </cell>
          <cell r="H13331">
            <v>305000</v>
          </cell>
          <cell r="I13331">
            <v>0</v>
          </cell>
          <cell r="J13331">
            <v>305000</v>
          </cell>
          <cell r="K13331">
            <v>0</v>
          </cell>
          <cell r="L13331">
            <v>0</v>
          </cell>
          <cell r="M13331">
            <v>0</v>
          </cell>
          <cell r="N13331">
            <v>305000</v>
          </cell>
          <cell r="O13331">
            <v>0</v>
          </cell>
        </row>
        <row r="13332">
          <cell r="A13332" t="str">
            <v>830.00.00.900-9888.01</v>
          </cell>
          <cell r="B13332" t="str">
            <v>830</v>
          </cell>
          <cell r="C13332" t="str">
            <v>00</v>
          </cell>
          <cell r="D13332" t="str">
            <v>00</v>
          </cell>
          <cell r="E13332" t="str">
            <v>900</v>
          </cell>
          <cell r="F13332" t="str">
            <v>9888.01</v>
          </cell>
          <cell r="G13332" t="str">
            <v>Capital Asset Expenditure Adjustments  Current Year Additions</v>
          </cell>
          <cell r="H13332">
            <v>0</v>
          </cell>
          <cell r="I13332">
            <v>0</v>
          </cell>
          <cell r="J13332">
            <v>0</v>
          </cell>
          <cell r="K13332">
            <v>0</v>
          </cell>
          <cell r="L13332">
            <v>0</v>
          </cell>
          <cell r="M13332">
            <v>0</v>
          </cell>
          <cell r="N13332">
            <v>0</v>
          </cell>
          <cell r="O13332" t="str">
            <v>+++</v>
          </cell>
        </row>
        <row r="13333">
          <cell r="A13333" t="str">
            <v>830.00.00.900-9888.03</v>
          </cell>
          <cell r="B13333" t="str">
            <v>830</v>
          </cell>
          <cell r="C13333" t="str">
            <v>00</v>
          </cell>
          <cell r="D13333" t="str">
            <v>00</v>
          </cell>
          <cell r="E13333" t="str">
            <v>900</v>
          </cell>
          <cell r="F13333" t="str">
            <v>9888.03</v>
          </cell>
          <cell r="G13333" t="str">
            <v>Capital Asset Expenditure Adjustments  Disposals</v>
          </cell>
          <cell r="H13333">
            <v>0</v>
          </cell>
          <cell r="I13333">
            <v>0</v>
          </cell>
          <cell r="J13333">
            <v>0</v>
          </cell>
          <cell r="K13333">
            <v>0</v>
          </cell>
          <cell r="L13333">
            <v>0</v>
          </cell>
          <cell r="M13333">
            <v>0</v>
          </cell>
          <cell r="N13333">
            <v>0</v>
          </cell>
          <cell r="O13333" t="str">
            <v>+++</v>
          </cell>
        </row>
        <row r="13334">
          <cell r="A13334" t="str">
            <v>830.00.00.900-9888.04</v>
          </cell>
          <cell r="B13334" t="str">
            <v>830</v>
          </cell>
          <cell r="C13334" t="str">
            <v>00</v>
          </cell>
          <cell r="D13334" t="str">
            <v>00</v>
          </cell>
          <cell r="E13334" t="str">
            <v>900</v>
          </cell>
          <cell r="F13334" t="str">
            <v>9888.04</v>
          </cell>
          <cell r="G13334" t="str">
            <v>Capital Asset Expenditure Adjustments  Asset Transfer In</v>
          </cell>
          <cell r="H13334">
            <v>0</v>
          </cell>
          <cell r="I13334">
            <v>0</v>
          </cell>
          <cell r="J13334">
            <v>0</v>
          </cell>
          <cell r="K13334">
            <v>0</v>
          </cell>
          <cell r="L13334">
            <v>0</v>
          </cell>
          <cell r="M13334">
            <v>0</v>
          </cell>
          <cell r="N13334">
            <v>0</v>
          </cell>
          <cell r="O13334" t="str">
            <v>+++</v>
          </cell>
        </row>
        <row r="13335">
          <cell r="A13335" t="str">
            <v>830.00.00.900-9888.05</v>
          </cell>
          <cell r="B13335" t="str">
            <v>830</v>
          </cell>
          <cell r="C13335" t="str">
            <v>00</v>
          </cell>
          <cell r="D13335" t="str">
            <v>00</v>
          </cell>
          <cell r="E13335" t="str">
            <v>900</v>
          </cell>
          <cell r="F13335" t="str">
            <v>9888.05</v>
          </cell>
          <cell r="G13335" t="str">
            <v>Capital Asset Expenditure Adjustments  Asset Transfer Out</v>
          </cell>
          <cell r="H13335">
            <v>0</v>
          </cell>
          <cell r="I13335">
            <v>0</v>
          </cell>
          <cell r="J13335">
            <v>0</v>
          </cell>
          <cell r="K13335">
            <v>0</v>
          </cell>
          <cell r="L13335">
            <v>0</v>
          </cell>
          <cell r="M13335">
            <v>0</v>
          </cell>
          <cell r="N13335">
            <v>0</v>
          </cell>
          <cell r="O13335" t="str">
            <v>+++</v>
          </cell>
        </row>
        <row r="13336">
          <cell r="A13336" t="str">
            <v>830.01.00.900-6200.09</v>
          </cell>
          <cell r="B13336" t="str">
            <v>830</v>
          </cell>
          <cell r="C13336" t="str">
            <v>01</v>
          </cell>
          <cell r="D13336" t="str">
            <v>00</v>
          </cell>
          <cell r="E13336" t="str">
            <v>900</v>
          </cell>
          <cell r="F13336" t="str">
            <v>6200.09</v>
          </cell>
          <cell r="G13336" t="str">
            <v>Supplies Data Processing</v>
          </cell>
          <cell r="H13336">
            <v>0</v>
          </cell>
          <cell r="I13336">
            <v>0</v>
          </cell>
          <cell r="J13336">
            <v>0</v>
          </cell>
          <cell r="K13336">
            <v>0</v>
          </cell>
          <cell r="L13336">
            <v>0</v>
          </cell>
          <cell r="M13336">
            <v>0</v>
          </cell>
          <cell r="N13336">
            <v>0</v>
          </cell>
          <cell r="O13336" t="str">
            <v>+++</v>
          </cell>
        </row>
        <row r="13337">
          <cell r="A13337" t="str">
            <v>830.01.00.900-6400.04</v>
          </cell>
          <cell r="B13337" t="str">
            <v>830</v>
          </cell>
          <cell r="C13337" t="str">
            <v>01</v>
          </cell>
          <cell r="D13337" t="str">
            <v>00</v>
          </cell>
          <cell r="E13337" t="str">
            <v>900</v>
          </cell>
          <cell r="F13337" t="str">
            <v>6400.04</v>
          </cell>
          <cell r="G13337" t="str">
            <v>Repairs &amp; Maintenance Equipment Rental</v>
          </cell>
          <cell r="H13337">
            <v>0</v>
          </cell>
          <cell r="I13337">
            <v>0</v>
          </cell>
          <cell r="J13337">
            <v>0</v>
          </cell>
          <cell r="K13337">
            <v>0</v>
          </cell>
          <cell r="L13337">
            <v>0</v>
          </cell>
          <cell r="M13337">
            <v>0</v>
          </cell>
          <cell r="N13337">
            <v>0</v>
          </cell>
          <cell r="O13337" t="str">
            <v>+++</v>
          </cell>
        </row>
        <row r="13338">
          <cell r="A13338" t="str">
            <v>830.03.00.000-5000.01</v>
          </cell>
          <cell r="B13338" t="str">
            <v>830</v>
          </cell>
          <cell r="C13338" t="str">
            <v>03</v>
          </cell>
          <cell r="D13338" t="str">
            <v>00</v>
          </cell>
          <cell r="E13338" t="str">
            <v>000</v>
          </cell>
          <cell r="F13338" t="str">
            <v>5000.01</v>
          </cell>
          <cell r="G13338" t="str">
            <v>Salaries Regular</v>
          </cell>
          <cell r="H13338">
            <v>0</v>
          </cell>
          <cell r="I13338">
            <v>0</v>
          </cell>
          <cell r="J13338">
            <v>0</v>
          </cell>
          <cell r="K13338">
            <v>0</v>
          </cell>
          <cell r="L13338">
            <v>0</v>
          </cell>
          <cell r="M13338">
            <v>0</v>
          </cell>
          <cell r="N13338">
            <v>0</v>
          </cell>
          <cell r="O13338" t="str">
            <v>+++</v>
          </cell>
        </row>
        <row r="13339">
          <cell r="A13339" t="str">
            <v>830.03.00.000-5000.02</v>
          </cell>
          <cell r="B13339" t="str">
            <v>830</v>
          </cell>
          <cell r="C13339" t="str">
            <v>03</v>
          </cell>
          <cell r="D13339" t="str">
            <v>00</v>
          </cell>
          <cell r="E13339" t="str">
            <v>000</v>
          </cell>
          <cell r="F13339" t="str">
            <v>5000.02</v>
          </cell>
          <cell r="G13339" t="str">
            <v>Salaries Part Time</v>
          </cell>
          <cell r="H13339">
            <v>0</v>
          </cell>
          <cell r="I13339">
            <v>0</v>
          </cell>
          <cell r="J13339">
            <v>0</v>
          </cell>
          <cell r="K13339">
            <v>0</v>
          </cell>
          <cell r="L13339">
            <v>0</v>
          </cell>
          <cell r="M13339">
            <v>0</v>
          </cell>
          <cell r="N13339">
            <v>0</v>
          </cell>
          <cell r="O13339" t="str">
            <v>+++</v>
          </cell>
        </row>
        <row r="13340">
          <cell r="A13340" t="str">
            <v>830.03.00.000-5000.03</v>
          </cell>
          <cell r="B13340" t="str">
            <v>830</v>
          </cell>
          <cell r="C13340" t="str">
            <v>03</v>
          </cell>
          <cell r="D13340" t="str">
            <v>00</v>
          </cell>
          <cell r="E13340" t="str">
            <v>000</v>
          </cell>
          <cell r="F13340" t="str">
            <v>5000.03</v>
          </cell>
          <cell r="G13340" t="str">
            <v>Salaries Overtime</v>
          </cell>
          <cell r="H13340">
            <v>0</v>
          </cell>
          <cell r="I13340">
            <v>0</v>
          </cell>
          <cell r="J13340">
            <v>0</v>
          </cell>
          <cell r="K13340">
            <v>0</v>
          </cell>
          <cell r="L13340">
            <v>0</v>
          </cell>
          <cell r="M13340">
            <v>0</v>
          </cell>
          <cell r="N13340">
            <v>0</v>
          </cell>
          <cell r="O13340" t="str">
            <v>+++</v>
          </cell>
        </row>
        <row r="13341">
          <cell r="A13341" t="str">
            <v>830.03.00.000-5000.04</v>
          </cell>
          <cell r="B13341" t="str">
            <v>830</v>
          </cell>
          <cell r="C13341" t="str">
            <v>03</v>
          </cell>
          <cell r="D13341" t="str">
            <v>00</v>
          </cell>
          <cell r="E13341" t="str">
            <v>000</v>
          </cell>
          <cell r="F13341" t="str">
            <v>5000.04</v>
          </cell>
          <cell r="G13341" t="str">
            <v>Salaries Holiday Pay</v>
          </cell>
          <cell r="H13341">
            <v>0</v>
          </cell>
          <cell r="I13341">
            <v>0</v>
          </cell>
          <cell r="J13341">
            <v>0</v>
          </cell>
          <cell r="K13341">
            <v>0</v>
          </cell>
          <cell r="L13341">
            <v>0</v>
          </cell>
          <cell r="M13341">
            <v>0</v>
          </cell>
          <cell r="N13341">
            <v>0</v>
          </cell>
          <cell r="O13341" t="str">
            <v>+++</v>
          </cell>
        </row>
        <row r="13342">
          <cell r="A13342" t="str">
            <v>830.03.00.000-5000.05</v>
          </cell>
          <cell r="B13342" t="str">
            <v>830</v>
          </cell>
          <cell r="C13342" t="str">
            <v>03</v>
          </cell>
          <cell r="D13342" t="str">
            <v>00</v>
          </cell>
          <cell r="E13342" t="str">
            <v>000</v>
          </cell>
          <cell r="F13342" t="str">
            <v>5000.05</v>
          </cell>
          <cell r="G13342" t="str">
            <v>Salaries Duty Pay</v>
          </cell>
          <cell r="H13342">
            <v>0</v>
          </cell>
          <cell r="I13342">
            <v>0</v>
          </cell>
          <cell r="J13342">
            <v>0</v>
          </cell>
          <cell r="K13342">
            <v>0</v>
          </cell>
          <cell r="L13342">
            <v>0</v>
          </cell>
          <cell r="M13342">
            <v>0</v>
          </cell>
          <cell r="N13342">
            <v>0</v>
          </cell>
          <cell r="O13342" t="str">
            <v>+++</v>
          </cell>
        </row>
        <row r="13343">
          <cell r="A13343" t="str">
            <v>830.03.00.000-5000.06</v>
          </cell>
          <cell r="B13343" t="str">
            <v>830</v>
          </cell>
          <cell r="C13343" t="str">
            <v>03</v>
          </cell>
          <cell r="D13343" t="str">
            <v>00</v>
          </cell>
          <cell r="E13343" t="str">
            <v>000</v>
          </cell>
          <cell r="F13343" t="str">
            <v>5000.06</v>
          </cell>
          <cell r="G13343" t="str">
            <v>Salaries Out of Class</v>
          </cell>
          <cell r="H13343">
            <v>0</v>
          </cell>
          <cell r="I13343">
            <v>0</v>
          </cell>
          <cell r="J13343">
            <v>0</v>
          </cell>
          <cell r="K13343">
            <v>0</v>
          </cell>
          <cell r="L13343">
            <v>0</v>
          </cell>
          <cell r="M13343">
            <v>0</v>
          </cell>
          <cell r="N13343">
            <v>0</v>
          </cell>
          <cell r="O13343" t="str">
            <v>+++</v>
          </cell>
        </row>
        <row r="13344">
          <cell r="A13344" t="str">
            <v>830.03.00.000-5000.07</v>
          </cell>
          <cell r="B13344" t="str">
            <v>830</v>
          </cell>
          <cell r="C13344" t="str">
            <v>03</v>
          </cell>
          <cell r="D13344" t="str">
            <v>00</v>
          </cell>
          <cell r="E13344" t="str">
            <v>000</v>
          </cell>
          <cell r="F13344" t="str">
            <v>5000.07</v>
          </cell>
          <cell r="G13344" t="str">
            <v>Salaries Admin Leave Pay</v>
          </cell>
          <cell r="H13344">
            <v>0</v>
          </cell>
          <cell r="I13344">
            <v>0</v>
          </cell>
          <cell r="J13344">
            <v>0</v>
          </cell>
          <cell r="K13344">
            <v>0</v>
          </cell>
          <cell r="L13344">
            <v>0</v>
          </cell>
          <cell r="M13344">
            <v>0</v>
          </cell>
          <cell r="N13344">
            <v>0</v>
          </cell>
          <cell r="O13344" t="str">
            <v>+++</v>
          </cell>
        </row>
        <row r="13345">
          <cell r="A13345" t="str">
            <v>830.03.00.000-5000.08</v>
          </cell>
          <cell r="B13345" t="str">
            <v>830</v>
          </cell>
          <cell r="C13345" t="str">
            <v>03</v>
          </cell>
          <cell r="D13345" t="str">
            <v>00</v>
          </cell>
          <cell r="E13345" t="str">
            <v>000</v>
          </cell>
          <cell r="F13345" t="str">
            <v>5000.08</v>
          </cell>
          <cell r="G13345" t="str">
            <v>Salaries Longevity Pay</v>
          </cell>
          <cell r="H13345">
            <v>0</v>
          </cell>
          <cell r="I13345">
            <v>0</v>
          </cell>
          <cell r="J13345">
            <v>0</v>
          </cell>
          <cell r="K13345">
            <v>0</v>
          </cell>
          <cell r="L13345">
            <v>0</v>
          </cell>
          <cell r="M13345">
            <v>0</v>
          </cell>
          <cell r="N13345">
            <v>0</v>
          </cell>
          <cell r="O13345" t="str">
            <v>+++</v>
          </cell>
        </row>
        <row r="13346">
          <cell r="A13346" t="str">
            <v>830.03.00.000-5000.09</v>
          </cell>
          <cell r="B13346" t="str">
            <v>830</v>
          </cell>
          <cell r="C13346" t="str">
            <v>03</v>
          </cell>
          <cell r="D13346" t="str">
            <v>00</v>
          </cell>
          <cell r="E13346" t="str">
            <v>000</v>
          </cell>
          <cell r="F13346" t="str">
            <v>5000.09</v>
          </cell>
          <cell r="G13346" t="str">
            <v>Salaries Mutual Aid Overtime</v>
          </cell>
          <cell r="H13346">
            <v>0</v>
          </cell>
          <cell r="I13346">
            <v>0</v>
          </cell>
          <cell r="J13346">
            <v>0</v>
          </cell>
          <cell r="K13346">
            <v>0</v>
          </cell>
          <cell r="L13346">
            <v>0</v>
          </cell>
          <cell r="M13346">
            <v>0</v>
          </cell>
          <cell r="N13346">
            <v>0</v>
          </cell>
          <cell r="O13346" t="str">
            <v>+++</v>
          </cell>
        </row>
        <row r="13347">
          <cell r="A13347" t="str">
            <v>830.03.00.000-5000.10</v>
          </cell>
          <cell r="B13347" t="str">
            <v>830</v>
          </cell>
          <cell r="C13347" t="str">
            <v>03</v>
          </cell>
          <cell r="D13347" t="str">
            <v>00</v>
          </cell>
          <cell r="E13347" t="str">
            <v>000</v>
          </cell>
          <cell r="F13347" t="str">
            <v>5000.10</v>
          </cell>
          <cell r="G13347" t="str">
            <v>Salaries Furloughs</v>
          </cell>
          <cell r="H13347">
            <v>0</v>
          </cell>
          <cell r="I13347">
            <v>0</v>
          </cell>
          <cell r="J13347">
            <v>0</v>
          </cell>
          <cell r="K13347">
            <v>0</v>
          </cell>
          <cell r="L13347">
            <v>0</v>
          </cell>
          <cell r="M13347">
            <v>0</v>
          </cell>
          <cell r="N13347">
            <v>0</v>
          </cell>
          <cell r="O13347" t="str">
            <v>+++</v>
          </cell>
        </row>
        <row r="13348">
          <cell r="A13348" t="str">
            <v>830.03.00.000-5000.11</v>
          </cell>
          <cell r="B13348" t="str">
            <v>830</v>
          </cell>
          <cell r="C13348" t="str">
            <v>03</v>
          </cell>
          <cell r="D13348" t="str">
            <v>00</v>
          </cell>
          <cell r="E13348" t="str">
            <v>000</v>
          </cell>
          <cell r="F13348" t="str">
            <v>5000.11</v>
          </cell>
          <cell r="G13348" t="str">
            <v>Salaries Worker's Comp</v>
          </cell>
          <cell r="H13348">
            <v>0</v>
          </cell>
          <cell r="I13348">
            <v>0</v>
          </cell>
          <cell r="J13348">
            <v>0</v>
          </cell>
          <cell r="K13348">
            <v>0</v>
          </cell>
          <cell r="L13348">
            <v>0</v>
          </cell>
          <cell r="M13348">
            <v>0</v>
          </cell>
          <cell r="N13348">
            <v>0</v>
          </cell>
          <cell r="O13348" t="str">
            <v>+++</v>
          </cell>
        </row>
        <row r="13349">
          <cell r="A13349" t="str">
            <v>830.03.00.000-5000.12</v>
          </cell>
          <cell r="B13349" t="str">
            <v>830</v>
          </cell>
          <cell r="C13349" t="str">
            <v>03</v>
          </cell>
          <cell r="D13349" t="str">
            <v>00</v>
          </cell>
          <cell r="E13349" t="str">
            <v>000</v>
          </cell>
          <cell r="F13349" t="str">
            <v>5000.12</v>
          </cell>
          <cell r="G13349" t="str">
            <v>Salaries Compensated Absences</v>
          </cell>
          <cell r="H13349">
            <v>0</v>
          </cell>
          <cell r="I13349">
            <v>0</v>
          </cell>
          <cell r="J13349">
            <v>0</v>
          </cell>
          <cell r="K13349">
            <v>0</v>
          </cell>
          <cell r="L13349">
            <v>0</v>
          </cell>
          <cell r="M13349">
            <v>0</v>
          </cell>
          <cell r="N13349">
            <v>0</v>
          </cell>
          <cell r="O13349" t="str">
            <v>+++</v>
          </cell>
        </row>
        <row r="13350">
          <cell r="A13350" t="str">
            <v>830.03.00.000-5100.01</v>
          </cell>
          <cell r="B13350" t="str">
            <v>830</v>
          </cell>
          <cell r="C13350" t="str">
            <v>03</v>
          </cell>
          <cell r="D13350" t="str">
            <v>00</v>
          </cell>
          <cell r="E13350" t="str">
            <v>000</v>
          </cell>
          <cell r="F13350" t="str">
            <v>5100.01</v>
          </cell>
          <cell r="G13350" t="str">
            <v>Benefits Retirement</v>
          </cell>
          <cell r="H13350">
            <v>0</v>
          </cell>
          <cell r="I13350">
            <v>0</v>
          </cell>
          <cell r="J13350">
            <v>0</v>
          </cell>
          <cell r="K13350">
            <v>0</v>
          </cell>
          <cell r="L13350">
            <v>0</v>
          </cell>
          <cell r="M13350">
            <v>0</v>
          </cell>
          <cell r="N13350">
            <v>0</v>
          </cell>
          <cell r="O13350" t="str">
            <v>+++</v>
          </cell>
        </row>
        <row r="13351">
          <cell r="A13351" t="str">
            <v>830.03.00.000-5100.02</v>
          </cell>
          <cell r="B13351" t="str">
            <v>830</v>
          </cell>
          <cell r="C13351" t="str">
            <v>03</v>
          </cell>
          <cell r="D13351" t="str">
            <v>00</v>
          </cell>
          <cell r="E13351" t="str">
            <v>000</v>
          </cell>
          <cell r="F13351" t="str">
            <v>5100.02</v>
          </cell>
          <cell r="G13351" t="str">
            <v>Benefits Health Insurance</v>
          </cell>
          <cell r="H13351">
            <v>0</v>
          </cell>
          <cell r="I13351">
            <v>0</v>
          </cell>
          <cell r="J13351">
            <v>0</v>
          </cell>
          <cell r="K13351">
            <v>0</v>
          </cell>
          <cell r="L13351">
            <v>0</v>
          </cell>
          <cell r="M13351">
            <v>0</v>
          </cell>
          <cell r="N13351">
            <v>0</v>
          </cell>
          <cell r="O13351" t="str">
            <v>+++</v>
          </cell>
        </row>
        <row r="13352">
          <cell r="A13352" t="str">
            <v>830.03.00.000-5100.03</v>
          </cell>
          <cell r="B13352" t="str">
            <v>830</v>
          </cell>
          <cell r="C13352" t="str">
            <v>03</v>
          </cell>
          <cell r="D13352" t="str">
            <v>00</v>
          </cell>
          <cell r="E13352" t="str">
            <v>000</v>
          </cell>
          <cell r="F13352" t="str">
            <v>5100.03</v>
          </cell>
          <cell r="G13352" t="str">
            <v>Benefits Dental Insurance</v>
          </cell>
          <cell r="H13352">
            <v>0</v>
          </cell>
          <cell r="I13352">
            <v>0</v>
          </cell>
          <cell r="J13352">
            <v>0</v>
          </cell>
          <cell r="K13352">
            <v>0</v>
          </cell>
          <cell r="L13352">
            <v>0</v>
          </cell>
          <cell r="M13352">
            <v>0</v>
          </cell>
          <cell r="N13352">
            <v>0</v>
          </cell>
          <cell r="O13352" t="str">
            <v>+++</v>
          </cell>
        </row>
        <row r="13353">
          <cell r="A13353" t="str">
            <v>830.03.00.000-5100.04</v>
          </cell>
          <cell r="B13353" t="str">
            <v>830</v>
          </cell>
          <cell r="C13353" t="str">
            <v>03</v>
          </cell>
          <cell r="D13353" t="str">
            <v>00</v>
          </cell>
          <cell r="E13353" t="str">
            <v>000</v>
          </cell>
          <cell r="F13353" t="str">
            <v>5100.04</v>
          </cell>
          <cell r="G13353" t="str">
            <v>Benefits Vision Insurance</v>
          </cell>
          <cell r="H13353">
            <v>0</v>
          </cell>
          <cell r="I13353">
            <v>0</v>
          </cell>
          <cell r="J13353">
            <v>0</v>
          </cell>
          <cell r="K13353">
            <v>0</v>
          </cell>
          <cell r="L13353">
            <v>0</v>
          </cell>
          <cell r="M13353">
            <v>0</v>
          </cell>
          <cell r="N13353">
            <v>0</v>
          </cell>
          <cell r="O13353" t="str">
            <v>+++</v>
          </cell>
        </row>
        <row r="13354">
          <cell r="A13354" t="str">
            <v>830.03.00.000-5100.05</v>
          </cell>
          <cell r="B13354" t="str">
            <v>830</v>
          </cell>
          <cell r="C13354" t="str">
            <v>03</v>
          </cell>
          <cell r="D13354" t="str">
            <v>00</v>
          </cell>
          <cell r="E13354" t="str">
            <v>000</v>
          </cell>
          <cell r="F13354" t="str">
            <v>5100.05</v>
          </cell>
          <cell r="G13354" t="str">
            <v>Benefits Life Insurance</v>
          </cell>
          <cell r="H13354">
            <v>0</v>
          </cell>
          <cell r="I13354">
            <v>0</v>
          </cell>
          <cell r="J13354">
            <v>0</v>
          </cell>
          <cell r="K13354">
            <v>0</v>
          </cell>
          <cell r="L13354">
            <v>0</v>
          </cell>
          <cell r="M13354">
            <v>0</v>
          </cell>
          <cell r="N13354">
            <v>0</v>
          </cell>
          <cell r="O13354" t="str">
            <v>+++</v>
          </cell>
        </row>
        <row r="13355">
          <cell r="A13355" t="str">
            <v>830.03.00.000-5100.06</v>
          </cell>
          <cell r="B13355" t="str">
            <v>830</v>
          </cell>
          <cell r="C13355" t="str">
            <v>03</v>
          </cell>
          <cell r="D13355" t="str">
            <v>00</v>
          </cell>
          <cell r="E13355" t="str">
            <v>000</v>
          </cell>
          <cell r="F13355" t="str">
            <v>5100.06</v>
          </cell>
          <cell r="G13355" t="str">
            <v>Benefits Worker's Comp</v>
          </cell>
          <cell r="H13355">
            <v>0</v>
          </cell>
          <cell r="I13355">
            <v>0</v>
          </cell>
          <cell r="J13355">
            <v>0</v>
          </cell>
          <cell r="K13355">
            <v>0</v>
          </cell>
          <cell r="L13355">
            <v>0</v>
          </cell>
          <cell r="M13355">
            <v>0</v>
          </cell>
          <cell r="N13355">
            <v>0</v>
          </cell>
          <cell r="O13355" t="str">
            <v>+++</v>
          </cell>
        </row>
        <row r="13356">
          <cell r="A13356" t="str">
            <v>830.03.00.000-5100.07</v>
          </cell>
          <cell r="B13356" t="str">
            <v>830</v>
          </cell>
          <cell r="C13356" t="str">
            <v>03</v>
          </cell>
          <cell r="D13356" t="str">
            <v>00</v>
          </cell>
          <cell r="E13356" t="str">
            <v>000</v>
          </cell>
          <cell r="F13356" t="str">
            <v>5100.07</v>
          </cell>
          <cell r="G13356" t="str">
            <v>Benefits Long Term Disability</v>
          </cell>
          <cell r="H13356">
            <v>0</v>
          </cell>
          <cell r="I13356">
            <v>0</v>
          </cell>
          <cell r="J13356">
            <v>0</v>
          </cell>
          <cell r="K13356">
            <v>0</v>
          </cell>
          <cell r="L13356">
            <v>0</v>
          </cell>
          <cell r="M13356">
            <v>0</v>
          </cell>
          <cell r="N13356">
            <v>0</v>
          </cell>
          <cell r="O13356" t="str">
            <v>+++</v>
          </cell>
        </row>
        <row r="13357">
          <cell r="A13357" t="str">
            <v>830.03.00.000-5100.08</v>
          </cell>
          <cell r="B13357" t="str">
            <v>830</v>
          </cell>
          <cell r="C13357" t="str">
            <v>03</v>
          </cell>
          <cell r="D13357" t="str">
            <v>00</v>
          </cell>
          <cell r="E13357" t="str">
            <v>000</v>
          </cell>
          <cell r="F13357" t="str">
            <v>5100.08</v>
          </cell>
          <cell r="G13357" t="str">
            <v>Benefits Deferred Compensation</v>
          </cell>
          <cell r="H13357">
            <v>0</v>
          </cell>
          <cell r="I13357">
            <v>0</v>
          </cell>
          <cell r="J13357">
            <v>0</v>
          </cell>
          <cell r="K13357">
            <v>0</v>
          </cell>
          <cell r="L13357">
            <v>0</v>
          </cell>
          <cell r="M13357">
            <v>0</v>
          </cell>
          <cell r="N13357">
            <v>0</v>
          </cell>
          <cell r="O13357" t="str">
            <v>+++</v>
          </cell>
        </row>
        <row r="13358">
          <cell r="A13358" t="str">
            <v>830.03.00.000-5100.09</v>
          </cell>
          <cell r="B13358" t="str">
            <v>830</v>
          </cell>
          <cell r="C13358" t="str">
            <v>03</v>
          </cell>
          <cell r="D13358" t="str">
            <v>00</v>
          </cell>
          <cell r="E13358" t="str">
            <v>000</v>
          </cell>
          <cell r="F13358" t="str">
            <v>5100.09</v>
          </cell>
          <cell r="G13358" t="str">
            <v>Benefits Unemployment Insurance</v>
          </cell>
          <cell r="H13358">
            <v>0</v>
          </cell>
          <cell r="I13358">
            <v>0</v>
          </cell>
          <cell r="J13358">
            <v>0</v>
          </cell>
          <cell r="K13358">
            <v>0</v>
          </cell>
          <cell r="L13358">
            <v>0</v>
          </cell>
          <cell r="M13358">
            <v>0</v>
          </cell>
          <cell r="N13358">
            <v>0</v>
          </cell>
          <cell r="O13358" t="str">
            <v>+++</v>
          </cell>
        </row>
        <row r="13359">
          <cell r="A13359" t="str">
            <v>830.03.00.000-5100.10</v>
          </cell>
          <cell r="B13359" t="str">
            <v>830</v>
          </cell>
          <cell r="C13359" t="str">
            <v>03</v>
          </cell>
          <cell r="D13359" t="str">
            <v>00</v>
          </cell>
          <cell r="E13359" t="str">
            <v>000</v>
          </cell>
          <cell r="F13359" t="str">
            <v>5100.10</v>
          </cell>
          <cell r="G13359" t="str">
            <v>Benefits Uniform Allowance</v>
          </cell>
          <cell r="H13359">
            <v>0</v>
          </cell>
          <cell r="I13359">
            <v>0</v>
          </cell>
          <cell r="J13359">
            <v>0</v>
          </cell>
          <cell r="K13359">
            <v>0</v>
          </cell>
          <cell r="L13359">
            <v>0</v>
          </cell>
          <cell r="M13359">
            <v>0</v>
          </cell>
          <cell r="N13359">
            <v>0</v>
          </cell>
          <cell r="O13359" t="str">
            <v>+++</v>
          </cell>
        </row>
        <row r="13360">
          <cell r="A13360" t="str">
            <v>830.03.00.000-5100.11</v>
          </cell>
          <cell r="B13360" t="str">
            <v>830</v>
          </cell>
          <cell r="C13360" t="str">
            <v>03</v>
          </cell>
          <cell r="D13360" t="str">
            <v>00</v>
          </cell>
          <cell r="E13360" t="str">
            <v>000</v>
          </cell>
          <cell r="F13360" t="str">
            <v>5100.11</v>
          </cell>
          <cell r="G13360" t="str">
            <v>Benefits Medicare</v>
          </cell>
          <cell r="H13360">
            <v>0</v>
          </cell>
          <cell r="I13360">
            <v>0</v>
          </cell>
          <cell r="J13360">
            <v>0</v>
          </cell>
          <cell r="K13360">
            <v>0</v>
          </cell>
          <cell r="L13360">
            <v>0</v>
          </cell>
          <cell r="M13360">
            <v>0</v>
          </cell>
          <cell r="N13360">
            <v>0</v>
          </cell>
          <cell r="O13360" t="str">
            <v>+++</v>
          </cell>
        </row>
        <row r="13361">
          <cell r="A13361" t="str">
            <v>830.03.00.000-5100.12</v>
          </cell>
          <cell r="B13361" t="str">
            <v>830</v>
          </cell>
          <cell r="C13361" t="str">
            <v>03</v>
          </cell>
          <cell r="D13361" t="str">
            <v>00</v>
          </cell>
          <cell r="E13361" t="str">
            <v>000</v>
          </cell>
          <cell r="F13361" t="str">
            <v>5100.12</v>
          </cell>
          <cell r="G13361" t="str">
            <v>Benefits Annual Physical Exam</v>
          </cell>
          <cell r="H13361">
            <v>0</v>
          </cell>
          <cell r="I13361">
            <v>0</v>
          </cell>
          <cell r="J13361">
            <v>0</v>
          </cell>
          <cell r="K13361">
            <v>0</v>
          </cell>
          <cell r="L13361">
            <v>0</v>
          </cell>
          <cell r="M13361">
            <v>0</v>
          </cell>
          <cell r="N13361">
            <v>0</v>
          </cell>
          <cell r="O13361" t="str">
            <v>+++</v>
          </cell>
        </row>
        <row r="13362">
          <cell r="A13362" t="str">
            <v>830.03.00.000-5100.13</v>
          </cell>
          <cell r="B13362" t="str">
            <v>830</v>
          </cell>
          <cell r="C13362" t="str">
            <v>03</v>
          </cell>
          <cell r="D13362" t="str">
            <v>00</v>
          </cell>
          <cell r="E13362" t="str">
            <v>000</v>
          </cell>
          <cell r="F13362" t="str">
            <v>5100.13</v>
          </cell>
          <cell r="G13362" t="str">
            <v>Benefits Employee Assistance Program</v>
          </cell>
          <cell r="H13362">
            <v>0</v>
          </cell>
          <cell r="I13362">
            <v>0</v>
          </cell>
          <cell r="J13362">
            <v>0</v>
          </cell>
          <cell r="K13362">
            <v>0</v>
          </cell>
          <cell r="L13362">
            <v>0</v>
          </cell>
          <cell r="M13362">
            <v>0</v>
          </cell>
          <cell r="N13362">
            <v>0</v>
          </cell>
          <cell r="O13362" t="str">
            <v>+++</v>
          </cell>
        </row>
        <row r="13363">
          <cell r="A13363" t="str">
            <v>830.03.00.000-5100.14</v>
          </cell>
          <cell r="B13363" t="str">
            <v>830</v>
          </cell>
          <cell r="C13363" t="str">
            <v>03</v>
          </cell>
          <cell r="D13363" t="str">
            <v>00</v>
          </cell>
          <cell r="E13363" t="str">
            <v>000</v>
          </cell>
          <cell r="F13363" t="str">
            <v>5100.14</v>
          </cell>
          <cell r="G13363" t="str">
            <v>Benefits PPE</v>
          </cell>
          <cell r="H13363">
            <v>0</v>
          </cell>
          <cell r="I13363">
            <v>0</v>
          </cell>
          <cell r="J13363">
            <v>0</v>
          </cell>
          <cell r="K13363">
            <v>0</v>
          </cell>
          <cell r="L13363">
            <v>0</v>
          </cell>
          <cell r="M13363">
            <v>0</v>
          </cell>
          <cell r="N13363">
            <v>0</v>
          </cell>
          <cell r="O13363" t="str">
            <v>+++</v>
          </cell>
        </row>
        <row r="13364">
          <cell r="A13364" t="str">
            <v>830.03.00.000-5100.15</v>
          </cell>
          <cell r="B13364" t="str">
            <v>830</v>
          </cell>
          <cell r="C13364" t="str">
            <v>03</v>
          </cell>
          <cell r="D13364" t="str">
            <v>00</v>
          </cell>
          <cell r="E13364" t="str">
            <v>000</v>
          </cell>
          <cell r="F13364" t="str">
            <v>5100.15</v>
          </cell>
          <cell r="G13364" t="str">
            <v>Benefits Cell Phone Allowance</v>
          </cell>
          <cell r="H13364">
            <v>0</v>
          </cell>
          <cell r="I13364">
            <v>0</v>
          </cell>
          <cell r="J13364">
            <v>0</v>
          </cell>
          <cell r="K13364">
            <v>0</v>
          </cell>
          <cell r="L13364">
            <v>0</v>
          </cell>
          <cell r="M13364">
            <v>0</v>
          </cell>
          <cell r="N13364">
            <v>0</v>
          </cell>
          <cell r="O13364" t="str">
            <v>+++</v>
          </cell>
        </row>
        <row r="13365">
          <cell r="A13365" t="str">
            <v>830.03.00.000-5100.16</v>
          </cell>
          <cell r="B13365" t="str">
            <v>830</v>
          </cell>
          <cell r="C13365" t="str">
            <v>03</v>
          </cell>
          <cell r="D13365" t="str">
            <v>00</v>
          </cell>
          <cell r="E13365" t="str">
            <v>000</v>
          </cell>
          <cell r="F13365" t="str">
            <v>5100.16</v>
          </cell>
          <cell r="G13365" t="str">
            <v>Benefits 1959 Survivor Retirement</v>
          </cell>
          <cell r="H13365">
            <v>0</v>
          </cell>
          <cell r="I13365">
            <v>0</v>
          </cell>
          <cell r="J13365">
            <v>0</v>
          </cell>
          <cell r="K13365">
            <v>0</v>
          </cell>
          <cell r="L13365">
            <v>0</v>
          </cell>
          <cell r="M13365">
            <v>0</v>
          </cell>
          <cell r="N13365">
            <v>0</v>
          </cell>
          <cell r="O13365" t="str">
            <v>+++</v>
          </cell>
        </row>
        <row r="13366">
          <cell r="A13366" t="str">
            <v>830.03.00.000-5100.17</v>
          </cell>
          <cell r="B13366" t="str">
            <v>830</v>
          </cell>
          <cell r="C13366" t="str">
            <v>03</v>
          </cell>
          <cell r="D13366" t="str">
            <v>00</v>
          </cell>
          <cell r="E13366" t="str">
            <v>000</v>
          </cell>
          <cell r="F13366" t="str">
            <v>5100.17</v>
          </cell>
          <cell r="G13366" t="str">
            <v>Benefits Other Post Employment Benefits</v>
          </cell>
          <cell r="H13366">
            <v>0</v>
          </cell>
          <cell r="I13366">
            <v>0</v>
          </cell>
          <cell r="J13366">
            <v>0</v>
          </cell>
          <cell r="K13366">
            <v>0</v>
          </cell>
          <cell r="L13366">
            <v>0</v>
          </cell>
          <cell r="M13366">
            <v>0</v>
          </cell>
          <cell r="N13366">
            <v>0</v>
          </cell>
          <cell r="O13366" t="str">
            <v>+++</v>
          </cell>
        </row>
        <row r="13367">
          <cell r="A13367" t="str">
            <v>830.03.00.900-6200.09</v>
          </cell>
          <cell r="B13367" t="str">
            <v>830</v>
          </cell>
          <cell r="C13367" t="str">
            <v>03</v>
          </cell>
          <cell r="D13367" t="str">
            <v>00</v>
          </cell>
          <cell r="E13367" t="str">
            <v>900</v>
          </cell>
          <cell r="F13367" t="str">
            <v>6200.09</v>
          </cell>
          <cell r="G13367" t="str">
            <v>Supplies Data Processing</v>
          </cell>
          <cell r="H13367">
            <v>0</v>
          </cell>
          <cell r="I13367">
            <v>0</v>
          </cell>
          <cell r="J13367">
            <v>0</v>
          </cell>
          <cell r="K13367">
            <v>0</v>
          </cell>
          <cell r="L13367">
            <v>0</v>
          </cell>
          <cell r="M13367">
            <v>0</v>
          </cell>
          <cell r="N13367">
            <v>0</v>
          </cell>
          <cell r="O13367" t="str">
            <v>+++</v>
          </cell>
        </row>
        <row r="13368">
          <cell r="A13368" t="str">
            <v>830.03.00.900-6400.04</v>
          </cell>
          <cell r="B13368" t="str">
            <v>830</v>
          </cell>
          <cell r="C13368" t="str">
            <v>03</v>
          </cell>
          <cell r="D13368" t="str">
            <v>00</v>
          </cell>
          <cell r="E13368" t="str">
            <v>900</v>
          </cell>
          <cell r="F13368" t="str">
            <v>6400.04</v>
          </cell>
          <cell r="G13368" t="str">
            <v>Repairs &amp; Maintenance Equipment Rental</v>
          </cell>
          <cell r="H13368">
            <v>0</v>
          </cell>
          <cell r="I13368">
            <v>0</v>
          </cell>
          <cell r="J13368">
            <v>0</v>
          </cell>
          <cell r="K13368">
            <v>0</v>
          </cell>
          <cell r="L13368">
            <v>0</v>
          </cell>
          <cell r="M13368">
            <v>0</v>
          </cell>
          <cell r="N13368">
            <v>0</v>
          </cell>
          <cell r="O13368" t="str">
            <v>+++</v>
          </cell>
        </row>
        <row r="13369">
          <cell r="A13369" t="str">
            <v>830.04.00.900-6200.09</v>
          </cell>
          <cell r="B13369" t="str">
            <v>830</v>
          </cell>
          <cell r="C13369" t="str">
            <v>04</v>
          </cell>
          <cell r="D13369" t="str">
            <v>00</v>
          </cell>
          <cell r="E13369" t="str">
            <v>900</v>
          </cell>
          <cell r="F13369" t="str">
            <v>6200.09</v>
          </cell>
          <cell r="G13369" t="str">
            <v>Supplies Data Processing</v>
          </cell>
          <cell r="H13369">
            <v>0</v>
          </cell>
          <cell r="I13369">
            <v>0</v>
          </cell>
          <cell r="J13369">
            <v>0</v>
          </cell>
          <cell r="K13369">
            <v>0</v>
          </cell>
          <cell r="L13369">
            <v>0</v>
          </cell>
          <cell r="M13369">
            <v>0</v>
          </cell>
          <cell r="N13369">
            <v>0</v>
          </cell>
          <cell r="O13369" t="str">
            <v>+++</v>
          </cell>
        </row>
        <row r="13370">
          <cell r="A13370" t="str">
            <v>830.04.00.900-6400.04</v>
          </cell>
          <cell r="B13370" t="str">
            <v>830</v>
          </cell>
          <cell r="C13370" t="str">
            <v>04</v>
          </cell>
          <cell r="D13370" t="str">
            <v>00</v>
          </cell>
          <cell r="E13370" t="str">
            <v>900</v>
          </cell>
          <cell r="F13370" t="str">
            <v>6400.04</v>
          </cell>
          <cell r="G13370" t="str">
            <v>Repairs &amp; Maintenance Equipment Rental</v>
          </cell>
          <cell r="H13370">
            <v>0</v>
          </cell>
          <cell r="I13370">
            <v>0</v>
          </cell>
          <cell r="J13370">
            <v>0</v>
          </cell>
          <cell r="K13370">
            <v>0</v>
          </cell>
          <cell r="L13370">
            <v>0</v>
          </cell>
          <cell r="M13370">
            <v>0</v>
          </cell>
          <cell r="N13370">
            <v>0</v>
          </cell>
          <cell r="O13370" t="str">
            <v>+++</v>
          </cell>
        </row>
        <row r="13371">
          <cell r="A13371" t="str">
            <v>830.04.00.900-7000.27</v>
          </cell>
          <cell r="B13371" t="str">
            <v>830</v>
          </cell>
          <cell r="C13371" t="str">
            <v>04</v>
          </cell>
          <cell r="D13371" t="str">
            <v>00</v>
          </cell>
          <cell r="E13371" t="str">
            <v>900</v>
          </cell>
          <cell r="F13371" t="str">
            <v>7000.27</v>
          </cell>
          <cell r="G13371" t="str">
            <v>Capital Outlay Information Technology</v>
          </cell>
          <cell r="H13371">
            <v>0</v>
          </cell>
          <cell r="I13371">
            <v>0</v>
          </cell>
          <cell r="J13371">
            <v>0</v>
          </cell>
          <cell r="K13371">
            <v>0</v>
          </cell>
          <cell r="L13371">
            <v>0</v>
          </cell>
          <cell r="M13371">
            <v>0</v>
          </cell>
          <cell r="N13371">
            <v>0</v>
          </cell>
          <cell r="O13371" t="str">
            <v>+++</v>
          </cell>
        </row>
        <row r="13372">
          <cell r="A13372" t="str">
            <v>830.05.00.900-6200.09</v>
          </cell>
          <cell r="B13372" t="str">
            <v>830</v>
          </cell>
          <cell r="C13372" t="str">
            <v>05</v>
          </cell>
          <cell r="D13372" t="str">
            <v>00</v>
          </cell>
          <cell r="E13372" t="str">
            <v>900</v>
          </cell>
          <cell r="F13372" t="str">
            <v>6200.09</v>
          </cell>
          <cell r="G13372" t="str">
            <v>Supplies Data Processing</v>
          </cell>
          <cell r="H13372">
            <v>0</v>
          </cell>
          <cell r="I13372">
            <v>0</v>
          </cell>
          <cell r="J13372">
            <v>0</v>
          </cell>
          <cell r="K13372">
            <v>0</v>
          </cell>
          <cell r="L13372">
            <v>0</v>
          </cell>
          <cell r="M13372">
            <v>0</v>
          </cell>
          <cell r="N13372">
            <v>0</v>
          </cell>
          <cell r="O13372" t="str">
            <v>+++</v>
          </cell>
        </row>
        <row r="13373">
          <cell r="A13373" t="str">
            <v>830.05.00.900-6400.04</v>
          </cell>
          <cell r="B13373" t="str">
            <v>830</v>
          </cell>
          <cell r="C13373" t="str">
            <v>05</v>
          </cell>
          <cell r="D13373" t="str">
            <v>00</v>
          </cell>
          <cell r="E13373" t="str">
            <v>900</v>
          </cell>
          <cell r="F13373" t="str">
            <v>6400.04</v>
          </cell>
          <cell r="G13373" t="str">
            <v>Repairs &amp; Maintenance Equipment Rental</v>
          </cell>
          <cell r="H13373">
            <v>0</v>
          </cell>
          <cell r="I13373">
            <v>0</v>
          </cell>
          <cell r="J13373">
            <v>0</v>
          </cell>
          <cell r="K13373">
            <v>0</v>
          </cell>
          <cell r="L13373">
            <v>0</v>
          </cell>
          <cell r="M13373">
            <v>0</v>
          </cell>
          <cell r="N13373">
            <v>0</v>
          </cell>
          <cell r="O13373" t="str">
            <v>+++</v>
          </cell>
        </row>
        <row r="13374">
          <cell r="A13374" t="str">
            <v>830.05.00.900-7000.27</v>
          </cell>
          <cell r="B13374" t="str">
            <v>830</v>
          </cell>
          <cell r="C13374" t="str">
            <v>05</v>
          </cell>
          <cell r="D13374" t="str">
            <v>00</v>
          </cell>
          <cell r="E13374" t="str">
            <v>900</v>
          </cell>
          <cell r="F13374" t="str">
            <v>7000.27</v>
          </cell>
          <cell r="G13374" t="str">
            <v>Capital Outlay Information Technology</v>
          </cell>
          <cell r="H13374">
            <v>0</v>
          </cell>
          <cell r="I13374">
            <v>0</v>
          </cell>
          <cell r="J13374">
            <v>0</v>
          </cell>
          <cell r="K13374">
            <v>0</v>
          </cell>
          <cell r="L13374">
            <v>0</v>
          </cell>
          <cell r="M13374">
            <v>0</v>
          </cell>
          <cell r="N13374">
            <v>0</v>
          </cell>
          <cell r="O13374" t="str">
            <v>+++</v>
          </cell>
        </row>
        <row r="13375">
          <cell r="A13375" t="str">
            <v>830.07.00.005-8900.08</v>
          </cell>
          <cell r="B13375" t="str">
            <v>830</v>
          </cell>
          <cell r="C13375" t="str">
            <v>07</v>
          </cell>
          <cell r="D13375" t="str">
            <v>00</v>
          </cell>
          <cell r="E13375" t="str">
            <v>005</v>
          </cell>
          <cell r="F13375" t="str">
            <v>8900.08</v>
          </cell>
          <cell r="G13375" t="str">
            <v>Debt Service-Principal Westamerica Bank-New World</v>
          </cell>
          <cell r="H13375">
            <v>0</v>
          </cell>
          <cell r="I13375">
            <v>0</v>
          </cell>
          <cell r="J13375">
            <v>0</v>
          </cell>
          <cell r="K13375">
            <v>0</v>
          </cell>
          <cell r="L13375">
            <v>0</v>
          </cell>
          <cell r="M13375">
            <v>0</v>
          </cell>
          <cell r="N13375">
            <v>0</v>
          </cell>
          <cell r="O13375" t="str">
            <v>+++</v>
          </cell>
        </row>
        <row r="13376">
          <cell r="A13376" t="str">
            <v>830.07.00.005-8900.23</v>
          </cell>
          <cell r="B13376" t="str">
            <v>830</v>
          </cell>
          <cell r="C13376" t="str">
            <v>07</v>
          </cell>
          <cell r="D13376" t="str">
            <v>00</v>
          </cell>
          <cell r="E13376" t="str">
            <v>005</v>
          </cell>
          <cell r="F13376" t="str">
            <v>8900.23</v>
          </cell>
          <cell r="G13376" t="str">
            <v>Debt Service-Principal HSE Leasing</v>
          </cell>
          <cell r="H13376">
            <v>128205</v>
          </cell>
          <cell r="I13376">
            <v>0</v>
          </cell>
          <cell r="J13376">
            <v>128205</v>
          </cell>
          <cell r="K13376">
            <v>0</v>
          </cell>
          <cell r="L13376">
            <v>0</v>
          </cell>
          <cell r="M13376">
            <v>0</v>
          </cell>
          <cell r="N13376">
            <v>128205</v>
          </cell>
          <cell r="O13376">
            <v>0</v>
          </cell>
        </row>
        <row r="13377">
          <cell r="A13377" t="str">
            <v>830.07.00.005-8910.08</v>
          </cell>
          <cell r="B13377" t="str">
            <v>830</v>
          </cell>
          <cell r="C13377" t="str">
            <v>07</v>
          </cell>
          <cell r="D13377" t="str">
            <v>00</v>
          </cell>
          <cell r="E13377" t="str">
            <v>005</v>
          </cell>
          <cell r="F13377" t="str">
            <v>8910.08</v>
          </cell>
          <cell r="G13377" t="str">
            <v>Debt Service-Interest Westamerica Bank-New World</v>
          </cell>
          <cell r="H13377">
            <v>0</v>
          </cell>
          <cell r="I13377">
            <v>0</v>
          </cell>
          <cell r="J13377">
            <v>0</v>
          </cell>
          <cell r="K13377">
            <v>0</v>
          </cell>
          <cell r="L13377">
            <v>0</v>
          </cell>
          <cell r="M13377">
            <v>0</v>
          </cell>
          <cell r="N13377">
            <v>0</v>
          </cell>
          <cell r="O13377" t="str">
            <v>+++</v>
          </cell>
        </row>
        <row r="13378">
          <cell r="A13378" t="str">
            <v>830.07.00.005-8910.23</v>
          </cell>
          <cell r="B13378" t="str">
            <v>830</v>
          </cell>
          <cell r="C13378" t="str">
            <v>07</v>
          </cell>
          <cell r="D13378" t="str">
            <v>00</v>
          </cell>
          <cell r="E13378" t="str">
            <v>005</v>
          </cell>
          <cell r="F13378" t="str">
            <v>8910.23</v>
          </cell>
          <cell r="G13378" t="str">
            <v>Debt Service-Interest HSE Leasing</v>
          </cell>
          <cell r="H13378">
            <v>3270</v>
          </cell>
          <cell r="I13378">
            <v>0</v>
          </cell>
          <cell r="J13378">
            <v>3270</v>
          </cell>
          <cell r="K13378">
            <v>0</v>
          </cell>
          <cell r="L13378">
            <v>0</v>
          </cell>
          <cell r="M13378">
            <v>0</v>
          </cell>
          <cell r="N13378">
            <v>3270</v>
          </cell>
          <cell r="O13378">
            <v>0</v>
          </cell>
        </row>
        <row r="13379">
          <cell r="A13379" t="str">
            <v>830.07.00.170-5000.01</v>
          </cell>
          <cell r="B13379" t="str">
            <v>830</v>
          </cell>
          <cell r="C13379" t="str">
            <v>07</v>
          </cell>
          <cell r="D13379" t="str">
            <v>00</v>
          </cell>
          <cell r="E13379" t="str">
            <v>170</v>
          </cell>
          <cell r="F13379" t="str">
            <v>5000.01</v>
          </cell>
          <cell r="G13379" t="str">
            <v>Salaries Regular</v>
          </cell>
          <cell r="H13379">
            <v>540863</v>
          </cell>
          <cell r="I13379">
            <v>0</v>
          </cell>
          <cell r="J13379">
            <v>540863</v>
          </cell>
          <cell r="K13379">
            <v>0</v>
          </cell>
          <cell r="L13379">
            <v>0</v>
          </cell>
          <cell r="M13379">
            <v>162029.46</v>
          </cell>
          <cell r="N13379">
            <v>378833.54</v>
          </cell>
          <cell r="O13379">
            <v>0.3</v>
          </cell>
        </row>
        <row r="13380">
          <cell r="A13380" t="str">
            <v>830.07.00.170-5000.02</v>
          </cell>
          <cell r="B13380" t="str">
            <v>830</v>
          </cell>
          <cell r="C13380" t="str">
            <v>07</v>
          </cell>
          <cell r="D13380" t="str">
            <v>00</v>
          </cell>
          <cell r="E13380" t="str">
            <v>170</v>
          </cell>
          <cell r="F13380" t="str">
            <v>5000.02</v>
          </cell>
          <cell r="G13380" t="str">
            <v>Salaries Part Time</v>
          </cell>
          <cell r="H13380">
            <v>0</v>
          </cell>
          <cell r="I13380">
            <v>0</v>
          </cell>
          <cell r="J13380">
            <v>0</v>
          </cell>
          <cell r="K13380">
            <v>0</v>
          </cell>
          <cell r="L13380">
            <v>0</v>
          </cell>
          <cell r="M13380">
            <v>0</v>
          </cell>
          <cell r="N13380">
            <v>0</v>
          </cell>
          <cell r="O13380" t="str">
            <v>+++</v>
          </cell>
        </row>
        <row r="13381">
          <cell r="A13381" t="str">
            <v>830.07.00.170-5000.03</v>
          </cell>
          <cell r="B13381" t="str">
            <v>830</v>
          </cell>
          <cell r="C13381" t="str">
            <v>07</v>
          </cell>
          <cell r="D13381" t="str">
            <v>00</v>
          </cell>
          <cell r="E13381" t="str">
            <v>170</v>
          </cell>
          <cell r="F13381" t="str">
            <v>5000.03</v>
          </cell>
          <cell r="G13381" t="str">
            <v>Salaries Overtime</v>
          </cell>
          <cell r="H13381">
            <v>20600</v>
          </cell>
          <cell r="I13381">
            <v>0</v>
          </cell>
          <cell r="J13381">
            <v>20600</v>
          </cell>
          <cell r="K13381">
            <v>0</v>
          </cell>
          <cell r="L13381">
            <v>0</v>
          </cell>
          <cell r="M13381">
            <v>9164.6</v>
          </cell>
          <cell r="N13381">
            <v>11435.4</v>
          </cell>
          <cell r="O13381">
            <v>0.44</v>
          </cell>
        </row>
        <row r="13382">
          <cell r="A13382" t="str">
            <v>830.07.00.170-5000.04</v>
          </cell>
          <cell r="B13382" t="str">
            <v>830</v>
          </cell>
          <cell r="C13382" t="str">
            <v>07</v>
          </cell>
          <cell r="D13382" t="str">
            <v>00</v>
          </cell>
          <cell r="E13382" t="str">
            <v>170</v>
          </cell>
          <cell r="F13382" t="str">
            <v>5000.04</v>
          </cell>
          <cell r="G13382" t="str">
            <v>Salaries Holiday Pay</v>
          </cell>
          <cell r="H13382">
            <v>0</v>
          </cell>
          <cell r="I13382">
            <v>0</v>
          </cell>
          <cell r="J13382">
            <v>0</v>
          </cell>
          <cell r="K13382">
            <v>0</v>
          </cell>
          <cell r="L13382">
            <v>0</v>
          </cell>
          <cell r="M13382">
            <v>0</v>
          </cell>
          <cell r="N13382">
            <v>0</v>
          </cell>
          <cell r="O13382" t="str">
            <v>+++</v>
          </cell>
        </row>
        <row r="13383">
          <cell r="A13383" t="str">
            <v>830.07.00.170-5000.05</v>
          </cell>
          <cell r="B13383" t="str">
            <v>830</v>
          </cell>
          <cell r="C13383" t="str">
            <v>07</v>
          </cell>
          <cell r="D13383" t="str">
            <v>00</v>
          </cell>
          <cell r="E13383" t="str">
            <v>170</v>
          </cell>
          <cell r="F13383" t="str">
            <v>5000.05</v>
          </cell>
          <cell r="G13383" t="str">
            <v>Salaries Duty Pay</v>
          </cell>
          <cell r="H13383">
            <v>0</v>
          </cell>
          <cell r="I13383">
            <v>0</v>
          </cell>
          <cell r="J13383">
            <v>0</v>
          </cell>
          <cell r="K13383">
            <v>0</v>
          </cell>
          <cell r="L13383">
            <v>0</v>
          </cell>
          <cell r="M13383">
            <v>0</v>
          </cell>
          <cell r="N13383">
            <v>0</v>
          </cell>
          <cell r="O13383" t="str">
            <v>+++</v>
          </cell>
        </row>
        <row r="13384">
          <cell r="A13384" t="str">
            <v>830.07.00.170-5000.06</v>
          </cell>
          <cell r="B13384" t="str">
            <v>830</v>
          </cell>
          <cell r="C13384" t="str">
            <v>07</v>
          </cell>
          <cell r="D13384" t="str">
            <v>00</v>
          </cell>
          <cell r="E13384" t="str">
            <v>170</v>
          </cell>
          <cell r="F13384" t="str">
            <v>5000.06</v>
          </cell>
          <cell r="G13384" t="str">
            <v>Salaries Out of Class</v>
          </cell>
          <cell r="H13384">
            <v>0</v>
          </cell>
          <cell r="I13384">
            <v>0</v>
          </cell>
          <cell r="J13384">
            <v>0</v>
          </cell>
          <cell r="K13384">
            <v>0</v>
          </cell>
          <cell r="L13384">
            <v>0</v>
          </cell>
          <cell r="M13384">
            <v>923.47</v>
          </cell>
          <cell r="N13384">
            <v>-923.47</v>
          </cell>
          <cell r="O13384" t="str">
            <v>+++</v>
          </cell>
        </row>
        <row r="13385">
          <cell r="A13385" t="str">
            <v>830.07.00.170-5000.07</v>
          </cell>
          <cell r="B13385" t="str">
            <v>830</v>
          </cell>
          <cell r="C13385" t="str">
            <v>07</v>
          </cell>
          <cell r="D13385" t="str">
            <v>00</v>
          </cell>
          <cell r="E13385" t="str">
            <v>170</v>
          </cell>
          <cell r="F13385" t="str">
            <v>5000.07</v>
          </cell>
          <cell r="G13385" t="str">
            <v>Salaries Admin Leave Pay</v>
          </cell>
          <cell r="H13385">
            <v>1640</v>
          </cell>
          <cell r="I13385">
            <v>0</v>
          </cell>
          <cell r="J13385">
            <v>1640</v>
          </cell>
          <cell r="K13385">
            <v>0</v>
          </cell>
          <cell r="L13385">
            <v>0</v>
          </cell>
          <cell r="M13385">
            <v>5800.6</v>
          </cell>
          <cell r="N13385">
            <v>-4160.6000000000004</v>
          </cell>
          <cell r="O13385">
            <v>3.54</v>
          </cell>
        </row>
        <row r="13386">
          <cell r="A13386" t="str">
            <v>830.07.00.170-5000.08</v>
          </cell>
          <cell r="B13386" t="str">
            <v>830</v>
          </cell>
          <cell r="C13386" t="str">
            <v>07</v>
          </cell>
          <cell r="D13386" t="str">
            <v>00</v>
          </cell>
          <cell r="E13386" t="str">
            <v>170</v>
          </cell>
          <cell r="F13386" t="str">
            <v>5000.08</v>
          </cell>
          <cell r="G13386" t="str">
            <v>Salaries Longevity Pay</v>
          </cell>
          <cell r="H13386">
            <v>2730</v>
          </cell>
          <cell r="I13386">
            <v>0</v>
          </cell>
          <cell r="J13386">
            <v>2730</v>
          </cell>
          <cell r="K13386">
            <v>0</v>
          </cell>
          <cell r="L13386">
            <v>0</v>
          </cell>
          <cell r="M13386">
            <v>0</v>
          </cell>
          <cell r="N13386">
            <v>2730</v>
          </cell>
          <cell r="O13386">
            <v>0</v>
          </cell>
        </row>
        <row r="13387">
          <cell r="A13387" t="str">
            <v>830.07.00.170-5000.09</v>
          </cell>
          <cell r="B13387" t="str">
            <v>830</v>
          </cell>
          <cell r="C13387" t="str">
            <v>07</v>
          </cell>
          <cell r="D13387" t="str">
            <v>00</v>
          </cell>
          <cell r="E13387" t="str">
            <v>170</v>
          </cell>
          <cell r="F13387" t="str">
            <v>5000.09</v>
          </cell>
          <cell r="G13387" t="str">
            <v>Salaries Mutual Aid Overtime</v>
          </cell>
          <cell r="H13387">
            <v>0</v>
          </cell>
          <cell r="I13387">
            <v>0</v>
          </cell>
          <cell r="J13387">
            <v>0</v>
          </cell>
          <cell r="K13387">
            <v>0</v>
          </cell>
          <cell r="L13387">
            <v>0</v>
          </cell>
          <cell r="M13387">
            <v>0</v>
          </cell>
          <cell r="N13387">
            <v>0</v>
          </cell>
          <cell r="O13387" t="str">
            <v>+++</v>
          </cell>
        </row>
        <row r="13388">
          <cell r="A13388" t="str">
            <v>830.07.00.170-5000.10</v>
          </cell>
          <cell r="B13388" t="str">
            <v>830</v>
          </cell>
          <cell r="C13388" t="str">
            <v>07</v>
          </cell>
          <cell r="D13388" t="str">
            <v>00</v>
          </cell>
          <cell r="E13388" t="str">
            <v>170</v>
          </cell>
          <cell r="F13388" t="str">
            <v>5000.10</v>
          </cell>
          <cell r="G13388" t="str">
            <v>Salaries Furloughs</v>
          </cell>
          <cell r="H13388">
            <v>0</v>
          </cell>
          <cell r="I13388">
            <v>0</v>
          </cell>
          <cell r="J13388">
            <v>0</v>
          </cell>
          <cell r="K13388">
            <v>0</v>
          </cell>
          <cell r="L13388">
            <v>0</v>
          </cell>
          <cell r="M13388">
            <v>0</v>
          </cell>
          <cell r="N13388">
            <v>0</v>
          </cell>
          <cell r="O13388" t="str">
            <v>+++</v>
          </cell>
        </row>
        <row r="13389">
          <cell r="A13389" t="str">
            <v>830.07.00.170-5000.11</v>
          </cell>
          <cell r="B13389" t="str">
            <v>830</v>
          </cell>
          <cell r="C13389" t="str">
            <v>07</v>
          </cell>
          <cell r="D13389" t="str">
            <v>00</v>
          </cell>
          <cell r="E13389" t="str">
            <v>170</v>
          </cell>
          <cell r="F13389" t="str">
            <v>5000.11</v>
          </cell>
          <cell r="G13389" t="str">
            <v>Salaries Worker's Comp</v>
          </cell>
          <cell r="H13389">
            <v>0</v>
          </cell>
          <cell r="I13389">
            <v>0</v>
          </cell>
          <cell r="J13389">
            <v>0</v>
          </cell>
          <cell r="K13389">
            <v>0</v>
          </cell>
          <cell r="L13389">
            <v>0</v>
          </cell>
          <cell r="M13389">
            <v>0</v>
          </cell>
          <cell r="N13389">
            <v>0</v>
          </cell>
          <cell r="O13389" t="str">
            <v>+++</v>
          </cell>
        </row>
        <row r="13390">
          <cell r="A13390" t="str">
            <v>830.07.00.170-5000.12</v>
          </cell>
          <cell r="B13390" t="str">
            <v>830</v>
          </cell>
          <cell r="C13390" t="str">
            <v>07</v>
          </cell>
          <cell r="D13390" t="str">
            <v>00</v>
          </cell>
          <cell r="E13390" t="str">
            <v>170</v>
          </cell>
          <cell r="F13390" t="str">
            <v>5000.12</v>
          </cell>
          <cell r="G13390" t="str">
            <v>Salaries Compensated Absences</v>
          </cell>
          <cell r="H13390">
            <v>0</v>
          </cell>
          <cell r="I13390">
            <v>0</v>
          </cell>
          <cell r="J13390">
            <v>0</v>
          </cell>
          <cell r="K13390">
            <v>0</v>
          </cell>
          <cell r="L13390">
            <v>0</v>
          </cell>
          <cell r="M13390">
            <v>0</v>
          </cell>
          <cell r="N13390">
            <v>0</v>
          </cell>
          <cell r="O13390" t="str">
            <v>+++</v>
          </cell>
        </row>
        <row r="13391">
          <cell r="A13391" t="str">
            <v>830.07.00.170-5000.99</v>
          </cell>
          <cell r="B13391" t="str">
            <v>830</v>
          </cell>
          <cell r="C13391" t="str">
            <v>07</v>
          </cell>
          <cell r="D13391" t="str">
            <v>00</v>
          </cell>
          <cell r="E13391" t="str">
            <v>170</v>
          </cell>
          <cell r="F13391" t="str">
            <v>5000.99</v>
          </cell>
          <cell r="G13391" t="str">
            <v>Salaries New Personnel Requests</v>
          </cell>
          <cell r="H13391">
            <v>0</v>
          </cell>
          <cell r="I13391">
            <v>0</v>
          </cell>
          <cell r="J13391">
            <v>0</v>
          </cell>
          <cell r="K13391">
            <v>0</v>
          </cell>
          <cell r="L13391">
            <v>0</v>
          </cell>
          <cell r="M13391">
            <v>0</v>
          </cell>
          <cell r="N13391">
            <v>0</v>
          </cell>
          <cell r="O13391" t="str">
            <v>+++</v>
          </cell>
        </row>
        <row r="13392">
          <cell r="A13392" t="str">
            <v>830.07.00.170-5100.00</v>
          </cell>
          <cell r="B13392" t="str">
            <v>830</v>
          </cell>
          <cell r="C13392" t="str">
            <v>07</v>
          </cell>
          <cell r="D13392" t="str">
            <v>00</v>
          </cell>
          <cell r="E13392" t="str">
            <v>170</v>
          </cell>
          <cell r="F13392" t="str">
            <v>5100.00</v>
          </cell>
          <cell r="G13392" t="str">
            <v>Benefits PERS Pool Liability</v>
          </cell>
          <cell r="H13392">
            <v>101565</v>
          </cell>
          <cell r="I13392">
            <v>0</v>
          </cell>
          <cell r="J13392">
            <v>101565</v>
          </cell>
          <cell r="K13392">
            <v>0</v>
          </cell>
          <cell r="L13392">
            <v>0</v>
          </cell>
          <cell r="M13392">
            <v>29444.29</v>
          </cell>
          <cell r="N13392">
            <v>72120.710000000006</v>
          </cell>
          <cell r="O13392">
            <v>0.28999999999999998</v>
          </cell>
        </row>
        <row r="13393">
          <cell r="A13393" t="str">
            <v>830.07.00.170-5100.01</v>
          </cell>
          <cell r="B13393" t="str">
            <v>830</v>
          </cell>
          <cell r="C13393" t="str">
            <v>07</v>
          </cell>
          <cell r="D13393" t="str">
            <v>00</v>
          </cell>
          <cell r="E13393" t="str">
            <v>170</v>
          </cell>
          <cell r="F13393" t="str">
            <v>5100.01</v>
          </cell>
          <cell r="G13393" t="str">
            <v>Benefits Retirement</v>
          </cell>
          <cell r="H13393">
            <v>49260</v>
          </cell>
          <cell r="I13393">
            <v>0</v>
          </cell>
          <cell r="J13393">
            <v>49260</v>
          </cell>
          <cell r="K13393">
            <v>0</v>
          </cell>
          <cell r="L13393">
            <v>0</v>
          </cell>
          <cell r="M13393">
            <v>13584.93</v>
          </cell>
          <cell r="N13393">
            <v>35675.07</v>
          </cell>
          <cell r="O13393">
            <v>0.28000000000000003</v>
          </cell>
        </row>
        <row r="13394">
          <cell r="A13394" t="str">
            <v>830.07.00.170-5100.02</v>
          </cell>
          <cell r="B13394" t="str">
            <v>830</v>
          </cell>
          <cell r="C13394" t="str">
            <v>07</v>
          </cell>
          <cell r="D13394" t="str">
            <v>00</v>
          </cell>
          <cell r="E13394" t="str">
            <v>170</v>
          </cell>
          <cell r="F13394" t="str">
            <v>5100.02</v>
          </cell>
          <cell r="G13394" t="str">
            <v>Benefits Health Insurance</v>
          </cell>
          <cell r="H13394">
            <v>89915</v>
          </cell>
          <cell r="I13394">
            <v>0</v>
          </cell>
          <cell r="J13394">
            <v>89915</v>
          </cell>
          <cell r="K13394">
            <v>0</v>
          </cell>
          <cell r="L13394">
            <v>0</v>
          </cell>
          <cell r="M13394">
            <v>17445</v>
          </cell>
          <cell r="N13394">
            <v>72470</v>
          </cell>
          <cell r="O13394">
            <v>0.19</v>
          </cell>
        </row>
        <row r="13395">
          <cell r="A13395" t="str">
            <v>830.07.00.170-5100.03</v>
          </cell>
          <cell r="B13395" t="str">
            <v>830</v>
          </cell>
          <cell r="C13395" t="str">
            <v>07</v>
          </cell>
          <cell r="D13395" t="str">
            <v>00</v>
          </cell>
          <cell r="E13395" t="str">
            <v>170</v>
          </cell>
          <cell r="F13395" t="str">
            <v>5100.03</v>
          </cell>
          <cell r="G13395" t="str">
            <v>Benefits Dental Insurance</v>
          </cell>
          <cell r="H13395">
            <v>6950</v>
          </cell>
          <cell r="I13395">
            <v>0</v>
          </cell>
          <cell r="J13395">
            <v>6950</v>
          </cell>
          <cell r="K13395">
            <v>0</v>
          </cell>
          <cell r="L13395">
            <v>0</v>
          </cell>
          <cell r="M13395">
            <v>1727.04</v>
          </cell>
          <cell r="N13395">
            <v>5222.96</v>
          </cell>
          <cell r="O13395">
            <v>0.25</v>
          </cell>
        </row>
        <row r="13396">
          <cell r="A13396" t="str">
            <v>830.07.00.170-5100.04</v>
          </cell>
          <cell r="B13396" t="str">
            <v>830</v>
          </cell>
          <cell r="C13396" t="str">
            <v>07</v>
          </cell>
          <cell r="D13396" t="str">
            <v>00</v>
          </cell>
          <cell r="E13396" t="str">
            <v>170</v>
          </cell>
          <cell r="F13396" t="str">
            <v>5100.04</v>
          </cell>
          <cell r="G13396" t="str">
            <v>Benefits Vision Insurance</v>
          </cell>
          <cell r="H13396">
            <v>1075</v>
          </cell>
          <cell r="I13396">
            <v>0</v>
          </cell>
          <cell r="J13396">
            <v>1075</v>
          </cell>
          <cell r="K13396">
            <v>0</v>
          </cell>
          <cell r="L13396">
            <v>0</v>
          </cell>
          <cell r="M13396">
            <v>294.95999999999998</v>
          </cell>
          <cell r="N13396">
            <v>780.04</v>
          </cell>
          <cell r="O13396">
            <v>0.27</v>
          </cell>
        </row>
        <row r="13397">
          <cell r="A13397" t="str">
            <v>830.07.00.170-5100.05</v>
          </cell>
          <cell r="B13397" t="str">
            <v>830</v>
          </cell>
          <cell r="C13397" t="str">
            <v>07</v>
          </cell>
          <cell r="D13397" t="str">
            <v>00</v>
          </cell>
          <cell r="E13397" t="str">
            <v>170</v>
          </cell>
          <cell r="F13397" t="str">
            <v>5100.05</v>
          </cell>
          <cell r="G13397" t="str">
            <v>Benefits Life Insurance</v>
          </cell>
          <cell r="H13397">
            <v>770</v>
          </cell>
          <cell r="I13397">
            <v>0</v>
          </cell>
          <cell r="J13397">
            <v>770</v>
          </cell>
          <cell r="K13397">
            <v>0</v>
          </cell>
          <cell r="L13397">
            <v>0</v>
          </cell>
          <cell r="M13397">
            <v>175.29</v>
          </cell>
          <cell r="N13397">
            <v>594.71</v>
          </cell>
          <cell r="O13397">
            <v>0.23</v>
          </cell>
        </row>
        <row r="13398">
          <cell r="A13398" t="str">
            <v>830.07.00.170-5100.06</v>
          </cell>
          <cell r="B13398" t="str">
            <v>830</v>
          </cell>
          <cell r="C13398" t="str">
            <v>07</v>
          </cell>
          <cell r="D13398" t="str">
            <v>00</v>
          </cell>
          <cell r="E13398" t="str">
            <v>170</v>
          </cell>
          <cell r="F13398" t="str">
            <v>5100.06</v>
          </cell>
          <cell r="G13398" t="str">
            <v>Benefits Worker's Comp</v>
          </cell>
          <cell r="H13398">
            <v>18790</v>
          </cell>
          <cell r="I13398">
            <v>0</v>
          </cell>
          <cell r="J13398">
            <v>18790</v>
          </cell>
          <cell r="K13398">
            <v>0</v>
          </cell>
          <cell r="L13398">
            <v>0</v>
          </cell>
          <cell r="M13398">
            <v>0</v>
          </cell>
          <cell r="N13398">
            <v>18790</v>
          </cell>
          <cell r="O13398">
            <v>0</v>
          </cell>
        </row>
        <row r="13399">
          <cell r="A13399" t="str">
            <v>830.07.00.170-5100.07</v>
          </cell>
          <cell r="B13399" t="str">
            <v>830</v>
          </cell>
          <cell r="C13399" t="str">
            <v>07</v>
          </cell>
          <cell r="D13399" t="str">
            <v>00</v>
          </cell>
          <cell r="E13399" t="str">
            <v>170</v>
          </cell>
          <cell r="F13399" t="str">
            <v>5100.07</v>
          </cell>
          <cell r="G13399" t="str">
            <v>Benefits Long Term Disability</v>
          </cell>
          <cell r="H13399">
            <v>1940</v>
          </cell>
          <cell r="I13399">
            <v>0</v>
          </cell>
          <cell r="J13399">
            <v>1940</v>
          </cell>
          <cell r="K13399">
            <v>0</v>
          </cell>
          <cell r="L13399">
            <v>0</v>
          </cell>
          <cell r="M13399">
            <v>339.27</v>
          </cell>
          <cell r="N13399">
            <v>1600.73</v>
          </cell>
          <cell r="O13399">
            <v>0.17</v>
          </cell>
        </row>
        <row r="13400">
          <cell r="A13400" t="str">
            <v>830.07.00.170-5100.08</v>
          </cell>
          <cell r="B13400" t="str">
            <v>830</v>
          </cell>
          <cell r="C13400" t="str">
            <v>07</v>
          </cell>
          <cell r="D13400" t="str">
            <v>00</v>
          </cell>
          <cell r="E13400" t="str">
            <v>170</v>
          </cell>
          <cell r="F13400" t="str">
            <v>5100.08</v>
          </cell>
          <cell r="G13400" t="str">
            <v>Benefits Deferred Compensation</v>
          </cell>
          <cell r="H13400">
            <v>0</v>
          </cell>
          <cell r="I13400">
            <v>0</v>
          </cell>
          <cell r="J13400">
            <v>0</v>
          </cell>
          <cell r="K13400">
            <v>0</v>
          </cell>
          <cell r="L13400">
            <v>0</v>
          </cell>
          <cell r="M13400">
            <v>2677.46</v>
          </cell>
          <cell r="N13400">
            <v>-2677.46</v>
          </cell>
          <cell r="O13400" t="str">
            <v>+++</v>
          </cell>
        </row>
        <row r="13401">
          <cell r="A13401" t="str">
            <v>830.07.00.170-5100.09</v>
          </cell>
          <cell r="B13401" t="str">
            <v>830</v>
          </cell>
          <cell r="C13401" t="str">
            <v>07</v>
          </cell>
          <cell r="D13401" t="str">
            <v>00</v>
          </cell>
          <cell r="E13401" t="str">
            <v>170</v>
          </cell>
          <cell r="F13401" t="str">
            <v>5100.09</v>
          </cell>
          <cell r="G13401" t="str">
            <v>Benefits Unemployment Insurance</v>
          </cell>
          <cell r="H13401">
            <v>0</v>
          </cell>
          <cell r="I13401">
            <v>0</v>
          </cell>
          <cell r="J13401">
            <v>0</v>
          </cell>
          <cell r="K13401">
            <v>0</v>
          </cell>
          <cell r="L13401">
            <v>0</v>
          </cell>
          <cell r="M13401">
            <v>0</v>
          </cell>
          <cell r="N13401">
            <v>0</v>
          </cell>
          <cell r="O13401" t="str">
            <v>+++</v>
          </cell>
        </row>
        <row r="13402">
          <cell r="A13402" t="str">
            <v>830.07.00.170-5100.10</v>
          </cell>
          <cell r="B13402" t="str">
            <v>830</v>
          </cell>
          <cell r="C13402" t="str">
            <v>07</v>
          </cell>
          <cell r="D13402" t="str">
            <v>00</v>
          </cell>
          <cell r="E13402" t="str">
            <v>170</v>
          </cell>
          <cell r="F13402" t="str">
            <v>5100.10</v>
          </cell>
          <cell r="G13402" t="str">
            <v>Benefits Uniform Allowance</v>
          </cell>
          <cell r="H13402">
            <v>0</v>
          </cell>
          <cell r="I13402">
            <v>0</v>
          </cell>
          <cell r="J13402">
            <v>0</v>
          </cell>
          <cell r="K13402">
            <v>0</v>
          </cell>
          <cell r="L13402">
            <v>0</v>
          </cell>
          <cell r="M13402">
            <v>0</v>
          </cell>
          <cell r="N13402">
            <v>0</v>
          </cell>
          <cell r="O13402" t="str">
            <v>+++</v>
          </cell>
        </row>
        <row r="13403">
          <cell r="A13403" t="str">
            <v>830.07.00.170-5100.11</v>
          </cell>
          <cell r="B13403" t="str">
            <v>830</v>
          </cell>
          <cell r="C13403" t="str">
            <v>07</v>
          </cell>
          <cell r="D13403" t="str">
            <v>00</v>
          </cell>
          <cell r="E13403" t="str">
            <v>170</v>
          </cell>
          <cell r="F13403" t="str">
            <v>5100.11</v>
          </cell>
          <cell r="G13403" t="str">
            <v>Benefits Medicare</v>
          </cell>
          <cell r="H13403">
            <v>7790</v>
          </cell>
          <cell r="I13403">
            <v>0</v>
          </cell>
          <cell r="J13403">
            <v>7790</v>
          </cell>
          <cell r="K13403">
            <v>0</v>
          </cell>
          <cell r="L13403">
            <v>0</v>
          </cell>
          <cell r="M13403">
            <v>2625.34</v>
          </cell>
          <cell r="N13403">
            <v>5164.66</v>
          </cell>
          <cell r="O13403">
            <v>0.34</v>
          </cell>
        </row>
        <row r="13404">
          <cell r="A13404" t="str">
            <v>830.07.00.170-5100.12</v>
          </cell>
          <cell r="B13404" t="str">
            <v>830</v>
          </cell>
          <cell r="C13404" t="str">
            <v>07</v>
          </cell>
          <cell r="D13404" t="str">
            <v>00</v>
          </cell>
          <cell r="E13404" t="str">
            <v>170</v>
          </cell>
          <cell r="F13404" t="str">
            <v>5100.12</v>
          </cell>
          <cell r="G13404" t="str">
            <v>Benefits Annual Physical Exam</v>
          </cell>
          <cell r="H13404">
            <v>0</v>
          </cell>
          <cell r="I13404">
            <v>0</v>
          </cell>
          <cell r="J13404">
            <v>0</v>
          </cell>
          <cell r="K13404">
            <v>0</v>
          </cell>
          <cell r="L13404">
            <v>0</v>
          </cell>
          <cell r="M13404">
            <v>0</v>
          </cell>
          <cell r="N13404">
            <v>0</v>
          </cell>
          <cell r="O13404" t="str">
            <v>+++</v>
          </cell>
        </row>
        <row r="13405">
          <cell r="A13405" t="str">
            <v>830.07.00.170-5100.13</v>
          </cell>
          <cell r="B13405" t="str">
            <v>830</v>
          </cell>
          <cell r="C13405" t="str">
            <v>07</v>
          </cell>
          <cell r="D13405" t="str">
            <v>00</v>
          </cell>
          <cell r="E13405" t="str">
            <v>170</v>
          </cell>
          <cell r="F13405" t="str">
            <v>5100.13</v>
          </cell>
          <cell r="G13405" t="str">
            <v>Benefits Employee Assistance Program</v>
          </cell>
          <cell r="H13405">
            <v>0</v>
          </cell>
          <cell r="I13405">
            <v>0</v>
          </cell>
          <cell r="J13405">
            <v>0</v>
          </cell>
          <cell r="K13405">
            <v>0</v>
          </cell>
          <cell r="L13405">
            <v>0</v>
          </cell>
          <cell r="M13405">
            <v>0</v>
          </cell>
          <cell r="N13405">
            <v>0</v>
          </cell>
          <cell r="O13405" t="str">
            <v>+++</v>
          </cell>
        </row>
        <row r="13406">
          <cell r="A13406" t="str">
            <v>830.07.00.170-5100.14</v>
          </cell>
          <cell r="B13406" t="str">
            <v>830</v>
          </cell>
          <cell r="C13406" t="str">
            <v>07</v>
          </cell>
          <cell r="D13406" t="str">
            <v>00</v>
          </cell>
          <cell r="E13406" t="str">
            <v>170</v>
          </cell>
          <cell r="F13406" t="str">
            <v>5100.14</v>
          </cell>
          <cell r="G13406" t="str">
            <v>Benefits PPE</v>
          </cell>
          <cell r="H13406">
            <v>0</v>
          </cell>
          <cell r="I13406">
            <v>0</v>
          </cell>
          <cell r="J13406">
            <v>0</v>
          </cell>
          <cell r="K13406">
            <v>0</v>
          </cell>
          <cell r="L13406">
            <v>0</v>
          </cell>
          <cell r="M13406">
            <v>0</v>
          </cell>
          <cell r="N13406">
            <v>0</v>
          </cell>
          <cell r="O13406" t="str">
            <v>+++</v>
          </cell>
        </row>
        <row r="13407">
          <cell r="A13407" t="str">
            <v>830.07.00.170-5100.15</v>
          </cell>
          <cell r="B13407" t="str">
            <v>830</v>
          </cell>
          <cell r="C13407" t="str">
            <v>07</v>
          </cell>
          <cell r="D13407" t="str">
            <v>00</v>
          </cell>
          <cell r="E13407" t="str">
            <v>170</v>
          </cell>
          <cell r="F13407" t="str">
            <v>5100.15</v>
          </cell>
          <cell r="G13407" t="str">
            <v>Benefits Cell Phone Allowance</v>
          </cell>
          <cell r="H13407">
            <v>7200</v>
          </cell>
          <cell r="I13407">
            <v>0</v>
          </cell>
          <cell r="J13407">
            <v>7200</v>
          </cell>
          <cell r="K13407">
            <v>0</v>
          </cell>
          <cell r="L13407">
            <v>0</v>
          </cell>
          <cell r="M13407">
            <v>1800</v>
          </cell>
          <cell r="N13407">
            <v>5400</v>
          </cell>
          <cell r="O13407">
            <v>0.25</v>
          </cell>
        </row>
        <row r="13408">
          <cell r="A13408" t="str">
            <v>830.07.00.170-5100.16</v>
          </cell>
          <cell r="B13408" t="str">
            <v>830</v>
          </cell>
          <cell r="C13408" t="str">
            <v>07</v>
          </cell>
          <cell r="D13408" t="str">
            <v>00</v>
          </cell>
          <cell r="E13408" t="str">
            <v>170</v>
          </cell>
          <cell r="F13408" t="str">
            <v>5100.16</v>
          </cell>
          <cell r="G13408" t="str">
            <v>Benefits 1959 Survivor Retirement</v>
          </cell>
          <cell r="H13408">
            <v>0</v>
          </cell>
          <cell r="I13408">
            <v>0</v>
          </cell>
          <cell r="J13408">
            <v>0</v>
          </cell>
          <cell r="K13408">
            <v>0</v>
          </cell>
          <cell r="L13408">
            <v>0</v>
          </cell>
          <cell r="M13408">
            <v>0</v>
          </cell>
          <cell r="N13408">
            <v>0</v>
          </cell>
          <cell r="O13408" t="str">
            <v>+++</v>
          </cell>
        </row>
        <row r="13409">
          <cell r="A13409" t="str">
            <v>830.07.00.170-5100.17</v>
          </cell>
          <cell r="B13409" t="str">
            <v>830</v>
          </cell>
          <cell r="C13409" t="str">
            <v>07</v>
          </cell>
          <cell r="D13409" t="str">
            <v>00</v>
          </cell>
          <cell r="E13409" t="str">
            <v>170</v>
          </cell>
          <cell r="F13409" t="str">
            <v>5100.17</v>
          </cell>
          <cell r="G13409" t="str">
            <v>Benefits Other Post Employment Benefits</v>
          </cell>
          <cell r="H13409">
            <v>16200</v>
          </cell>
          <cell r="I13409">
            <v>0</v>
          </cell>
          <cell r="J13409">
            <v>16200</v>
          </cell>
          <cell r="K13409">
            <v>0</v>
          </cell>
          <cell r="L13409">
            <v>0</v>
          </cell>
          <cell r="M13409">
            <v>4050</v>
          </cell>
          <cell r="N13409">
            <v>12150</v>
          </cell>
          <cell r="O13409">
            <v>0.25</v>
          </cell>
        </row>
        <row r="13410">
          <cell r="A13410" t="str">
            <v>830.07.00.170-5100.98</v>
          </cell>
          <cell r="B13410" t="str">
            <v>830</v>
          </cell>
          <cell r="C13410" t="str">
            <v>07</v>
          </cell>
          <cell r="D13410" t="str">
            <v>00</v>
          </cell>
          <cell r="E13410" t="str">
            <v>170</v>
          </cell>
          <cell r="F13410" t="str">
            <v>5100.98</v>
          </cell>
          <cell r="G13410" t="str">
            <v>Benefits GASB 75 Expense</v>
          </cell>
          <cell r="H13410">
            <v>0</v>
          </cell>
          <cell r="I13410">
            <v>0</v>
          </cell>
          <cell r="J13410">
            <v>0</v>
          </cell>
          <cell r="K13410">
            <v>0</v>
          </cell>
          <cell r="L13410">
            <v>0</v>
          </cell>
          <cell r="M13410">
            <v>0</v>
          </cell>
          <cell r="N13410">
            <v>0</v>
          </cell>
          <cell r="O13410" t="str">
            <v>+++</v>
          </cell>
        </row>
        <row r="13411">
          <cell r="A13411" t="str">
            <v>830.07.00.170-5100.99</v>
          </cell>
          <cell r="B13411" t="str">
            <v>830</v>
          </cell>
          <cell r="C13411" t="str">
            <v>07</v>
          </cell>
          <cell r="D13411" t="str">
            <v>00</v>
          </cell>
          <cell r="E13411" t="str">
            <v>170</v>
          </cell>
          <cell r="F13411" t="str">
            <v>5100.99</v>
          </cell>
          <cell r="G13411" t="str">
            <v>Benefits Pension Expense</v>
          </cell>
          <cell r="H13411">
            <v>0</v>
          </cell>
          <cell r="I13411">
            <v>0</v>
          </cell>
          <cell r="J13411">
            <v>0</v>
          </cell>
          <cell r="K13411">
            <v>0</v>
          </cell>
          <cell r="L13411">
            <v>0</v>
          </cell>
          <cell r="M13411">
            <v>0</v>
          </cell>
          <cell r="N13411">
            <v>0</v>
          </cell>
          <cell r="O13411" t="str">
            <v>+++</v>
          </cell>
        </row>
        <row r="13412">
          <cell r="A13412" t="str">
            <v>830.07.00.170-6000.01</v>
          </cell>
          <cell r="B13412" t="str">
            <v>830</v>
          </cell>
          <cell r="C13412" t="str">
            <v>07</v>
          </cell>
          <cell r="D13412" t="str">
            <v>00</v>
          </cell>
          <cell r="E13412" t="str">
            <v>170</v>
          </cell>
          <cell r="F13412" t="str">
            <v>6000.01</v>
          </cell>
          <cell r="G13412" t="str">
            <v>Professional Services General</v>
          </cell>
          <cell r="H13412">
            <v>18000</v>
          </cell>
          <cell r="I13412">
            <v>6045</v>
          </cell>
          <cell r="J13412">
            <v>24045</v>
          </cell>
          <cell r="K13412">
            <v>0</v>
          </cell>
          <cell r="L13412">
            <v>6044.97</v>
          </cell>
          <cell r="M13412">
            <v>326</v>
          </cell>
          <cell r="N13412">
            <v>17674.03</v>
          </cell>
          <cell r="O13412">
            <v>0.26</v>
          </cell>
        </row>
        <row r="13413">
          <cell r="A13413" t="str">
            <v>830.07.00.170-6000.24</v>
          </cell>
          <cell r="B13413" t="str">
            <v>830</v>
          </cell>
          <cell r="C13413" t="str">
            <v>07</v>
          </cell>
          <cell r="D13413" t="str">
            <v>00</v>
          </cell>
          <cell r="E13413" t="str">
            <v>170</v>
          </cell>
          <cell r="F13413" t="str">
            <v>6000.24</v>
          </cell>
          <cell r="G13413" t="str">
            <v>Professional Services Internet Services</v>
          </cell>
          <cell r="H13413">
            <v>0</v>
          </cell>
          <cell r="I13413">
            <v>0</v>
          </cell>
          <cell r="J13413">
            <v>0</v>
          </cell>
          <cell r="K13413">
            <v>0</v>
          </cell>
          <cell r="L13413">
            <v>0</v>
          </cell>
          <cell r="M13413">
            <v>0</v>
          </cell>
          <cell r="N13413">
            <v>0</v>
          </cell>
          <cell r="O13413" t="str">
            <v>+++</v>
          </cell>
        </row>
        <row r="13414">
          <cell r="A13414" t="str">
            <v>830.07.00.170-6100.01</v>
          </cell>
          <cell r="B13414" t="str">
            <v>830</v>
          </cell>
          <cell r="C13414" t="str">
            <v>07</v>
          </cell>
          <cell r="D13414" t="str">
            <v>00</v>
          </cell>
          <cell r="E13414" t="str">
            <v>170</v>
          </cell>
          <cell r="F13414" t="str">
            <v>6100.01</v>
          </cell>
          <cell r="G13414" t="str">
            <v>Utilities Electric</v>
          </cell>
          <cell r="H13414">
            <v>9000</v>
          </cell>
          <cell r="I13414">
            <v>0</v>
          </cell>
          <cell r="J13414">
            <v>9000</v>
          </cell>
          <cell r="K13414">
            <v>0</v>
          </cell>
          <cell r="L13414">
            <v>0</v>
          </cell>
          <cell r="M13414">
            <v>2679.89</v>
          </cell>
          <cell r="N13414">
            <v>6320.11</v>
          </cell>
          <cell r="O13414">
            <v>0.3</v>
          </cell>
        </row>
        <row r="13415">
          <cell r="A13415" t="str">
            <v>830.07.00.170-6100.02</v>
          </cell>
          <cell r="B13415" t="str">
            <v>830</v>
          </cell>
          <cell r="C13415" t="str">
            <v>07</v>
          </cell>
          <cell r="D13415" t="str">
            <v>00</v>
          </cell>
          <cell r="E13415" t="str">
            <v>170</v>
          </cell>
          <cell r="F13415" t="str">
            <v>6100.02</v>
          </cell>
          <cell r="G13415" t="str">
            <v>Utilities Telephone</v>
          </cell>
          <cell r="H13415">
            <v>22900</v>
          </cell>
          <cell r="I13415">
            <v>0</v>
          </cell>
          <cell r="J13415">
            <v>22900</v>
          </cell>
          <cell r="K13415">
            <v>0</v>
          </cell>
          <cell r="L13415">
            <v>0</v>
          </cell>
          <cell r="M13415">
            <v>3925.94</v>
          </cell>
          <cell r="N13415">
            <v>18974.060000000001</v>
          </cell>
          <cell r="O13415">
            <v>0.17</v>
          </cell>
        </row>
        <row r="13416">
          <cell r="A13416" t="str">
            <v>830.07.00.170-6100.03</v>
          </cell>
          <cell r="B13416" t="str">
            <v>830</v>
          </cell>
          <cell r="C13416" t="str">
            <v>07</v>
          </cell>
          <cell r="D13416" t="str">
            <v>00</v>
          </cell>
          <cell r="E13416" t="str">
            <v>170</v>
          </cell>
          <cell r="F13416" t="str">
            <v>6100.03</v>
          </cell>
          <cell r="G13416" t="str">
            <v>Utilities Data Transmission / ISP</v>
          </cell>
          <cell r="H13416">
            <v>42000</v>
          </cell>
          <cell r="I13416">
            <v>0</v>
          </cell>
          <cell r="J13416">
            <v>42000</v>
          </cell>
          <cell r="K13416">
            <v>0</v>
          </cell>
          <cell r="L13416">
            <v>0</v>
          </cell>
          <cell r="M13416">
            <v>14148.06</v>
          </cell>
          <cell r="N13416">
            <v>27851.94</v>
          </cell>
          <cell r="O13416">
            <v>0.34</v>
          </cell>
        </row>
        <row r="13417">
          <cell r="A13417" t="str">
            <v>830.07.00.170-6200.01</v>
          </cell>
          <cell r="B13417" t="str">
            <v>830</v>
          </cell>
          <cell r="C13417" t="str">
            <v>07</v>
          </cell>
          <cell r="D13417" t="str">
            <v>00</v>
          </cell>
          <cell r="E13417" t="str">
            <v>170</v>
          </cell>
          <cell r="F13417" t="str">
            <v>6200.01</v>
          </cell>
          <cell r="G13417" t="str">
            <v>Supplies Office</v>
          </cell>
          <cell r="H13417">
            <v>2000</v>
          </cell>
          <cell r="I13417">
            <v>0</v>
          </cell>
          <cell r="J13417">
            <v>2000</v>
          </cell>
          <cell r="K13417">
            <v>0</v>
          </cell>
          <cell r="L13417">
            <v>0</v>
          </cell>
          <cell r="M13417">
            <v>431.25</v>
          </cell>
          <cell r="N13417">
            <v>1568.75</v>
          </cell>
          <cell r="O13417">
            <v>0.22</v>
          </cell>
        </row>
        <row r="13418">
          <cell r="A13418" t="str">
            <v>830.07.00.170-6200.02</v>
          </cell>
          <cell r="B13418" t="str">
            <v>830</v>
          </cell>
          <cell r="C13418" t="str">
            <v>07</v>
          </cell>
          <cell r="D13418" t="str">
            <v>00</v>
          </cell>
          <cell r="E13418" t="str">
            <v>170</v>
          </cell>
          <cell r="F13418" t="str">
            <v>6200.02</v>
          </cell>
          <cell r="G13418" t="str">
            <v>Supplies Special Department</v>
          </cell>
          <cell r="H13418">
            <v>23400</v>
          </cell>
          <cell r="I13418">
            <v>0</v>
          </cell>
          <cell r="J13418">
            <v>23400</v>
          </cell>
          <cell r="K13418">
            <v>0</v>
          </cell>
          <cell r="L13418">
            <v>0</v>
          </cell>
          <cell r="M13418">
            <v>9760.7900000000009</v>
          </cell>
          <cell r="N13418">
            <v>13639.21</v>
          </cell>
          <cell r="O13418">
            <v>0.42</v>
          </cell>
        </row>
        <row r="13419">
          <cell r="A13419" t="str">
            <v>830.07.00.170-6200.03</v>
          </cell>
          <cell r="B13419" t="str">
            <v>830</v>
          </cell>
          <cell r="C13419" t="str">
            <v>07</v>
          </cell>
          <cell r="D13419" t="str">
            <v>00</v>
          </cell>
          <cell r="E13419" t="str">
            <v>170</v>
          </cell>
          <cell r="F13419" t="str">
            <v>6200.03</v>
          </cell>
          <cell r="G13419" t="str">
            <v>Supplies Copier Maintenance &amp; Supplies</v>
          </cell>
          <cell r="H13419">
            <v>0</v>
          </cell>
          <cell r="I13419">
            <v>0</v>
          </cell>
          <cell r="J13419">
            <v>0</v>
          </cell>
          <cell r="K13419">
            <v>0</v>
          </cell>
          <cell r="L13419">
            <v>0</v>
          </cell>
          <cell r="M13419">
            <v>0</v>
          </cell>
          <cell r="N13419">
            <v>0</v>
          </cell>
          <cell r="O13419" t="str">
            <v>+++</v>
          </cell>
        </row>
        <row r="13420">
          <cell r="A13420" t="str">
            <v>830.07.00.170-6200.04</v>
          </cell>
          <cell r="B13420" t="str">
            <v>830</v>
          </cell>
          <cell r="C13420" t="str">
            <v>07</v>
          </cell>
          <cell r="D13420" t="str">
            <v>00</v>
          </cell>
          <cell r="E13420" t="str">
            <v>170</v>
          </cell>
          <cell r="F13420" t="str">
            <v>6200.04</v>
          </cell>
          <cell r="G13420" t="str">
            <v>Supplies Postage</v>
          </cell>
          <cell r="H13420">
            <v>400</v>
          </cell>
          <cell r="I13420">
            <v>0</v>
          </cell>
          <cell r="J13420">
            <v>400</v>
          </cell>
          <cell r="K13420">
            <v>0</v>
          </cell>
          <cell r="L13420">
            <v>0</v>
          </cell>
          <cell r="M13420">
            <v>0</v>
          </cell>
          <cell r="N13420">
            <v>400</v>
          </cell>
          <cell r="O13420">
            <v>0</v>
          </cell>
        </row>
        <row r="13421">
          <cell r="A13421" t="str">
            <v>830.07.00.170-6200.05</v>
          </cell>
          <cell r="B13421" t="str">
            <v>830</v>
          </cell>
          <cell r="C13421" t="str">
            <v>07</v>
          </cell>
          <cell r="D13421" t="str">
            <v>00</v>
          </cell>
          <cell r="E13421" t="str">
            <v>170</v>
          </cell>
          <cell r="F13421" t="str">
            <v>6200.05</v>
          </cell>
          <cell r="G13421" t="str">
            <v>Supplies Gasoline</v>
          </cell>
          <cell r="H13421">
            <v>500</v>
          </cell>
          <cell r="I13421">
            <v>0</v>
          </cell>
          <cell r="J13421">
            <v>500</v>
          </cell>
          <cell r="K13421">
            <v>0</v>
          </cell>
          <cell r="L13421">
            <v>0</v>
          </cell>
          <cell r="M13421">
            <v>0</v>
          </cell>
          <cell r="N13421">
            <v>500</v>
          </cell>
          <cell r="O13421">
            <v>0</v>
          </cell>
        </row>
        <row r="13422">
          <cell r="A13422" t="str">
            <v>830.07.00.170-6200.09</v>
          </cell>
          <cell r="B13422" t="str">
            <v>830</v>
          </cell>
          <cell r="C13422" t="str">
            <v>07</v>
          </cell>
          <cell r="D13422" t="str">
            <v>00</v>
          </cell>
          <cell r="E13422" t="str">
            <v>170</v>
          </cell>
          <cell r="F13422" t="str">
            <v>6200.09</v>
          </cell>
          <cell r="G13422" t="str">
            <v>Supplies Data Processing</v>
          </cell>
          <cell r="H13422">
            <v>161200</v>
          </cell>
          <cell r="I13422">
            <v>1962</v>
          </cell>
          <cell r="J13422">
            <v>163162</v>
          </cell>
          <cell r="K13422">
            <v>0</v>
          </cell>
          <cell r="L13422">
            <v>36558.31</v>
          </cell>
          <cell r="M13422">
            <v>48789.17</v>
          </cell>
          <cell r="N13422">
            <v>77814.52</v>
          </cell>
          <cell r="O13422">
            <v>0.52</v>
          </cell>
        </row>
        <row r="13423">
          <cell r="A13423" t="str">
            <v>830.07.00.170-6300.01</v>
          </cell>
          <cell r="B13423" t="str">
            <v>830</v>
          </cell>
          <cell r="C13423" t="str">
            <v>07</v>
          </cell>
          <cell r="D13423" t="str">
            <v>00</v>
          </cell>
          <cell r="E13423" t="str">
            <v>170</v>
          </cell>
          <cell r="F13423" t="str">
            <v>6300.01</v>
          </cell>
          <cell r="G13423" t="str">
            <v>Dues &amp; Subscriptions Memberships</v>
          </cell>
          <cell r="H13423">
            <v>12490</v>
          </cell>
          <cell r="I13423">
            <v>0</v>
          </cell>
          <cell r="J13423">
            <v>12490</v>
          </cell>
          <cell r="K13423">
            <v>0</v>
          </cell>
          <cell r="L13423">
            <v>0</v>
          </cell>
          <cell r="M13423">
            <v>130</v>
          </cell>
          <cell r="N13423">
            <v>12360</v>
          </cell>
          <cell r="O13423">
            <v>0.01</v>
          </cell>
        </row>
        <row r="13424">
          <cell r="A13424" t="str">
            <v>830.07.00.170-6350.01</v>
          </cell>
          <cell r="B13424" t="str">
            <v>830</v>
          </cell>
          <cell r="C13424" t="str">
            <v>07</v>
          </cell>
          <cell r="D13424" t="str">
            <v>00</v>
          </cell>
          <cell r="E13424" t="str">
            <v>170</v>
          </cell>
          <cell r="F13424" t="str">
            <v>6350.01</v>
          </cell>
          <cell r="G13424" t="str">
            <v>Maintenance Agreements &amp; Licenses License/Software Maintenance</v>
          </cell>
          <cell r="H13424">
            <v>713535</v>
          </cell>
          <cell r="I13424">
            <v>8975</v>
          </cell>
          <cell r="J13424">
            <v>722510</v>
          </cell>
          <cell r="K13424">
            <v>0</v>
          </cell>
          <cell r="L13424">
            <v>230291.05</v>
          </cell>
          <cell r="M13424">
            <v>184001.01</v>
          </cell>
          <cell r="N13424">
            <v>308217.94</v>
          </cell>
          <cell r="O13424">
            <v>0.56999999999999995</v>
          </cell>
        </row>
        <row r="13425">
          <cell r="A13425" t="str">
            <v>830.07.00.170-6350.02</v>
          </cell>
          <cell r="B13425" t="str">
            <v>830</v>
          </cell>
          <cell r="C13425" t="str">
            <v>07</v>
          </cell>
          <cell r="D13425" t="str">
            <v>00</v>
          </cell>
          <cell r="E13425" t="str">
            <v>170</v>
          </cell>
          <cell r="F13425" t="str">
            <v>6350.02</v>
          </cell>
          <cell r="G13425" t="str">
            <v>Maintenance Agreements &amp; Licenses Hardware Maintenance</v>
          </cell>
          <cell r="H13425">
            <v>29700</v>
          </cell>
          <cell r="I13425">
            <v>0</v>
          </cell>
          <cell r="J13425">
            <v>29700</v>
          </cell>
          <cell r="K13425">
            <v>0</v>
          </cell>
          <cell r="L13425">
            <v>4832.3999999999996</v>
          </cell>
          <cell r="M13425">
            <v>0</v>
          </cell>
          <cell r="N13425">
            <v>24867.599999999999</v>
          </cell>
          <cell r="O13425">
            <v>0.16</v>
          </cell>
        </row>
        <row r="13426">
          <cell r="A13426" t="str">
            <v>830.07.00.170-6350.03</v>
          </cell>
          <cell r="B13426" t="str">
            <v>830</v>
          </cell>
          <cell r="C13426" t="str">
            <v>07</v>
          </cell>
          <cell r="D13426" t="str">
            <v>00</v>
          </cell>
          <cell r="E13426" t="str">
            <v>170</v>
          </cell>
          <cell r="F13426" t="str">
            <v>6350.03</v>
          </cell>
          <cell r="G13426" t="str">
            <v>Maintenance Agreements &amp; Licenses Maintenance Agreements</v>
          </cell>
          <cell r="H13426">
            <v>0</v>
          </cell>
          <cell r="I13426">
            <v>0</v>
          </cell>
          <cell r="J13426">
            <v>0</v>
          </cell>
          <cell r="K13426">
            <v>0</v>
          </cell>
          <cell r="L13426">
            <v>0</v>
          </cell>
          <cell r="M13426">
            <v>0</v>
          </cell>
          <cell r="N13426">
            <v>0</v>
          </cell>
          <cell r="O13426" t="str">
            <v>+++</v>
          </cell>
        </row>
        <row r="13427">
          <cell r="A13427" t="str">
            <v>830.07.00.170-6400.01</v>
          </cell>
          <cell r="B13427" t="str">
            <v>830</v>
          </cell>
          <cell r="C13427" t="str">
            <v>07</v>
          </cell>
          <cell r="D13427" t="str">
            <v>00</v>
          </cell>
          <cell r="E13427" t="str">
            <v>170</v>
          </cell>
          <cell r="F13427" t="str">
            <v>6400.01</v>
          </cell>
          <cell r="G13427" t="str">
            <v>Repairs &amp; Maintenance Building</v>
          </cell>
          <cell r="H13427">
            <v>0</v>
          </cell>
          <cell r="I13427">
            <v>0</v>
          </cell>
          <cell r="J13427">
            <v>0</v>
          </cell>
          <cell r="K13427">
            <v>0</v>
          </cell>
          <cell r="L13427">
            <v>0</v>
          </cell>
          <cell r="M13427">
            <v>0</v>
          </cell>
          <cell r="N13427">
            <v>0</v>
          </cell>
          <cell r="O13427" t="str">
            <v>+++</v>
          </cell>
        </row>
        <row r="13428">
          <cell r="A13428" t="str">
            <v>830.07.00.170-6400.02</v>
          </cell>
          <cell r="B13428" t="str">
            <v>830</v>
          </cell>
          <cell r="C13428" t="str">
            <v>07</v>
          </cell>
          <cell r="D13428" t="str">
            <v>00</v>
          </cell>
          <cell r="E13428" t="str">
            <v>170</v>
          </cell>
          <cell r="F13428" t="str">
            <v>6400.02</v>
          </cell>
          <cell r="G13428" t="str">
            <v>Repairs &amp; Maintenance Minor Equipment/Other</v>
          </cell>
          <cell r="H13428">
            <v>21000</v>
          </cell>
          <cell r="I13428">
            <v>0</v>
          </cell>
          <cell r="J13428">
            <v>21000</v>
          </cell>
          <cell r="K13428">
            <v>0</v>
          </cell>
          <cell r="L13428">
            <v>0</v>
          </cell>
          <cell r="M13428">
            <v>2119.5100000000002</v>
          </cell>
          <cell r="N13428">
            <v>18880.490000000002</v>
          </cell>
          <cell r="O13428">
            <v>0.1</v>
          </cell>
        </row>
        <row r="13429">
          <cell r="A13429" t="str">
            <v>830.07.00.170-6400.05</v>
          </cell>
          <cell r="B13429" t="str">
            <v>830</v>
          </cell>
          <cell r="C13429" t="str">
            <v>07</v>
          </cell>
          <cell r="D13429" t="str">
            <v>00</v>
          </cell>
          <cell r="E13429" t="str">
            <v>170</v>
          </cell>
          <cell r="F13429" t="str">
            <v>6400.05</v>
          </cell>
          <cell r="G13429" t="str">
            <v>Repairs &amp; Maintenance Vehicle</v>
          </cell>
          <cell r="H13429">
            <v>0</v>
          </cell>
          <cell r="I13429">
            <v>0</v>
          </cell>
          <cell r="J13429">
            <v>0</v>
          </cell>
          <cell r="K13429">
            <v>0</v>
          </cell>
          <cell r="L13429">
            <v>0</v>
          </cell>
          <cell r="M13429">
            <v>0</v>
          </cell>
          <cell r="N13429">
            <v>0</v>
          </cell>
          <cell r="O13429" t="str">
            <v>+++</v>
          </cell>
        </row>
        <row r="13430">
          <cell r="A13430" t="str">
            <v>830.07.00.170-6400.20</v>
          </cell>
          <cell r="B13430" t="str">
            <v>830</v>
          </cell>
          <cell r="C13430" t="str">
            <v>07</v>
          </cell>
          <cell r="D13430" t="str">
            <v>00</v>
          </cell>
          <cell r="E13430" t="str">
            <v>170</v>
          </cell>
          <cell r="F13430" t="str">
            <v>6400.20</v>
          </cell>
          <cell r="G13430" t="str">
            <v>Repairs &amp; Maintenance Property Maintenance</v>
          </cell>
          <cell r="H13430">
            <v>700</v>
          </cell>
          <cell r="I13430">
            <v>0</v>
          </cell>
          <cell r="J13430">
            <v>700</v>
          </cell>
          <cell r="K13430">
            <v>0</v>
          </cell>
          <cell r="L13430">
            <v>0</v>
          </cell>
          <cell r="M13430">
            <v>295.72000000000003</v>
          </cell>
          <cell r="N13430">
            <v>404.28</v>
          </cell>
          <cell r="O13430">
            <v>0.42</v>
          </cell>
        </row>
        <row r="13431">
          <cell r="A13431" t="str">
            <v>830.07.00.170-6500.04</v>
          </cell>
          <cell r="B13431" t="str">
            <v>830</v>
          </cell>
          <cell r="C13431" t="str">
            <v>07</v>
          </cell>
          <cell r="D13431" t="str">
            <v>00</v>
          </cell>
          <cell r="E13431" t="str">
            <v>170</v>
          </cell>
          <cell r="F13431" t="str">
            <v>6500.04</v>
          </cell>
          <cell r="G13431" t="str">
            <v>Claims &amp; Insurance Insurance Premiums</v>
          </cell>
          <cell r="H13431">
            <v>32740</v>
          </cell>
          <cell r="I13431">
            <v>0</v>
          </cell>
          <cell r="J13431">
            <v>32740</v>
          </cell>
          <cell r="K13431">
            <v>0</v>
          </cell>
          <cell r="L13431">
            <v>0</v>
          </cell>
          <cell r="M13431">
            <v>0</v>
          </cell>
          <cell r="N13431">
            <v>32740</v>
          </cell>
          <cell r="O13431">
            <v>0</v>
          </cell>
        </row>
        <row r="13432">
          <cell r="A13432" t="str">
            <v>830.07.00.170-6600.01</v>
          </cell>
          <cell r="B13432" t="str">
            <v>830</v>
          </cell>
          <cell r="C13432" t="str">
            <v>07</v>
          </cell>
          <cell r="D13432" t="str">
            <v>00</v>
          </cell>
          <cell r="E13432" t="str">
            <v>170</v>
          </cell>
          <cell r="F13432" t="str">
            <v>6600.01</v>
          </cell>
          <cell r="G13432" t="str">
            <v>Administrative Expenses Meetings</v>
          </cell>
          <cell r="H13432">
            <v>100</v>
          </cell>
          <cell r="I13432">
            <v>0</v>
          </cell>
          <cell r="J13432">
            <v>100</v>
          </cell>
          <cell r="K13432">
            <v>0</v>
          </cell>
          <cell r="L13432">
            <v>0</v>
          </cell>
          <cell r="M13432">
            <v>0</v>
          </cell>
          <cell r="N13432">
            <v>100</v>
          </cell>
          <cell r="O13432">
            <v>0</v>
          </cell>
        </row>
        <row r="13433">
          <cell r="A13433" t="str">
            <v>830.07.00.170-6600.03</v>
          </cell>
          <cell r="B13433" t="str">
            <v>830</v>
          </cell>
          <cell r="C13433" t="str">
            <v>07</v>
          </cell>
          <cell r="D13433" t="str">
            <v>00</v>
          </cell>
          <cell r="E13433" t="str">
            <v>170</v>
          </cell>
          <cell r="F13433" t="str">
            <v>6600.03</v>
          </cell>
          <cell r="G13433" t="str">
            <v>Administrative Expenses Mileage Reimbursement</v>
          </cell>
          <cell r="H13433">
            <v>150</v>
          </cell>
          <cell r="I13433">
            <v>0</v>
          </cell>
          <cell r="J13433">
            <v>150</v>
          </cell>
          <cell r="K13433">
            <v>0</v>
          </cell>
          <cell r="L13433">
            <v>0</v>
          </cell>
          <cell r="M13433">
            <v>0</v>
          </cell>
          <cell r="N13433">
            <v>150</v>
          </cell>
          <cell r="O13433">
            <v>0</v>
          </cell>
        </row>
        <row r="13434">
          <cell r="A13434" t="str">
            <v>830.07.00.170-6600.04</v>
          </cell>
          <cell r="B13434" t="str">
            <v>830</v>
          </cell>
          <cell r="C13434" t="str">
            <v>07</v>
          </cell>
          <cell r="D13434" t="str">
            <v>00</v>
          </cell>
          <cell r="E13434" t="str">
            <v>170</v>
          </cell>
          <cell r="F13434" t="str">
            <v>6600.04</v>
          </cell>
          <cell r="G13434" t="str">
            <v>Administrative Expenses Training/Conferences</v>
          </cell>
          <cell r="H13434">
            <v>10600</v>
          </cell>
          <cell r="I13434">
            <v>0</v>
          </cell>
          <cell r="J13434">
            <v>10600</v>
          </cell>
          <cell r="K13434">
            <v>0</v>
          </cell>
          <cell r="L13434">
            <v>0</v>
          </cell>
          <cell r="M13434">
            <v>0</v>
          </cell>
          <cell r="N13434">
            <v>10600</v>
          </cell>
          <cell r="O13434">
            <v>0</v>
          </cell>
        </row>
        <row r="13435">
          <cell r="A13435" t="str">
            <v>830.07.00.170-6600.06</v>
          </cell>
          <cell r="B13435" t="str">
            <v>830</v>
          </cell>
          <cell r="C13435" t="str">
            <v>07</v>
          </cell>
          <cell r="D13435" t="str">
            <v>00</v>
          </cell>
          <cell r="E13435" t="str">
            <v>170</v>
          </cell>
          <cell r="F13435" t="str">
            <v>6600.06</v>
          </cell>
          <cell r="G13435" t="str">
            <v>Administrative Expenses Property/Building Rental</v>
          </cell>
          <cell r="H13435">
            <v>46300</v>
          </cell>
          <cell r="I13435">
            <v>0</v>
          </cell>
          <cell r="J13435">
            <v>46300</v>
          </cell>
          <cell r="K13435">
            <v>0</v>
          </cell>
          <cell r="L13435">
            <v>0</v>
          </cell>
          <cell r="M13435">
            <v>0</v>
          </cell>
          <cell r="N13435">
            <v>46300</v>
          </cell>
          <cell r="O13435">
            <v>0</v>
          </cell>
        </row>
        <row r="13436">
          <cell r="A13436" t="str">
            <v>830.07.00.170-6600.07</v>
          </cell>
          <cell r="B13436" t="str">
            <v>830</v>
          </cell>
          <cell r="C13436" t="str">
            <v>07</v>
          </cell>
          <cell r="D13436" t="str">
            <v>00</v>
          </cell>
          <cell r="E13436" t="str">
            <v>170</v>
          </cell>
          <cell r="F13436" t="str">
            <v>6600.07</v>
          </cell>
          <cell r="G13436" t="str">
            <v>Administrative Expenses Employee Recruitment</v>
          </cell>
          <cell r="H13436">
            <v>0</v>
          </cell>
          <cell r="I13436">
            <v>0</v>
          </cell>
          <cell r="J13436">
            <v>0</v>
          </cell>
          <cell r="K13436">
            <v>0</v>
          </cell>
          <cell r="L13436">
            <v>0</v>
          </cell>
          <cell r="M13436">
            <v>0</v>
          </cell>
          <cell r="N13436">
            <v>0</v>
          </cell>
          <cell r="O13436" t="str">
            <v>+++</v>
          </cell>
        </row>
        <row r="13437">
          <cell r="A13437" t="str">
            <v>830.07.00.170-6600.25</v>
          </cell>
          <cell r="B13437" t="str">
            <v>830</v>
          </cell>
          <cell r="C13437" t="str">
            <v>07</v>
          </cell>
          <cell r="D13437" t="str">
            <v>00</v>
          </cell>
          <cell r="E13437" t="str">
            <v>170</v>
          </cell>
          <cell r="F13437" t="str">
            <v>6600.25</v>
          </cell>
          <cell r="G13437" t="str">
            <v>Administrative Expenses Support Services-Indirect Labor</v>
          </cell>
          <cell r="H13437">
            <v>273440</v>
          </cell>
          <cell r="I13437">
            <v>0</v>
          </cell>
          <cell r="J13437">
            <v>273440</v>
          </cell>
          <cell r="K13437">
            <v>0</v>
          </cell>
          <cell r="L13437">
            <v>0</v>
          </cell>
          <cell r="M13437">
            <v>0</v>
          </cell>
          <cell r="N13437">
            <v>273440</v>
          </cell>
          <cell r="O13437">
            <v>0</v>
          </cell>
        </row>
        <row r="13438">
          <cell r="A13438" t="str">
            <v>830.07.00.170-6600.28</v>
          </cell>
          <cell r="B13438" t="str">
            <v>830</v>
          </cell>
          <cell r="C13438" t="str">
            <v>07</v>
          </cell>
          <cell r="D13438" t="str">
            <v>00</v>
          </cell>
          <cell r="E13438" t="str">
            <v>170</v>
          </cell>
          <cell r="F13438" t="str">
            <v>6600.28</v>
          </cell>
          <cell r="G13438" t="str">
            <v>Administrative Expenses Equipment Fund Contribution</v>
          </cell>
          <cell r="H13438">
            <v>0</v>
          </cell>
          <cell r="I13438">
            <v>0</v>
          </cell>
          <cell r="J13438">
            <v>0</v>
          </cell>
          <cell r="K13438">
            <v>0</v>
          </cell>
          <cell r="L13438">
            <v>0</v>
          </cell>
          <cell r="M13438">
            <v>0</v>
          </cell>
          <cell r="N13438">
            <v>0</v>
          </cell>
          <cell r="O13438" t="str">
            <v>+++</v>
          </cell>
        </row>
        <row r="13439">
          <cell r="A13439" t="str">
            <v>830.07.00.170-6600.32</v>
          </cell>
          <cell r="B13439" t="str">
            <v>830</v>
          </cell>
          <cell r="C13439" t="str">
            <v>07</v>
          </cell>
          <cell r="D13439" t="str">
            <v>00</v>
          </cell>
          <cell r="E13439" t="str">
            <v>170</v>
          </cell>
          <cell r="F13439" t="str">
            <v>6600.32</v>
          </cell>
          <cell r="G13439" t="str">
            <v>Administrative Expenses Vehicle Fund Contribution</v>
          </cell>
          <cell r="H13439">
            <v>1690</v>
          </cell>
          <cell r="I13439">
            <v>0</v>
          </cell>
          <cell r="J13439">
            <v>1690</v>
          </cell>
          <cell r="K13439">
            <v>0</v>
          </cell>
          <cell r="L13439">
            <v>0</v>
          </cell>
          <cell r="M13439">
            <v>0</v>
          </cell>
          <cell r="N13439">
            <v>1690</v>
          </cell>
          <cell r="O13439">
            <v>0</v>
          </cell>
        </row>
        <row r="13440">
          <cell r="A13440" t="str">
            <v>830.07.00.170-6700.99</v>
          </cell>
          <cell r="B13440" t="str">
            <v>830</v>
          </cell>
          <cell r="C13440" t="str">
            <v>07</v>
          </cell>
          <cell r="D13440" t="str">
            <v>00</v>
          </cell>
          <cell r="E13440" t="str">
            <v>170</v>
          </cell>
          <cell r="F13440" t="str">
            <v>6700.99</v>
          </cell>
          <cell r="G13440" t="str">
            <v>Depreciation Conversion</v>
          </cell>
          <cell r="H13440">
            <v>0</v>
          </cell>
          <cell r="I13440">
            <v>0</v>
          </cell>
          <cell r="J13440">
            <v>0</v>
          </cell>
          <cell r="K13440">
            <v>0</v>
          </cell>
          <cell r="L13440">
            <v>0</v>
          </cell>
          <cell r="M13440">
            <v>0</v>
          </cell>
          <cell r="N13440">
            <v>0</v>
          </cell>
          <cell r="O13440" t="str">
            <v>+++</v>
          </cell>
        </row>
        <row r="13441">
          <cell r="A13441" t="str">
            <v>830.07.00.170-7000.02</v>
          </cell>
          <cell r="B13441" t="str">
            <v>830</v>
          </cell>
          <cell r="C13441" t="str">
            <v>07</v>
          </cell>
          <cell r="D13441" t="str">
            <v>00</v>
          </cell>
          <cell r="E13441" t="str">
            <v>170</v>
          </cell>
          <cell r="F13441" t="str">
            <v>7000.02</v>
          </cell>
          <cell r="G13441" t="str">
            <v>Capital Outlay Vehicles-Major</v>
          </cell>
          <cell r="H13441">
            <v>0</v>
          </cell>
          <cell r="I13441">
            <v>0</v>
          </cell>
          <cell r="J13441">
            <v>0</v>
          </cell>
          <cell r="K13441">
            <v>0</v>
          </cell>
          <cell r="L13441">
            <v>0</v>
          </cell>
          <cell r="M13441">
            <v>0</v>
          </cell>
          <cell r="N13441">
            <v>0</v>
          </cell>
          <cell r="O13441" t="str">
            <v>+++</v>
          </cell>
        </row>
        <row r="13442">
          <cell r="A13442" t="str">
            <v>830.07.00.180-5000.01</v>
          </cell>
          <cell r="B13442" t="str">
            <v>830</v>
          </cell>
          <cell r="C13442" t="str">
            <v>07</v>
          </cell>
          <cell r="D13442" t="str">
            <v>00</v>
          </cell>
          <cell r="E13442" t="str">
            <v>180</v>
          </cell>
          <cell r="F13442" t="str">
            <v>5000.01</v>
          </cell>
          <cell r="G13442" t="str">
            <v>Salaries Regular</v>
          </cell>
          <cell r="H13442">
            <v>251191</v>
          </cell>
          <cell r="I13442">
            <v>0</v>
          </cell>
          <cell r="J13442">
            <v>251191</v>
          </cell>
          <cell r="K13442">
            <v>0</v>
          </cell>
          <cell r="L13442">
            <v>0</v>
          </cell>
          <cell r="M13442">
            <v>38733.870000000003</v>
          </cell>
          <cell r="N13442">
            <v>212457.13</v>
          </cell>
          <cell r="O13442">
            <v>0.15</v>
          </cell>
        </row>
        <row r="13443">
          <cell r="A13443" t="str">
            <v>830.07.00.180-5000.02</v>
          </cell>
          <cell r="B13443" t="str">
            <v>830</v>
          </cell>
          <cell r="C13443" t="str">
            <v>07</v>
          </cell>
          <cell r="D13443" t="str">
            <v>00</v>
          </cell>
          <cell r="E13443" t="str">
            <v>180</v>
          </cell>
          <cell r="F13443" t="str">
            <v>5000.02</v>
          </cell>
          <cell r="G13443" t="str">
            <v>Salaries Part Time</v>
          </cell>
          <cell r="H13443">
            <v>0</v>
          </cell>
          <cell r="I13443">
            <v>0</v>
          </cell>
          <cell r="J13443">
            <v>0</v>
          </cell>
          <cell r="K13443">
            <v>0</v>
          </cell>
          <cell r="L13443">
            <v>0</v>
          </cell>
          <cell r="M13443">
            <v>0</v>
          </cell>
          <cell r="N13443">
            <v>0</v>
          </cell>
          <cell r="O13443" t="str">
            <v>+++</v>
          </cell>
        </row>
        <row r="13444">
          <cell r="A13444" t="str">
            <v>830.07.00.180-5000.03</v>
          </cell>
          <cell r="B13444" t="str">
            <v>830</v>
          </cell>
          <cell r="C13444" t="str">
            <v>07</v>
          </cell>
          <cell r="D13444" t="str">
            <v>00</v>
          </cell>
          <cell r="E13444" t="str">
            <v>180</v>
          </cell>
          <cell r="F13444" t="str">
            <v>5000.03</v>
          </cell>
          <cell r="G13444" t="str">
            <v>Salaries Overtime</v>
          </cell>
          <cell r="H13444">
            <v>0</v>
          </cell>
          <cell r="I13444">
            <v>0</v>
          </cell>
          <cell r="J13444">
            <v>0</v>
          </cell>
          <cell r="K13444">
            <v>0</v>
          </cell>
          <cell r="L13444">
            <v>0</v>
          </cell>
          <cell r="M13444">
            <v>173.81</v>
          </cell>
          <cell r="N13444">
            <v>-173.81</v>
          </cell>
          <cell r="O13444" t="str">
            <v>+++</v>
          </cell>
        </row>
        <row r="13445">
          <cell r="A13445" t="str">
            <v>830.07.00.180-5000.04</v>
          </cell>
          <cell r="B13445" t="str">
            <v>830</v>
          </cell>
          <cell r="C13445" t="str">
            <v>07</v>
          </cell>
          <cell r="D13445" t="str">
            <v>00</v>
          </cell>
          <cell r="E13445" t="str">
            <v>180</v>
          </cell>
          <cell r="F13445" t="str">
            <v>5000.04</v>
          </cell>
          <cell r="G13445" t="str">
            <v>Salaries Holiday Pay</v>
          </cell>
          <cell r="H13445">
            <v>0</v>
          </cell>
          <cell r="I13445">
            <v>0</v>
          </cell>
          <cell r="J13445">
            <v>0</v>
          </cell>
          <cell r="K13445">
            <v>0</v>
          </cell>
          <cell r="L13445">
            <v>0</v>
          </cell>
          <cell r="M13445">
            <v>0</v>
          </cell>
          <cell r="N13445">
            <v>0</v>
          </cell>
          <cell r="O13445" t="str">
            <v>+++</v>
          </cell>
        </row>
        <row r="13446">
          <cell r="A13446" t="str">
            <v>830.07.00.180-5000.05</v>
          </cell>
          <cell r="B13446" t="str">
            <v>830</v>
          </cell>
          <cell r="C13446" t="str">
            <v>07</v>
          </cell>
          <cell r="D13446" t="str">
            <v>00</v>
          </cell>
          <cell r="E13446" t="str">
            <v>180</v>
          </cell>
          <cell r="F13446" t="str">
            <v>5000.05</v>
          </cell>
          <cell r="G13446" t="str">
            <v>Salaries Duty Pay</v>
          </cell>
          <cell r="H13446">
            <v>0</v>
          </cell>
          <cell r="I13446">
            <v>0</v>
          </cell>
          <cell r="J13446">
            <v>0</v>
          </cell>
          <cell r="K13446">
            <v>0</v>
          </cell>
          <cell r="L13446">
            <v>0</v>
          </cell>
          <cell r="M13446">
            <v>0</v>
          </cell>
          <cell r="N13446">
            <v>0</v>
          </cell>
          <cell r="O13446" t="str">
            <v>+++</v>
          </cell>
        </row>
        <row r="13447">
          <cell r="A13447" t="str">
            <v>830.07.00.180-5000.06</v>
          </cell>
          <cell r="B13447" t="str">
            <v>830</v>
          </cell>
          <cell r="C13447" t="str">
            <v>07</v>
          </cell>
          <cell r="D13447" t="str">
            <v>00</v>
          </cell>
          <cell r="E13447" t="str">
            <v>180</v>
          </cell>
          <cell r="F13447" t="str">
            <v>5000.06</v>
          </cell>
          <cell r="G13447" t="str">
            <v>Salaries Out of Class</v>
          </cell>
          <cell r="H13447">
            <v>0</v>
          </cell>
          <cell r="I13447">
            <v>0</v>
          </cell>
          <cell r="J13447">
            <v>0</v>
          </cell>
          <cell r="K13447">
            <v>0</v>
          </cell>
          <cell r="L13447">
            <v>0</v>
          </cell>
          <cell r="M13447">
            <v>0</v>
          </cell>
          <cell r="N13447">
            <v>0</v>
          </cell>
          <cell r="O13447" t="str">
            <v>+++</v>
          </cell>
        </row>
        <row r="13448">
          <cell r="A13448" t="str">
            <v>830.07.00.180-5000.07</v>
          </cell>
          <cell r="B13448" t="str">
            <v>830</v>
          </cell>
          <cell r="C13448" t="str">
            <v>07</v>
          </cell>
          <cell r="D13448" t="str">
            <v>00</v>
          </cell>
          <cell r="E13448" t="str">
            <v>180</v>
          </cell>
          <cell r="F13448" t="str">
            <v>5000.07</v>
          </cell>
          <cell r="G13448" t="str">
            <v>Salaries Admin Leave Pay</v>
          </cell>
          <cell r="H13448">
            <v>2130</v>
          </cell>
          <cell r="I13448">
            <v>0</v>
          </cell>
          <cell r="J13448">
            <v>2130</v>
          </cell>
          <cell r="K13448">
            <v>0</v>
          </cell>
          <cell r="L13448">
            <v>0</v>
          </cell>
          <cell r="M13448">
            <v>0</v>
          </cell>
          <cell r="N13448">
            <v>2130</v>
          </cell>
          <cell r="O13448">
            <v>0</v>
          </cell>
        </row>
        <row r="13449">
          <cell r="A13449" t="str">
            <v>830.07.00.180-5000.08</v>
          </cell>
          <cell r="B13449" t="str">
            <v>830</v>
          </cell>
          <cell r="C13449" t="str">
            <v>07</v>
          </cell>
          <cell r="D13449" t="str">
            <v>00</v>
          </cell>
          <cell r="E13449" t="str">
            <v>180</v>
          </cell>
          <cell r="F13449" t="str">
            <v>5000.08</v>
          </cell>
          <cell r="G13449" t="str">
            <v>Salaries Longevity Pay</v>
          </cell>
          <cell r="H13449">
            <v>1850</v>
          </cell>
          <cell r="I13449">
            <v>0</v>
          </cell>
          <cell r="J13449">
            <v>1850</v>
          </cell>
          <cell r="K13449">
            <v>0</v>
          </cell>
          <cell r="L13449">
            <v>0</v>
          </cell>
          <cell r="M13449">
            <v>0</v>
          </cell>
          <cell r="N13449">
            <v>1850</v>
          </cell>
          <cell r="O13449">
            <v>0</v>
          </cell>
        </row>
        <row r="13450">
          <cell r="A13450" t="str">
            <v>830.07.00.180-5000.09</v>
          </cell>
          <cell r="B13450" t="str">
            <v>830</v>
          </cell>
          <cell r="C13450" t="str">
            <v>07</v>
          </cell>
          <cell r="D13450" t="str">
            <v>00</v>
          </cell>
          <cell r="E13450" t="str">
            <v>180</v>
          </cell>
          <cell r="F13450" t="str">
            <v>5000.09</v>
          </cell>
          <cell r="G13450" t="str">
            <v>Salaries Mutual Aid Overtime</v>
          </cell>
          <cell r="H13450">
            <v>0</v>
          </cell>
          <cell r="I13450">
            <v>0</v>
          </cell>
          <cell r="J13450">
            <v>0</v>
          </cell>
          <cell r="K13450">
            <v>0</v>
          </cell>
          <cell r="L13450">
            <v>0</v>
          </cell>
          <cell r="M13450">
            <v>0</v>
          </cell>
          <cell r="N13450">
            <v>0</v>
          </cell>
          <cell r="O13450" t="str">
            <v>+++</v>
          </cell>
        </row>
        <row r="13451">
          <cell r="A13451" t="str">
            <v>830.07.00.180-5000.10</v>
          </cell>
          <cell r="B13451" t="str">
            <v>830</v>
          </cell>
          <cell r="C13451" t="str">
            <v>07</v>
          </cell>
          <cell r="D13451" t="str">
            <v>00</v>
          </cell>
          <cell r="E13451" t="str">
            <v>180</v>
          </cell>
          <cell r="F13451" t="str">
            <v>5000.10</v>
          </cell>
          <cell r="G13451" t="str">
            <v>Salaries Furloughs</v>
          </cell>
          <cell r="H13451">
            <v>0</v>
          </cell>
          <cell r="I13451">
            <v>0</v>
          </cell>
          <cell r="J13451">
            <v>0</v>
          </cell>
          <cell r="K13451">
            <v>0</v>
          </cell>
          <cell r="L13451">
            <v>0</v>
          </cell>
          <cell r="M13451">
            <v>0</v>
          </cell>
          <cell r="N13451">
            <v>0</v>
          </cell>
          <cell r="O13451" t="str">
            <v>+++</v>
          </cell>
        </row>
        <row r="13452">
          <cell r="A13452" t="str">
            <v>830.07.00.180-5000.11</v>
          </cell>
          <cell r="B13452" t="str">
            <v>830</v>
          </cell>
          <cell r="C13452" t="str">
            <v>07</v>
          </cell>
          <cell r="D13452" t="str">
            <v>00</v>
          </cell>
          <cell r="E13452" t="str">
            <v>180</v>
          </cell>
          <cell r="F13452" t="str">
            <v>5000.11</v>
          </cell>
          <cell r="G13452" t="str">
            <v>Salaries Worker's Comp</v>
          </cell>
          <cell r="H13452">
            <v>0</v>
          </cell>
          <cell r="I13452">
            <v>0</v>
          </cell>
          <cell r="J13452">
            <v>0</v>
          </cell>
          <cell r="K13452">
            <v>0</v>
          </cell>
          <cell r="L13452">
            <v>0</v>
          </cell>
          <cell r="M13452">
            <v>0</v>
          </cell>
          <cell r="N13452">
            <v>0</v>
          </cell>
          <cell r="O13452" t="str">
            <v>+++</v>
          </cell>
        </row>
        <row r="13453">
          <cell r="A13453" t="str">
            <v>830.07.00.180-5000.12</v>
          </cell>
          <cell r="B13453" t="str">
            <v>830</v>
          </cell>
          <cell r="C13453" t="str">
            <v>07</v>
          </cell>
          <cell r="D13453" t="str">
            <v>00</v>
          </cell>
          <cell r="E13453" t="str">
            <v>180</v>
          </cell>
          <cell r="F13453" t="str">
            <v>5000.12</v>
          </cell>
          <cell r="G13453" t="str">
            <v>Salaries Compensated Absences</v>
          </cell>
          <cell r="H13453">
            <v>0</v>
          </cell>
          <cell r="I13453">
            <v>0</v>
          </cell>
          <cell r="J13453">
            <v>0</v>
          </cell>
          <cell r="K13453">
            <v>0</v>
          </cell>
          <cell r="L13453">
            <v>0</v>
          </cell>
          <cell r="M13453">
            <v>0</v>
          </cell>
          <cell r="N13453">
            <v>0</v>
          </cell>
          <cell r="O13453" t="str">
            <v>+++</v>
          </cell>
        </row>
        <row r="13454">
          <cell r="A13454" t="str">
            <v>830.07.00.180-5000.99</v>
          </cell>
          <cell r="B13454" t="str">
            <v>830</v>
          </cell>
          <cell r="C13454" t="str">
            <v>07</v>
          </cell>
          <cell r="D13454" t="str">
            <v>00</v>
          </cell>
          <cell r="E13454" t="str">
            <v>180</v>
          </cell>
          <cell r="F13454" t="str">
            <v>5000.99</v>
          </cell>
          <cell r="G13454" t="str">
            <v>Salaries New Personnel Requests</v>
          </cell>
          <cell r="H13454">
            <v>0</v>
          </cell>
          <cell r="I13454">
            <v>0</v>
          </cell>
          <cell r="J13454">
            <v>0</v>
          </cell>
          <cell r="K13454">
            <v>0</v>
          </cell>
          <cell r="L13454">
            <v>0</v>
          </cell>
          <cell r="M13454">
            <v>0</v>
          </cell>
          <cell r="N13454">
            <v>0</v>
          </cell>
          <cell r="O13454" t="str">
            <v>+++</v>
          </cell>
        </row>
        <row r="13455">
          <cell r="A13455" t="str">
            <v>830.07.00.180-5100.00</v>
          </cell>
          <cell r="B13455" t="str">
            <v>830</v>
          </cell>
          <cell r="C13455" t="str">
            <v>07</v>
          </cell>
          <cell r="D13455" t="str">
            <v>00</v>
          </cell>
          <cell r="E13455" t="str">
            <v>180</v>
          </cell>
          <cell r="F13455" t="str">
            <v>5100.00</v>
          </cell>
          <cell r="G13455" t="str">
            <v>Benefits PERS Pool Liability</v>
          </cell>
          <cell r="H13455">
            <v>45740</v>
          </cell>
          <cell r="I13455">
            <v>0</v>
          </cell>
          <cell r="J13455">
            <v>45740</v>
          </cell>
          <cell r="K13455">
            <v>0</v>
          </cell>
          <cell r="L13455">
            <v>0</v>
          </cell>
          <cell r="M13455">
            <v>7127.43</v>
          </cell>
          <cell r="N13455">
            <v>38612.57</v>
          </cell>
          <cell r="O13455">
            <v>0.16</v>
          </cell>
        </row>
        <row r="13456">
          <cell r="A13456" t="str">
            <v>830.07.00.180-5100.01</v>
          </cell>
          <cell r="B13456" t="str">
            <v>830</v>
          </cell>
          <cell r="C13456" t="str">
            <v>07</v>
          </cell>
          <cell r="D13456" t="str">
            <v>00</v>
          </cell>
          <cell r="E13456" t="str">
            <v>180</v>
          </cell>
          <cell r="F13456" t="str">
            <v>5100.01</v>
          </cell>
          <cell r="G13456" t="str">
            <v>Benefits Retirement</v>
          </cell>
          <cell r="H13456">
            <v>18810</v>
          </cell>
          <cell r="I13456">
            <v>0</v>
          </cell>
          <cell r="J13456">
            <v>18810</v>
          </cell>
          <cell r="K13456">
            <v>0</v>
          </cell>
          <cell r="L13456">
            <v>0</v>
          </cell>
          <cell r="M13456">
            <v>4006.66</v>
          </cell>
          <cell r="N13456">
            <v>14803.34</v>
          </cell>
          <cell r="O13456">
            <v>0.21</v>
          </cell>
        </row>
        <row r="13457">
          <cell r="A13457" t="str">
            <v>830.07.00.180-5100.02</v>
          </cell>
          <cell r="B13457" t="str">
            <v>830</v>
          </cell>
          <cell r="C13457" t="str">
            <v>07</v>
          </cell>
          <cell r="D13457" t="str">
            <v>00</v>
          </cell>
          <cell r="E13457" t="str">
            <v>180</v>
          </cell>
          <cell r="F13457" t="str">
            <v>5100.02</v>
          </cell>
          <cell r="G13457" t="str">
            <v>Benefits Health Insurance</v>
          </cell>
          <cell r="H13457">
            <v>8710</v>
          </cell>
          <cell r="I13457">
            <v>0</v>
          </cell>
          <cell r="J13457">
            <v>8710</v>
          </cell>
          <cell r="K13457">
            <v>0</v>
          </cell>
          <cell r="L13457">
            <v>0</v>
          </cell>
          <cell r="M13457">
            <v>2250</v>
          </cell>
          <cell r="N13457">
            <v>6460</v>
          </cell>
          <cell r="O13457">
            <v>0.26</v>
          </cell>
        </row>
        <row r="13458">
          <cell r="A13458" t="str">
            <v>830.07.00.180-5100.03</v>
          </cell>
          <cell r="B13458" t="str">
            <v>830</v>
          </cell>
          <cell r="C13458" t="str">
            <v>07</v>
          </cell>
          <cell r="D13458" t="str">
            <v>00</v>
          </cell>
          <cell r="E13458" t="str">
            <v>180</v>
          </cell>
          <cell r="F13458" t="str">
            <v>5100.03</v>
          </cell>
          <cell r="G13458" t="str">
            <v>Benefits Dental Insurance</v>
          </cell>
          <cell r="H13458">
            <v>2785</v>
          </cell>
          <cell r="I13458">
            <v>0</v>
          </cell>
          <cell r="J13458">
            <v>2785</v>
          </cell>
          <cell r="K13458">
            <v>0</v>
          </cell>
          <cell r="L13458">
            <v>0</v>
          </cell>
          <cell r="M13458">
            <v>265.68</v>
          </cell>
          <cell r="N13458">
            <v>2519.3200000000002</v>
          </cell>
          <cell r="O13458">
            <v>0.1</v>
          </cell>
        </row>
        <row r="13459">
          <cell r="A13459" t="str">
            <v>830.07.00.180-5100.04</v>
          </cell>
          <cell r="B13459" t="str">
            <v>830</v>
          </cell>
          <cell r="C13459" t="str">
            <v>07</v>
          </cell>
          <cell r="D13459" t="str">
            <v>00</v>
          </cell>
          <cell r="E13459" t="str">
            <v>180</v>
          </cell>
          <cell r="F13459" t="str">
            <v>5100.04</v>
          </cell>
          <cell r="G13459" t="str">
            <v>Benefits Vision Insurance</v>
          </cell>
          <cell r="H13459">
            <v>465</v>
          </cell>
          <cell r="I13459">
            <v>0</v>
          </cell>
          <cell r="J13459">
            <v>465</v>
          </cell>
          <cell r="K13459">
            <v>0</v>
          </cell>
          <cell r="L13459">
            <v>0</v>
          </cell>
          <cell r="M13459">
            <v>56.4</v>
          </cell>
          <cell r="N13459">
            <v>408.6</v>
          </cell>
          <cell r="O13459">
            <v>0.12</v>
          </cell>
        </row>
        <row r="13460">
          <cell r="A13460" t="str">
            <v>830.07.00.180-5100.05</v>
          </cell>
          <cell r="B13460" t="str">
            <v>830</v>
          </cell>
          <cell r="C13460" t="str">
            <v>07</v>
          </cell>
          <cell r="D13460" t="str">
            <v>00</v>
          </cell>
          <cell r="E13460" t="str">
            <v>180</v>
          </cell>
          <cell r="F13460" t="str">
            <v>5100.05</v>
          </cell>
          <cell r="G13460" t="str">
            <v>Benefits Life Insurance</v>
          </cell>
          <cell r="H13460">
            <v>320</v>
          </cell>
          <cell r="I13460">
            <v>0</v>
          </cell>
          <cell r="J13460">
            <v>320</v>
          </cell>
          <cell r="K13460">
            <v>0</v>
          </cell>
          <cell r="L13460">
            <v>0</v>
          </cell>
          <cell r="M13460">
            <v>10.3</v>
          </cell>
          <cell r="N13460">
            <v>309.7</v>
          </cell>
          <cell r="O13460">
            <v>0.03</v>
          </cell>
        </row>
        <row r="13461">
          <cell r="A13461" t="str">
            <v>830.07.00.180-5100.06</v>
          </cell>
          <cell r="B13461" t="str">
            <v>830</v>
          </cell>
          <cell r="C13461" t="str">
            <v>07</v>
          </cell>
          <cell r="D13461" t="str">
            <v>00</v>
          </cell>
          <cell r="E13461" t="str">
            <v>180</v>
          </cell>
          <cell r="F13461" t="str">
            <v>5100.06</v>
          </cell>
          <cell r="G13461" t="str">
            <v>Benefits Worker's Comp</v>
          </cell>
          <cell r="H13461">
            <v>6340</v>
          </cell>
          <cell r="I13461">
            <v>0</v>
          </cell>
          <cell r="J13461">
            <v>6340</v>
          </cell>
          <cell r="K13461">
            <v>0</v>
          </cell>
          <cell r="L13461">
            <v>0</v>
          </cell>
          <cell r="M13461">
            <v>0</v>
          </cell>
          <cell r="N13461">
            <v>6340</v>
          </cell>
          <cell r="O13461">
            <v>0</v>
          </cell>
        </row>
        <row r="13462">
          <cell r="A13462" t="str">
            <v>830.07.00.180-5100.07</v>
          </cell>
          <cell r="B13462" t="str">
            <v>830</v>
          </cell>
          <cell r="C13462" t="str">
            <v>07</v>
          </cell>
          <cell r="D13462" t="str">
            <v>00</v>
          </cell>
          <cell r="E13462" t="str">
            <v>180</v>
          </cell>
          <cell r="F13462" t="str">
            <v>5100.07</v>
          </cell>
          <cell r="G13462" t="str">
            <v>Benefits Long Term Disability</v>
          </cell>
          <cell r="H13462">
            <v>1310</v>
          </cell>
          <cell r="I13462">
            <v>0</v>
          </cell>
          <cell r="J13462">
            <v>1310</v>
          </cell>
          <cell r="K13462">
            <v>0</v>
          </cell>
          <cell r="L13462">
            <v>0</v>
          </cell>
          <cell r="M13462">
            <v>102.6</v>
          </cell>
          <cell r="N13462">
            <v>1207.4000000000001</v>
          </cell>
          <cell r="O13462">
            <v>0.08</v>
          </cell>
        </row>
        <row r="13463">
          <cell r="A13463" t="str">
            <v>830.07.00.180-5100.08</v>
          </cell>
          <cell r="B13463" t="str">
            <v>830</v>
          </cell>
          <cell r="C13463" t="str">
            <v>07</v>
          </cell>
          <cell r="D13463" t="str">
            <v>00</v>
          </cell>
          <cell r="E13463" t="str">
            <v>180</v>
          </cell>
          <cell r="F13463" t="str">
            <v>5100.08</v>
          </cell>
          <cell r="G13463" t="str">
            <v>Benefits Deferred Compensation</v>
          </cell>
          <cell r="H13463">
            <v>0</v>
          </cell>
          <cell r="I13463">
            <v>0</v>
          </cell>
          <cell r="J13463">
            <v>0</v>
          </cell>
          <cell r="K13463">
            <v>0</v>
          </cell>
          <cell r="L13463">
            <v>0</v>
          </cell>
          <cell r="M13463">
            <v>761.18</v>
          </cell>
          <cell r="N13463">
            <v>-761.18</v>
          </cell>
          <cell r="O13463" t="str">
            <v>+++</v>
          </cell>
        </row>
        <row r="13464">
          <cell r="A13464" t="str">
            <v>830.07.00.180-5100.09</v>
          </cell>
          <cell r="B13464" t="str">
            <v>830</v>
          </cell>
          <cell r="C13464" t="str">
            <v>07</v>
          </cell>
          <cell r="D13464" t="str">
            <v>00</v>
          </cell>
          <cell r="E13464" t="str">
            <v>180</v>
          </cell>
          <cell r="F13464" t="str">
            <v>5100.09</v>
          </cell>
          <cell r="G13464" t="str">
            <v>Benefits Unemployment Insurance</v>
          </cell>
          <cell r="H13464">
            <v>0</v>
          </cell>
          <cell r="I13464">
            <v>0</v>
          </cell>
          <cell r="J13464">
            <v>0</v>
          </cell>
          <cell r="K13464">
            <v>0</v>
          </cell>
          <cell r="L13464">
            <v>0</v>
          </cell>
          <cell r="M13464">
            <v>2143</v>
          </cell>
          <cell r="N13464">
            <v>-2143</v>
          </cell>
          <cell r="O13464" t="str">
            <v>+++</v>
          </cell>
        </row>
        <row r="13465">
          <cell r="A13465" t="str">
            <v>830.07.00.180-5100.10</v>
          </cell>
          <cell r="B13465" t="str">
            <v>830</v>
          </cell>
          <cell r="C13465" t="str">
            <v>07</v>
          </cell>
          <cell r="D13465" t="str">
            <v>00</v>
          </cell>
          <cell r="E13465" t="str">
            <v>180</v>
          </cell>
          <cell r="F13465" t="str">
            <v>5100.10</v>
          </cell>
          <cell r="G13465" t="str">
            <v>Benefits Uniform Allowance</v>
          </cell>
          <cell r="H13465">
            <v>0</v>
          </cell>
          <cell r="I13465">
            <v>0</v>
          </cell>
          <cell r="J13465">
            <v>0</v>
          </cell>
          <cell r="K13465">
            <v>0</v>
          </cell>
          <cell r="L13465">
            <v>0</v>
          </cell>
          <cell r="M13465">
            <v>0</v>
          </cell>
          <cell r="N13465">
            <v>0</v>
          </cell>
          <cell r="O13465" t="str">
            <v>+++</v>
          </cell>
        </row>
        <row r="13466">
          <cell r="A13466" t="str">
            <v>830.07.00.180-5100.11</v>
          </cell>
          <cell r="B13466" t="str">
            <v>830</v>
          </cell>
          <cell r="C13466" t="str">
            <v>07</v>
          </cell>
          <cell r="D13466" t="str">
            <v>00</v>
          </cell>
          <cell r="E13466" t="str">
            <v>180</v>
          </cell>
          <cell r="F13466" t="str">
            <v>5100.11</v>
          </cell>
          <cell r="G13466" t="str">
            <v>Benefits Medicare</v>
          </cell>
          <cell r="H13466">
            <v>3625</v>
          </cell>
          <cell r="I13466">
            <v>0</v>
          </cell>
          <cell r="J13466">
            <v>3625</v>
          </cell>
          <cell r="K13466">
            <v>0</v>
          </cell>
          <cell r="L13466">
            <v>0</v>
          </cell>
          <cell r="M13466">
            <v>570.63</v>
          </cell>
          <cell r="N13466">
            <v>3054.37</v>
          </cell>
          <cell r="O13466">
            <v>0.16</v>
          </cell>
        </row>
        <row r="13467">
          <cell r="A13467" t="str">
            <v>830.07.00.180-5100.12</v>
          </cell>
          <cell r="B13467" t="str">
            <v>830</v>
          </cell>
          <cell r="C13467" t="str">
            <v>07</v>
          </cell>
          <cell r="D13467" t="str">
            <v>00</v>
          </cell>
          <cell r="E13467" t="str">
            <v>180</v>
          </cell>
          <cell r="F13467" t="str">
            <v>5100.12</v>
          </cell>
          <cell r="G13467" t="str">
            <v>Benefits Annual Physical Exam</v>
          </cell>
          <cell r="H13467">
            <v>0</v>
          </cell>
          <cell r="I13467">
            <v>0</v>
          </cell>
          <cell r="J13467">
            <v>0</v>
          </cell>
          <cell r="K13467">
            <v>0</v>
          </cell>
          <cell r="L13467">
            <v>0</v>
          </cell>
          <cell r="M13467">
            <v>0</v>
          </cell>
          <cell r="N13467">
            <v>0</v>
          </cell>
          <cell r="O13467" t="str">
            <v>+++</v>
          </cell>
        </row>
        <row r="13468">
          <cell r="A13468" t="str">
            <v>830.07.00.180-5100.13</v>
          </cell>
          <cell r="B13468" t="str">
            <v>830</v>
          </cell>
          <cell r="C13468" t="str">
            <v>07</v>
          </cell>
          <cell r="D13468" t="str">
            <v>00</v>
          </cell>
          <cell r="E13468" t="str">
            <v>180</v>
          </cell>
          <cell r="F13468" t="str">
            <v>5100.13</v>
          </cell>
          <cell r="G13468" t="str">
            <v>Benefits Employee Assistance Program</v>
          </cell>
          <cell r="H13468">
            <v>0</v>
          </cell>
          <cell r="I13468">
            <v>0</v>
          </cell>
          <cell r="J13468">
            <v>0</v>
          </cell>
          <cell r="K13468">
            <v>0</v>
          </cell>
          <cell r="L13468">
            <v>0</v>
          </cell>
          <cell r="M13468">
            <v>0</v>
          </cell>
          <cell r="N13468">
            <v>0</v>
          </cell>
          <cell r="O13468" t="str">
            <v>+++</v>
          </cell>
        </row>
        <row r="13469">
          <cell r="A13469" t="str">
            <v>830.07.00.180-5100.14</v>
          </cell>
          <cell r="B13469" t="str">
            <v>830</v>
          </cell>
          <cell r="C13469" t="str">
            <v>07</v>
          </cell>
          <cell r="D13469" t="str">
            <v>00</v>
          </cell>
          <cell r="E13469" t="str">
            <v>180</v>
          </cell>
          <cell r="F13469" t="str">
            <v>5100.14</v>
          </cell>
          <cell r="G13469" t="str">
            <v>Benefits PPE</v>
          </cell>
          <cell r="H13469">
            <v>0</v>
          </cell>
          <cell r="I13469">
            <v>0</v>
          </cell>
          <cell r="J13469">
            <v>0</v>
          </cell>
          <cell r="K13469">
            <v>0</v>
          </cell>
          <cell r="L13469">
            <v>0</v>
          </cell>
          <cell r="M13469">
            <v>0</v>
          </cell>
          <cell r="N13469">
            <v>0</v>
          </cell>
          <cell r="O13469" t="str">
            <v>+++</v>
          </cell>
        </row>
        <row r="13470">
          <cell r="A13470" t="str">
            <v>830.07.00.180-5100.15</v>
          </cell>
          <cell r="B13470" t="str">
            <v>830</v>
          </cell>
          <cell r="C13470" t="str">
            <v>07</v>
          </cell>
          <cell r="D13470" t="str">
            <v>00</v>
          </cell>
          <cell r="E13470" t="str">
            <v>180</v>
          </cell>
          <cell r="F13470" t="str">
            <v>5100.15</v>
          </cell>
          <cell r="G13470" t="str">
            <v>Benefits Cell Phone Allowance</v>
          </cell>
          <cell r="H13470">
            <v>1440</v>
          </cell>
          <cell r="I13470">
            <v>0</v>
          </cell>
          <cell r="J13470">
            <v>1440</v>
          </cell>
          <cell r="K13470">
            <v>0</v>
          </cell>
          <cell r="L13470">
            <v>0</v>
          </cell>
          <cell r="M13470">
            <v>0</v>
          </cell>
          <cell r="N13470">
            <v>1440</v>
          </cell>
          <cell r="O13470">
            <v>0</v>
          </cell>
        </row>
        <row r="13471">
          <cell r="A13471" t="str">
            <v>830.07.00.180-5100.16</v>
          </cell>
          <cell r="B13471" t="str">
            <v>830</v>
          </cell>
          <cell r="C13471" t="str">
            <v>07</v>
          </cell>
          <cell r="D13471" t="str">
            <v>00</v>
          </cell>
          <cell r="E13471" t="str">
            <v>180</v>
          </cell>
          <cell r="F13471" t="str">
            <v>5100.16</v>
          </cell>
          <cell r="G13471" t="str">
            <v>Benefits 1959 Survivor Retirement</v>
          </cell>
          <cell r="H13471">
            <v>0</v>
          </cell>
          <cell r="I13471">
            <v>0</v>
          </cell>
          <cell r="J13471">
            <v>0</v>
          </cell>
          <cell r="K13471">
            <v>0</v>
          </cell>
          <cell r="L13471">
            <v>0</v>
          </cell>
          <cell r="M13471">
            <v>0</v>
          </cell>
          <cell r="N13471">
            <v>0</v>
          </cell>
          <cell r="O13471" t="str">
            <v>+++</v>
          </cell>
        </row>
        <row r="13472">
          <cell r="A13472" t="str">
            <v>830.07.00.180-5100.17</v>
          </cell>
          <cell r="B13472" t="str">
            <v>830</v>
          </cell>
          <cell r="C13472" t="str">
            <v>07</v>
          </cell>
          <cell r="D13472" t="str">
            <v>00</v>
          </cell>
          <cell r="E13472" t="str">
            <v>180</v>
          </cell>
          <cell r="F13472" t="str">
            <v>5100.17</v>
          </cell>
          <cell r="G13472" t="str">
            <v>Benefits Other Post Employment Benefits</v>
          </cell>
          <cell r="H13472">
            <v>0</v>
          </cell>
          <cell r="I13472">
            <v>0</v>
          </cell>
          <cell r="J13472">
            <v>0</v>
          </cell>
          <cell r="K13472">
            <v>0</v>
          </cell>
          <cell r="L13472">
            <v>0</v>
          </cell>
          <cell r="M13472">
            <v>0</v>
          </cell>
          <cell r="N13472">
            <v>0</v>
          </cell>
          <cell r="O13472" t="str">
            <v>+++</v>
          </cell>
        </row>
        <row r="13473">
          <cell r="A13473" t="str">
            <v>830.07.00.180-6000.01</v>
          </cell>
          <cell r="B13473" t="str">
            <v>830</v>
          </cell>
          <cell r="C13473" t="str">
            <v>07</v>
          </cell>
          <cell r="D13473" t="str">
            <v>00</v>
          </cell>
          <cell r="E13473" t="str">
            <v>180</v>
          </cell>
          <cell r="F13473" t="str">
            <v>6000.01</v>
          </cell>
          <cell r="G13473" t="str">
            <v>Professional Services General</v>
          </cell>
          <cell r="H13473">
            <v>17500</v>
          </cell>
          <cell r="I13473">
            <v>0</v>
          </cell>
          <cell r="J13473">
            <v>17500</v>
          </cell>
          <cell r="K13473">
            <v>0</v>
          </cell>
          <cell r="L13473">
            <v>0</v>
          </cell>
          <cell r="M13473">
            <v>0</v>
          </cell>
          <cell r="N13473">
            <v>17500</v>
          </cell>
          <cell r="O13473">
            <v>0</v>
          </cell>
        </row>
        <row r="13474">
          <cell r="A13474" t="str">
            <v>830.07.00.180-6200.02</v>
          </cell>
          <cell r="B13474" t="str">
            <v>830</v>
          </cell>
          <cell r="C13474" t="str">
            <v>07</v>
          </cell>
          <cell r="D13474" t="str">
            <v>00</v>
          </cell>
          <cell r="E13474" t="str">
            <v>180</v>
          </cell>
          <cell r="F13474" t="str">
            <v>6200.02</v>
          </cell>
          <cell r="G13474" t="str">
            <v>Supplies Special Department</v>
          </cell>
          <cell r="H13474">
            <v>2000</v>
          </cell>
          <cell r="I13474">
            <v>0</v>
          </cell>
          <cell r="J13474">
            <v>2000</v>
          </cell>
          <cell r="K13474">
            <v>0</v>
          </cell>
          <cell r="L13474">
            <v>0</v>
          </cell>
          <cell r="M13474">
            <v>1483.92</v>
          </cell>
          <cell r="N13474">
            <v>516.08000000000004</v>
          </cell>
          <cell r="O13474">
            <v>0.74</v>
          </cell>
        </row>
        <row r="13475">
          <cell r="A13475" t="str">
            <v>830.07.00.180-6200.09</v>
          </cell>
          <cell r="B13475" t="str">
            <v>830</v>
          </cell>
          <cell r="C13475" t="str">
            <v>07</v>
          </cell>
          <cell r="D13475" t="str">
            <v>00</v>
          </cell>
          <cell r="E13475" t="str">
            <v>180</v>
          </cell>
          <cell r="F13475" t="str">
            <v>6200.09</v>
          </cell>
          <cell r="G13475" t="str">
            <v>Supplies Data Processing</v>
          </cell>
          <cell r="H13475">
            <v>0</v>
          </cell>
          <cell r="I13475">
            <v>0</v>
          </cell>
          <cell r="J13475">
            <v>0</v>
          </cell>
          <cell r="K13475">
            <v>0</v>
          </cell>
          <cell r="L13475">
            <v>7701.09</v>
          </cell>
          <cell r="M13475">
            <v>0</v>
          </cell>
          <cell r="N13475">
            <v>-7701.09</v>
          </cell>
          <cell r="O13475" t="str">
            <v>+++</v>
          </cell>
        </row>
        <row r="13476">
          <cell r="A13476" t="str">
            <v>830.07.00.180-6300.01</v>
          </cell>
          <cell r="B13476" t="str">
            <v>830</v>
          </cell>
          <cell r="C13476" t="str">
            <v>07</v>
          </cell>
          <cell r="D13476" t="str">
            <v>00</v>
          </cell>
          <cell r="E13476" t="str">
            <v>180</v>
          </cell>
          <cell r="F13476" t="str">
            <v>6300.01</v>
          </cell>
          <cell r="G13476" t="str">
            <v>Dues &amp; Subscriptions Memberships</v>
          </cell>
          <cell r="H13476">
            <v>3155</v>
          </cell>
          <cell r="I13476">
            <v>0</v>
          </cell>
          <cell r="J13476">
            <v>3155</v>
          </cell>
          <cell r="K13476">
            <v>0</v>
          </cell>
          <cell r="L13476">
            <v>0</v>
          </cell>
          <cell r="M13476">
            <v>0</v>
          </cell>
          <cell r="N13476">
            <v>3155</v>
          </cell>
          <cell r="O13476">
            <v>0</v>
          </cell>
        </row>
        <row r="13477">
          <cell r="A13477" t="str">
            <v>830.07.00.180-6350.01</v>
          </cell>
          <cell r="B13477" t="str">
            <v>830</v>
          </cell>
          <cell r="C13477" t="str">
            <v>07</v>
          </cell>
          <cell r="D13477" t="str">
            <v>00</v>
          </cell>
          <cell r="E13477" t="str">
            <v>180</v>
          </cell>
          <cell r="F13477" t="str">
            <v>6350.01</v>
          </cell>
          <cell r="G13477" t="str">
            <v>Maintenance Agreements &amp; Licenses License/Software Maintenance</v>
          </cell>
          <cell r="H13477">
            <v>61000</v>
          </cell>
          <cell r="I13477">
            <v>5305</v>
          </cell>
          <cell r="J13477">
            <v>66305</v>
          </cell>
          <cell r="K13477">
            <v>0</v>
          </cell>
          <cell r="L13477">
            <v>60000</v>
          </cell>
          <cell r="M13477">
            <v>6255</v>
          </cell>
          <cell r="N13477">
            <v>50</v>
          </cell>
          <cell r="O13477">
            <v>1</v>
          </cell>
        </row>
        <row r="13478">
          <cell r="A13478" t="str">
            <v>830.07.00.180-6350.02</v>
          </cell>
          <cell r="B13478" t="str">
            <v>830</v>
          </cell>
          <cell r="C13478" t="str">
            <v>07</v>
          </cell>
          <cell r="D13478" t="str">
            <v>00</v>
          </cell>
          <cell r="E13478" t="str">
            <v>180</v>
          </cell>
          <cell r="F13478" t="str">
            <v>6350.02</v>
          </cell>
          <cell r="G13478" t="str">
            <v>Maintenance Agreements &amp; Licenses Hardware Maintenance</v>
          </cell>
          <cell r="H13478">
            <v>1500</v>
          </cell>
          <cell r="I13478">
            <v>0</v>
          </cell>
          <cell r="J13478">
            <v>1500</v>
          </cell>
          <cell r="K13478">
            <v>0</v>
          </cell>
          <cell r="L13478">
            <v>0</v>
          </cell>
          <cell r="M13478">
            <v>0</v>
          </cell>
          <cell r="N13478">
            <v>1500</v>
          </cell>
          <cell r="O13478">
            <v>0</v>
          </cell>
        </row>
        <row r="13479">
          <cell r="A13479" t="str">
            <v>830.07.00.180-6400.04</v>
          </cell>
          <cell r="B13479" t="str">
            <v>830</v>
          </cell>
          <cell r="C13479" t="str">
            <v>07</v>
          </cell>
          <cell r="D13479" t="str">
            <v>00</v>
          </cell>
          <cell r="E13479" t="str">
            <v>180</v>
          </cell>
          <cell r="F13479" t="str">
            <v>6400.04</v>
          </cell>
          <cell r="G13479" t="str">
            <v>Repairs &amp; Maintenance Equipment Rental</v>
          </cell>
          <cell r="H13479">
            <v>0</v>
          </cell>
          <cell r="I13479">
            <v>0</v>
          </cell>
          <cell r="J13479">
            <v>0</v>
          </cell>
          <cell r="K13479">
            <v>0</v>
          </cell>
          <cell r="L13479">
            <v>0</v>
          </cell>
          <cell r="M13479">
            <v>7701.1</v>
          </cell>
          <cell r="N13479">
            <v>-7701.1</v>
          </cell>
          <cell r="O13479" t="str">
            <v>+++</v>
          </cell>
        </row>
        <row r="13480">
          <cell r="A13480" t="str">
            <v>830.07.00.180-6600.04</v>
          </cell>
          <cell r="B13480" t="str">
            <v>830</v>
          </cell>
          <cell r="C13480" t="str">
            <v>07</v>
          </cell>
          <cell r="D13480" t="str">
            <v>00</v>
          </cell>
          <cell r="E13480" t="str">
            <v>180</v>
          </cell>
          <cell r="F13480" t="str">
            <v>6600.04</v>
          </cell>
          <cell r="G13480" t="str">
            <v>Administrative Expenses Training/Conferences</v>
          </cell>
          <cell r="H13480">
            <v>13495</v>
          </cell>
          <cell r="I13480">
            <v>0</v>
          </cell>
          <cell r="J13480">
            <v>13495</v>
          </cell>
          <cell r="K13480">
            <v>0</v>
          </cell>
          <cell r="L13480">
            <v>0</v>
          </cell>
          <cell r="M13480">
            <v>0</v>
          </cell>
          <cell r="N13480">
            <v>13495</v>
          </cell>
          <cell r="O13480">
            <v>0</v>
          </cell>
        </row>
        <row r="13481">
          <cell r="A13481" t="str">
            <v>830.07.00.180-6600.07</v>
          </cell>
          <cell r="B13481" t="str">
            <v>830</v>
          </cell>
          <cell r="C13481" t="str">
            <v>07</v>
          </cell>
          <cell r="D13481" t="str">
            <v>00</v>
          </cell>
          <cell r="E13481" t="str">
            <v>180</v>
          </cell>
          <cell r="F13481" t="str">
            <v>6600.07</v>
          </cell>
          <cell r="G13481" t="str">
            <v>Administrative Expenses Employee Recruitment</v>
          </cell>
          <cell r="H13481">
            <v>0</v>
          </cell>
          <cell r="I13481">
            <v>0</v>
          </cell>
          <cell r="J13481">
            <v>0</v>
          </cell>
          <cell r="K13481">
            <v>0</v>
          </cell>
          <cell r="L13481">
            <v>0</v>
          </cell>
          <cell r="M13481">
            <v>0</v>
          </cell>
          <cell r="N13481">
            <v>0</v>
          </cell>
          <cell r="O13481" t="str">
            <v>+++</v>
          </cell>
        </row>
        <row r="13482">
          <cell r="A13482" t="str">
            <v>830.07.00.180-7000.27</v>
          </cell>
          <cell r="B13482" t="str">
            <v>830</v>
          </cell>
          <cell r="C13482" t="str">
            <v>07</v>
          </cell>
          <cell r="D13482" t="str">
            <v>00</v>
          </cell>
          <cell r="E13482" t="str">
            <v>180</v>
          </cell>
          <cell r="F13482" t="str">
            <v>7000.27</v>
          </cell>
          <cell r="G13482" t="str">
            <v>Capital Outlay Information Technology</v>
          </cell>
          <cell r="H13482">
            <v>0</v>
          </cell>
          <cell r="I13482">
            <v>0</v>
          </cell>
          <cell r="J13482">
            <v>0</v>
          </cell>
          <cell r="K13482">
            <v>0</v>
          </cell>
          <cell r="L13482">
            <v>0</v>
          </cell>
          <cell r="M13482">
            <v>0</v>
          </cell>
          <cell r="N13482">
            <v>0</v>
          </cell>
          <cell r="O13482" t="str">
            <v>+++</v>
          </cell>
        </row>
        <row r="13483">
          <cell r="A13483" t="str">
            <v>830.07.00.900-6200.09</v>
          </cell>
          <cell r="B13483" t="str">
            <v>830</v>
          </cell>
          <cell r="C13483" t="str">
            <v>07</v>
          </cell>
          <cell r="D13483" t="str">
            <v>00</v>
          </cell>
          <cell r="E13483" t="str">
            <v>900</v>
          </cell>
          <cell r="F13483" t="str">
            <v>6200.09</v>
          </cell>
          <cell r="G13483" t="str">
            <v>Supplies Data Processing</v>
          </cell>
          <cell r="H13483">
            <v>0</v>
          </cell>
          <cell r="I13483">
            <v>0</v>
          </cell>
          <cell r="J13483">
            <v>0</v>
          </cell>
          <cell r="K13483">
            <v>0</v>
          </cell>
          <cell r="L13483">
            <v>0</v>
          </cell>
          <cell r="M13483">
            <v>0</v>
          </cell>
          <cell r="N13483">
            <v>0</v>
          </cell>
          <cell r="O13483" t="str">
            <v>+++</v>
          </cell>
        </row>
        <row r="13484">
          <cell r="A13484" t="str">
            <v>830.07.00.900-6400.04</v>
          </cell>
          <cell r="B13484" t="str">
            <v>830</v>
          </cell>
          <cell r="C13484" t="str">
            <v>07</v>
          </cell>
          <cell r="D13484" t="str">
            <v>00</v>
          </cell>
          <cell r="E13484" t="str">
            <v>900</v>
          </cell>
          <cell r="F13484" t="str">
            <v>6400.04</v>
          </cell>
          <cell r="G13484" t="str">
            <v>Repairs &amp; Maintenance Equipment Rental</v>
          </cell>
          <cell r="H13484">
            <v>0</v>
          </cell>
          <cell r="I13484">
            <v>0</v>
          </cell>
          <cell r="J13484">
            <v>0</v>
          </cell>
          <cell r="K13484">
            <v>0</v>
          </cell>
          <cell r="L13484">
            <v>0</v>
          </cell>
          <cell r="M13484">
            <v>0</v>
          </cell>
          <cell r="N13484">
            <v>0</v>
          </cell>
          <cell r="O13484" t="str">
            <v>+++</v>
          </cell>
        </row>
        <row r="13485">
          <cell r="A13485" t="str">
            <v>830.07.00.900-7000.02</v>
          </cell>
          <cell r="B13485" t="str">
            <v>830</v>
          </cell>
          <cell r="C13485" t="str">
            <v>07</v>
          </cell>
          <cell r="D13485" t="str">
            <v>00</v>
          </cell>
          <cell r="E13485" t="str">
            <v>900</v>
          </cell>
          <cell r="F13485" t="str">
            <v>7000.02</v>
          </cell>
          <cell r="G13485" t="str">
            <v>Capital Outlay Vehicles-Major</v>
          </cell>
          <cell r="H13485">
            <v>0</v>
          </cell>
          <cell r="I13485">
            <v>0</v>
          </cell>
          <cell r="J13485">
            <v>0</v>
          </cell>
          <cell r="K13485">
            <v>0</v>
          </cell>
          <cell r="L13485">
            <v>0</v>
          </cell>
          <cell r="M13485">
            <v>0</v>
          </cell>
          <cell r="N13485">
            <v>0</v>
          </cell>
          <cell r="O13485" t="str">
            <v>+++</v>
          </cell>
        </row>
        <row r="13486">
          <cell r="A13486" t="str">
            <v>830.07.00.900-7000.03</v>
          </cell>
          <cell r="B13486" t="str">
            <v>830</v>
          </cell>
          <cell r="C13486" t="str">
            <v>07</v>
          </cell>
          <cell r="D13486" t="str">
            <v>00</v>
          </cell>
          <cell r="E13486" t="str">
            <v>900</v>
          </cell>
          <cell r="F13486" t="str">
            <v>7000.03</v>
          </cell>
          <cell r="G13486" t="str">
            <v>Capital Outlay Operations Equip-Minor</v>
          </cell>
          <cell r="H13486">
            <v>0</v>
          </cell>
          <cell r="I13486">
            <v>0</v>
          </cell>
          <cell r="J13486">
            <v>0</v>
          </cell>
          <cell r="K13486">
            <v>0</v>
          </cell>
          <cell r="L13486">
            <v>0</v>
          </cell>
          <cell r="M13486">
            <v>0</v>
          </cell>
          <cell r="N13486">
            <v>0</v>
          </cell>
          <cell r="O13486" t="str">
            <v>+++</v>
          </cell>
        </row>
        <row r="13487">
          <cell r="A13487" t="str">
            <v>830.07.00.900-7000.08</v>
          </cell>
          <cell r="B13487" t="str">
            <v>830</v>
          </cell>
          <cell r="C13487" t="str">
            <v>07</v>
          </cell>
          <cell r="D13487" t="str">
            <v>00</v>
          </cell>
          <cell r="E13487" t="str">
            <v>900</v>
          </cell>
          <cell r="F13487" t="str">
            <v>7000.08</v>
          </cell>
          <cell r="G13487" t="str">
            <v>Capital Outlay Computer Software</v>
          </cell>
          <cell r="H13487">
            <v>0</v>
          </cell>
          <cell r="I13487">
            <v>0</v>
          </cell>
          <cell r="J13487">
            <v>0</v>
          </cell>
          <cell r="K13487">
            <v>0</v>
          </cell>
          <cell r="L13487">
            <v>0</v>
          </cell>
          <cell r="M13487">
            <v>0</v>
          </cell>
          <cell r="N13487">
            <v>0</v>
          </cell>
          <cell r="O13487" t="str">
            <v>+++</v>
          </cell>
        </row>
        <row r="13488">
          <cell r="A13488" t="str">
            <v>830.07.00.900-7000.27</v>
          </cell>
          <cell r="B13488" t="str">
            <v>830</v>
          </cell>
          <cell r="C13488" t="str">
            <v>07</v>
          </cell>
          <cell r="D13488" t="str">
            <v>00</v>
          </cell>
          <cell r="E13488" t="str">
            <v>900</v>
          </cell>
          <cell r="F13488" t="str">
            <v>7000.27</v>
          </cell>
          <cell r="G13488" t="str">
            <v>Capital Outlay Information Technology</v>
          </cell>
          <cell r="H13488">
            <v>0</v>
          </cell>
          <cell r="I13488">
            <v>0</v>
          </cell>
          <cell r="J13488">
            <v>0</v>
          </cell>
          <cell r="K13488">
            <v>0</v>
          </cell>
          <cell r="L13488">
            <v>0</v>
          </cell>
          <cell r="M13488">
            <v>0</v>
          </cell>
          <cell r="N13488">
            <v>0</v>
          </cell>
          <cell r="O13488" t="str">
            <v>+++</v>
          </cell>
        </row>
        <row r="13489">
          <cell r="A13489" t="str">
            <v>830.07.00.900-7000.99</v>
          </cell>
          <cell r="B13489" t="str">
            <v>830</v>
          </cell>
          <cell r="C13489" t="str">
            <v>07</v>
          </cell>
          <cell r="D13489" t="str">
            <v>00</v>
          </cell>
          <cell r="E13489" t="str">
            <v>900</v>
          </cell>
          <cell r="F13489" t="str">
            <v>7000.99</v>
          </cell>
          <cell r="G13489" t="str">
            <v>Capital Outlay General</v>
          </cell>
          <cell r="H13489">
            <v>15000</v>
          </cell>
          <cell r="I13489">
            <v>0</v>
          </cell>
          <cell r="J13489">
            <v>15000</v>
          </cell>
          <cell r="K13489">
            <v>0</v>
          </cell>
          <cell r="L13489">
            <v>0</v>
          </cell>
          <cell r="M13489">
            <v>0</v>
          </cell>
          <cell r="N13489">
            <v>15000</v>
          </cell>
          <cell r="O13489">
            <v>0</v>
          </cell>
        </row>
        <row r="13490">
          <cell r="A13490" t="str">
            <v>830.07.00.900-8000.99</v>
          </cell>
          <cell r="B13490" t="str">
            <v>830</v>
          </cell>
          <cell r="C13490" t="str">
            <v>07</v>
          </cell>
          <cell r="D13490" t="str">
            <v>00</v>
          </cell>
          <cell r="E13490" t="str">
            <v>900</v>
          </cell>
          <cell r="F13490" t="str">
            <v>8000.99</v>
          </cell>
          <cell r="G13490" t="str">
            <v>Capital Improvements-General Government General</v>
          </cell>
          <cell r="H13490">
            <v>0</v>
          </cell>
          <cell r="I13490">
            <v>0</v>
          </cell>
          <cell r="J13490">
            <v>0</v>
          </cell>
          <cell r="K13490">
            <v>0</v>
          </cell>
          <cell r="L13490">
            <v>0</v>
          </cell>
          <cell r="M13490">
            <v>0</v>
          </cell>
          <cell r="N13490">
            <v>0</v>
          </cell>
          <cell r="O13490" t="str">
            <v>+++</v>
          </cell>
        </row>
        <row r="13491">
          <cell r="A13491" t="str">
            <v>830.11.00.900-6200.09</v>
          </cell>
          <cell r="B13491" t="str">
            <v>830</v>
          </cell>
          <cell r="C13491" t="str">
            <v>11</v>
          </cell>
          <cell r="D13491" t="str">
            <v>00</v>
          </cell>
          <cell r="E13491" t="str">
            <v>900</v>
          </cell>
          <cell r="F13491" t="str">
            <v>6200.09</v>
          </cell>
          <cell r="G13491" t="str">
            <v>Supplies Data Processing</v>
          </cell>
          <cell r="H13491">
            <v>0</v>
          </cell>
          <cell r="I13491">
            <v>0</v>
          </cell>
          <cell r="J13491">
            <v>0</v>
          </cell>
          <cell r="K13491">
            <v>0</v>
          </cell>
          <cell r="L13491">
            <v>0</v>
          </cell>
          <cell r="M13491">
            <v>0</v>
          </cell>
          <cell r="N13491">
            <v>0</v>
          </cell>
          <cell r="O13491" t="str">
            <v>+++</v>
          </cell>
        </row>
        <row r="13492">
          <cell r="A13492" t="str">
            <v>830.11.00.900-6400.04</v>
          </cell>
          <cell r="B13492" t="str">
            <v>830</v>
          </cell>
          <cell r="C13492" t="str">
            <v>11</v>
          </cell>
          <cell r="D13492" t="str">
            <v>00</v>
          </cell>
          <cell r="E13492" t="str">
            <v>900</v>
          </cell>
          <cell r="F13492" t="str">
            <v>6400.04</v>
          </cell>
          <cell r="G13492" t="str">
            <v>Repairs &amp; Maintenance Equipment Rental</v>
          </cell>
          <cell r="H13492">
            <v>0</v>
          </cell>
          <cell r="I13492">
            <v>0</v>
          </cell>
          <cell r="J13492">
            <v>0</v>
          </cell>
          <cell r="K13492">
            <v>0</v>
          </cell>
          <cell r="L13492">
            <v>0</v>
          </cell>
          <cell r="M13492">
            <v>0</v>
          </cell>
          <cell r="N13492">
            <v>0</v>
          </cell>
          <cell r="O13492" t="str">
            <v>+++</v>
          </cell>
        </row>
        <row r="13493">
          <cell r="A13493" t="str">
            <v>830.11.00.900-7000.27</v>
          </cell>
          <cell r="B13493" t="str">
            <v>830</v>
          </cell>
          <cell r="C13493" t="str">
            <v>11</v>
          </cell>
          <cell r="D13493" t="str">
            <v>00</v>
          </cell>
          <cell r="E13493" t="str">
            <v>900</v>
          </cell>
          <cell r="F13493" t="str">
            <v>7000.27</v>
          </cell>
          <cell r="G13493" t="str">
            <v>Capital Outlay Information Technology</v>
          </cell>
          <cell r="H13493">
            <v>0</v>
          </cell>
          <cell r="I13493">
            <v>0</v>
          </cell>
          <cell r="J13493">
            <v>0</v>
          </cell>
          <cell r="K13493">
            <v>0</v>
          </cell>
          <cell r="L13493">
            <v>0</v>
          </cell>
          <cell r="M13493">
            <v>0</v>
          </cell>
          <cell r="N13493">
            <v>0</v>
          </cell>
          <cell r="O13493" t="str">
            <v>+++</v>
          </cell>
        </row>
        <row r="13494">
          <cell r="A13494" t="str">
            <v>830.11.10.900-6200.09</v>
          </cell>
          <cell r="B13494" t="str">
            <v>830</v>
          </cell>
          <cell r="C13494" t="str">
            <v>11</v>
          </cell>
          <cell r="D13494" t="str">
            <v>10</v>
          </cell>
          <cell r="E13494" t="str">
            <v>900</v>
          </cell>
          <cell r="F13494" t="str">
            <v>6200.09</v>
          </cell>
          <cell r="G13494" t="str">
            <v>Supplies Data Processing</v>
          </cell>
          <cell r="H13494">
            <v>0</v>
          </cell>
          <cell r="I13494">
            <v>0</v>
          </cell>
          <cell r="J13494">
            <v>0</v>
          </cell>
          <cell r="K13494">
            <v>0</v>
          </cell>
          <cell r="L13494">
            <v>0</v>
          </cell>
          <cell r="M13494">
            <v>0</v>
          </cell>
          <cell r="N13494">
            <v>0</v>
          </cell>
          <cell r="O13494" t="str">
            <v>+++</v>
          </cell>
        </row>
        <row r="13495">
          <cell r="A13495" t="str">
            <v>830.11.10.900-6400.04</v>
          </cell>
          <cell r="B13495" t="str">
            <v>830</v>
          </cell>
          <cell r="C13495" t="str">
            <v>11</v>
          </cell>
          <cell r="D13495" t="str">
            <v>10</v>
          </cell>
          <cell r="E13495" t="str">
            <v>900</v>
          </cell>
          <cell r="F13495" t="str">
            <v>6400.04</v>
          </cell>
          <cell r="G13495" t="str">
            <v>Repairs &amp; Maintenance Equipment Rental</v>
          </cell>
          <cell r="H13495">
            <v>0</v>
          </cell>
          <cell r="I13495">
            <v>0</v>
          </cell>
          <cell r="J13495">
            <v>0</v>
          </cell>
          <cell r="K13495">
            <v>0</v>
          </cell>
          <cell r="L13495">
            <v>0</v>
          </cell>
          <cell r="M13495">
            <v>0</v>
          </cell>
          <cell r="N13495">
            <v>0</v>
          </cell>
          <cell r="O13495" t="str">
            <v>+++</v>
          </cell>
        </row>
        <row r="13496">
          <cell r="A13496" t="str">
            <v>830.11.10.900-7000.27</v>
          </cell>
          <cell r="B13496" t="str">
            <v>830</v>
          </cell>
          <cell r="C13496" t="str">
            <v>11</v>
          </cell>
          <cell r="D13496" t="str">
            <v>10</v>
          </cell>
          <cell r="E13496" t="str">
            <v>900</v>
          </cell>
          <cell r="F13496" t="str">
            <v>7000.27</v>
          </cell>
          <cell r="G13496" t="str">
            <v>Capital Outlay Information Technology</v>
          </cell>
          <cell r="H13496">
            <v>0</v>
          </cell>
          <cell r="I13496">
            <v>0</v>
          </cell>
          <cell r="J13496">
            <v>0</v>
          </cell>
          <cell r="K13496">
            <v>0</v>
          </cell>
          <cell r="L13496">
            <v>0</v>
          </cell>
          <cell r="M13496">
            <v>0</v>
          </cell>
          <cell r="N13496">
            <v>0</v>
          </cell>
          <cell r="O13496" t="str">
            <v>+++</v>
          </cell>
        </row>
        <row r="13497">
          <cell r="A13497" t="str">
            <v>830.13.00.900-6200.09</v>
          </cell>
          <cell r="B13497" t="str">
            <v>830</v>
          </cell>
          <cell r="C13497" t="str">
            <v>13</v>
          </cell>
          <cell r="D13497" t="str">
            <v>00</v>
          </cell>
          <cell r="E13497" t="str">
            <v>900</v>
          </cell>
          <cell r="F13497" t="str">
            <v>6200.09</v>
          </cell>
          <cell r="G13497" t="str">
            <v>Supplies Data Processing</v>
          </cell>
          <cell r="H13497">
            <v>0</v>
          </cell>
          <cell r="I13497">
            <v>0</v>
          </cell>
          <cell r="J13497">
            <v>0</v>
          </cell>
          <cell r="K13497">
            <v>0</v>
          </cell>
          <cell r="L13497">
            <v>0</v>
          </cell>
          <cell r="M13497">
            <v>0</v>
          </cell>
          <cell r="N13497">
            <v>0</v>
          </cell>
          <cell r="O13497" t="str">
            <v>+++</v>
          </cell>
        </row>
        <row r="13498">
          <cell r="A13498" t="str">
            <v>830.13.00.900-6400.04</v>
          </cell>
          <cell r="B13498" t="str">
            <v>830</v>
          </cell>
          <cell r="C13498" t="str">
            <v>13</v>
          </cell>
          <cell r="D13498" t="str">
            <v>00</v>
          </cell>
          <cell r="E13498" t="str">
            <v>900</v>
          </cell>
          <cell r="F13498" t="str">
            <v>6400.04</v>
          </cell>
          <cell r="G13498" t="str">
            <v>Repairs &amp; Maintenance Equipment Rental</v>
          </cell>
          <cell r="H13498">
            <v>0</v>
          </cell>
          <cell r="I13498">
            <v>0</v>
          </cell>
          <cell r="J13498">
            <v>0</v>
          </cell>
          <cell r="K13498">
            <v>0</v>
          </cell>
          <cell r="L13498">
            <v>0</v>
          </cell>
          <cell r="M13498">
            <v>0</v>
          </cell>
          <cell r="N13498">
            <v>0</v>
          </cell>
          <cell r="O13498" t="str">
            <v>+++</v>
          </cell>
        </row>
        <row r="13499">
          <cell r="A13499" t="str">
            <v>830.13.00.900-7000.27</v>
          </cell>
          <cell r="B13499" t="str">
            <v>830</v>
          </cell>
          <cell r="C13499" t="str">
            <v>13</v>
          </cell>
          <cell r="D13499" t="str">
            <v>00</v>
          </cell>
          <cell r="E13499" t="str">
            <v>900</v>
          </cell>
          <cell r="F13499" t="str">
            <v>7000.27</v>
          </cell>
          <cell r="G13499" t="str">
            <v>Capital Outlay Information Technology</v>
          </cell>
          <cell r="H13499">
            <v>0</v>
          </cell>
          <cell r="I13499">
            <v>0</v>
          </cell>
          <cell r="J13499">
            <v>0</v>
          </cell>
          <cell r="K13499">
            <v>0</v>
          </cell>
          <cell r="L13499">
            <v>0</v>
          </cell>
          <cell r="M13499">
            <v>0</v>
          </cell>
          <cell r="N13499">
            <v>0</v>
          </cell>
          <cell r="O13499" t="str">
            <v>+++</v>
          </cell>
        </row>
        <row r="13500">
          <cell r="A13500" t="str">
            <v>830.20.00.900-6200.09</v>
          </cell>
          <cell r="B13500" t="str">
            <v>830</v>
          </cell>
          <cell r="C13500" t="str">
            <v>20</v>
          </cell>
          <cell r="D13500" t="str">
            <v>00</v>
          </cell>
          <cell r="E13500" t="str">
            <v>900</v>
          </cell>
          <cell r="F13500" t="str">
            <v>6200.09</v>
          </cell>
          <cell r="G13500" t="str">
            <v>Supplies Data Processing</v>
          </cell>
          <cell r="H13500">
            <v>0</v>
          </cell>
          <cell r="I13500">
            <v>0</v>
          </cell>
          <cell r="J13500">
            <v>0</v>
          </cell>
          <cell r="K13500">
            <v>0</v>
          </cell>
          <cell r="L13500">
            <v>0</v>
          </cell>
          <cell r="M13500">
            <v>0</v>
          </cell>
          <cell r="N13500">
            <v>0</v>
          </cell>
          <cell r="O13500" t="str">
            <v>+++</v>
          </cell>
        </row>
        <row r="13501">
          <cell r="A13501" t="str">
            <v>830.20.00.900-6400.04</v>
          </cell>
          <cell r="B13501" t="str">
            <v>830</v>
          </cell>
          <cell r="C13501" t="str">
            <v>20</v>
          </cell>
          <cell r="D13501" t="str">
            <v>00</v>
          </cell>
          <cell r="E13501" t="str">
            <v>900</v>
          </cell>
          <cell r="F13501" t="str">
            <v>6400.04</v>
          </cell>
          <cell r="G13501" t="str">
            <v>Repairs &amp; Maintenance Equipment Rental</v>
          </cell>
          <cell r="H13501">
            <v>0</v>
          </cell>
          <cell r="I13501">
            <v>0</v>
          </cell>
          <cell r="J13501">
            <v>0</v>
          </cell>
          <cell r="K13501">
            <v>0</v>
          </cell>
          <cell r="L13501">
            <v>0</v>
          </cell>
          <cell r="M13501">
            <v>0</v>
          </cell>
          <cell r="N13501">
            <v>0</v>
          </cell>
          <cell r="O13501" t="str">
            <v>+++</v>
          </cell>
        </row>
        <row r="13502">
          <cell r="A13502" t="str">
            <v>830.20.00.900-7000.27</v>
          </cell>
          <cell r="B13502" t="str">
            <v>830</v>
          </cell>
          <cell r="C13502" t="str">
            <v>20</v>
          </cell>
          <cell r="D13502" t="str">
            <v>00</v>
          </cell>
          <cell r="E13502" t="str">
            <v>900</v>
          </cell>
          <cell r="F13502" t="str">
            <v>7000.27</v>
          </cell>
          <cell r="G13502" t="str">
            <v>Capital Outlay Information Technology</v>
          </cell>
          <cell r="H13502">
            <v>0</v>
          </cell>
          <cell r="I13502">
            <v>0</v>
          </cell>
          <cell r="J13502">
            <v>0</v>
          </cell>
          <cell r="K13502">
            <v>0</v>
          </cell>
          <cell r="L13502">
            <v>0</v>
          </cell>
          <cell r="M13502">
            <v>0</v>
          </cell>
          <cell r="N13502">
            <v>0</v>
          </cell>
          <cell r="O13502" t="str">
            <v>+++</v>
          </cell>
        </row>
        <row r="13503">
          <cell r="A13503" t="str">
            <v>830.20.20.310-6200.09</v>
          </cell>
          <cell r="B13503" t="str">
            <v>830</v>
          </cell>
          <cell r="C13503" t="str">
            <v>20</v>
          </cell>
          <cell r="D13503" t="str">
            <v>20</v>
          </cell>
          <cell r="E13503" t="str">
            <v>310</v>
          </cell>
          <cell r="F13503" t="str">
            <v>6200.09</v>
          </cell>
          <cell r="G13503" t="str">
            <v>Supplies Data Processing</v>
          </cell>
          <cell r="H13503">
            <v>0</v>
          </cell>
          <cell r="I13503">
            <v>0</v>
          </cell>
          <cell r="J13503">
            <v>0</v>
          </cell>
          <cell r="K13503">
            <v>0</v>
          </cell>
          <cell r="L13503">
            <v>0</v>
          </cell>
          <cell r="M13503">
            <v>0</v>
          </cell>
          <cell r="N13503">
            <v>0</v>
          </cell>
          <cell r="O13503" t="str">
            <v>+++</v>
          </cell>
        </row>
        <row r="13504">
          <cell r="A13504" t="str">
            <v>830.20.20.310-6400.04</v>
          </cell>
          <cell r="B13504" t="str">
            <v>830</v>
          </cell>
          <cell r="C13504" t="str">
            <v>20</v>
          </cell>
          <cell r="D13504" t="str">
            <v>20</v>
          </cell>
          <cell r="E13504" t="str">
            <v>310</v>
          </cell>
          <cell r="F13504" t="str">
            <v>6400.04</v>
          </cell>
          <cell r="G13504" t="str">
            <v>Repairs &amp; Maintenance Equipment Rental</v>
          </cell>
          <cell r="H13504">
            <v>0</v>
          </cell>
          <cell r="I13504">
            <v>0</v>
          </cell>
          <cell r="J13504">
            <v>0</v>
          </cell>
          <cell r="K13504">
            <v>0</v>
          </cell>
          <cell r="L13504">
            <v>0</v>
          </cell>
          <cell r="M13504">
            <v>0</v>
          </cell>
          <cell r="N13504">
            <v>0</v>
          </cell>
          <cell r="O13504" t="str">
            <v>+++</v>
          </cell>
        </row>
        <row r="13505">
          <cell r="A13505" t="str">
            <v>830.30.00.900-6200.09</v>
          </cell>
          <cell r="B13505" t="str">
            <v>830</v>
          </cell>
          <cell r="C13505" t="str">
            <v>30</v>
          </cell>
          <cell r="D13505" t="str">
            <v>00</v>
          </cell>
          <cell r="E13505" t="str">
            <v>900</v>
          </cell>
          <cell r="F13505" t="str">
            <v>6200.09</v>
          </cell>
          <cell r="G13505" t="str">
            <v>Supplies Data Processing</v>
          </cell>
          <cell r="H13505">
            <v>0</v>
          </cell>
          <cell r="I13505">
            <v>0</v>
          </cell>
          <cell r="J13505">
            <v>0</v>
          </cell>
          <cell r="K13505">
            <v>0</v>
          </cell>
          <cell r="L13505">
            <v>0</v>
          </cell>
          <cell r="M13505">
            <v>0</v>
          </cell>
          <cell r="N13505">
            <v>0</v>
          </cell>
          <cell r="O13505" t="str">
            <v>+++</v>
          </cell>
        </row>
        <row r="13506">
          <cell r="A13506" t="str">
            <v>830.30.00.900-6400.04</v>
          </cell>
          <cell r="B13506" t="str">
            <v>830</v>
          </cell>
          <cell r="C13506" t="str">
            <v>30</v>
          </cell>
          <cell r="D13506" t="str">
            <v>00</v>
          </cell>
          <cell r="E13506" t="str">
            <v>900</v>
          </cell>
          <cell r="F13506" t="str">
            <v>6400.04</v>
          </cell>
          <cell r="G13506" t="str">
            <v>Repairs &amp; Maintenance Equipment Rental</v>
          </cell>
          <cell r="H13506">
            <v>0</v>
          </cell>
          <cell r="I13506">
            <v>0</v>
          </cell>
          <cell r="J13506">
            <v>0</v>
          </cell>
          <cell r="K13506">
            <v>0</v>
          </cell>
          <cell r="L13506">
            <v>0</v>
          </cell>
          <cell r="M13506">
            <v>0</v>
          </cell>
          <cell r="N13506">
            <v>0</v>
          </cell>
          <cell r="O13506" t="str">
            <v>+++</v>
          </cell>
        </row>
        <row r="13507">
          <cell r="A13507" t="str">
            <v>830.30.00.900-7000.27</v>
          </cell>
          <cell r="B13507" t="str">
            <v>830</v>
          </cell>
          <cell r="C13507" t="str">
            <v>30</v>
          </cell>
          <cell r="D13507" t="str">
            <v>00</v>
          </cell>
          <cell r="E13507" t="str">
            <v>900</v>
          </cell>
          <cell r="F13507" t="str">
            <v>7000.27</v>
          </cell>
          <cell r="G13507" t="str">
            <v>Capital Outlay Information Technology</v>
          </cell>
          <cell r="H13507">
            <v>0</v>
          </cell>
          <cell r="I13507">
            <v>0</v>
          </cell>
          <cell r="J13507">
            <v>0</v>
          </cell>
          <cell r="K13507">
            <v>0</v>
          </cell>
          <cell r="L13507">
            <v>0</v>
          </cell>
          <cell r="M13507">
            <v>0</v>
          </cell>
          <cell r="N13507">
            <v>0</v>
          </cell>
          <cell r="O13507" t="str">
            <v>+++</v>
          </cell>
        </row>
        <row r="13508">
          <cell r="A13508" t="str">
            <v>830.30.45.900-6200.09</v>
          </cell>
          <cell r="B13508" t="str">
            <v>830</v>
          </cell>
          <cell r="C13508" t="str">
            <v>30</v>
          </cell>
          <cell r="D13508" t="str">
            <v>45</v>
          </cell>
          <cell r="E13508" t="str">
            <v>900</v>
          </cell>
          <cell r="F13508" t="str">
            <v>6200.09</v>
          </cell>
          <cell r="G13508" t="str">
            <v>Supplies Data Processing</v>
          </cell>
          <cell r="H13508">
            <v>0</v>
          </cell>
          <cell r="I13508">
            <v>0</v>
          </cell>
          <cell r="J13508">
            <v>0</v>
          </cell>
          <cell r="K13508">
            <v>0</v>
          </cell>
          <cell r="L13508">
            <v>0</v>
          </cell>
          <cell r="M13508">
            <v>0</v>
          </cell>
          <cell r="N13508">
            <v>0</v>
          </cell>
          <cell r="O13508" t="str">
            <v>+++</v>
          </cell>
        </row>
        <row r="13509">
          <cell r="A13509" t="str">
            <v>830.30.45.900-6400.04</v>
          </cell>
          <cell r="B13509" t="str">
            <v>830</v>
          </cell>
          <cell r="C13509" t="str">
            <v>30</v>
          </cell>
          <cell r="D13509" t="str">
            <v>45</v>
          </cell>
          <cell r="E13509" t="str">
            <v>900</v>
          </cell>
          <cell r="F13509" t="str">
            <v>6400.04</v>
          </cell>
          <cell r="G13509" t="str">
            <v>Repairs &amp; Maintenance Equipment Rental</v>
          </cell>
          <cell r="H13509">
            <v>0</v>
          </cell>
          <cell r="I13509">
            <v>0</v>
          </cell>
          <cell r="J13509">
            <v>0</v>
          </cell>
          <cell r="K13509">
            <v>0</v>
          </cell>
          <cell r="L13509">
            <v>0</v>
          </cell>
          <cell r="M13509">
            <v>0</v>
          </cell>
          <cell r="N13509">
            <v>0</v>
          </cell>
          <cell r="O13509" t="str">
            <v>+++</v>
          </cell>
        </row>
        <row r="13510">
          <cell r="A13510" t="str">
            <v>830.30.45.900-7000.27</v>
          </cell>
          <cell r="B13510" t="str">
            <v>830</v>
          </cell>
          <cell r="C13510" t="str">
            <v>30</v>
          </cell>
          <cell r="D13510" t="str">
            <v>45</v>
          </cell>
          <cell r="E13510" t="str">
            <v>900</v>
          </cell>
          <cell r="F13510" t="str">
            <v>7000.27</v>
          </cell>
          <cell r="G13510" t="str">
            <v>Capital Outlay Information Technology</v>
          </cell>
          <cell r="H13510">
            <v>0</v>
          </cell>
          <cell r="I13510">
            <v>0</v>
          </cell>
          <cell r="J13510">
            <v>0</v>
          </cell>
          <cell r="K13510">
            <v>0</v>
          </cell>
          <cell r="L13510">
            <v>0</v>
          </cell>
          <cell r="M13510">
            <v>0</v>
          </cell>
          <cell r="N13510">
            <v>0</v>
          </cell>
          <cell r="O13510" t="str">
            <v>+++</v>
          </cell>
        </row>
        <row r="13511">
          <cell r="A13511" t="str">
            <v>830.40.50.900-6200.09</v>
          </cell>
          <cell r="B13511" t="str">
            <v>830</v>
          </cell>
          <cell r="C13511" t="str">
            <v>40</v>
          </cell>
          <cell r="D13511" t="str">
            <v>50</v>
          </cell>
          <cell r="E13511" t="str">
            <v>900</v>
          </cell>
          <cell r="F13511" t="str">
            <v>6200.09</v>
          </cell>
          <cell r="G13511" t="str">
            <v>Supplies Data Processing</v>
          </cell>
          <cell r="H13511">
            <v>0</v>
          </cell>
          <cell r="I13511">
            <v>0</v>
          </cell>
          <cell r="J13511">
            <v>0</v>
          </cell>
          <cell r="K13511">
            <v>0</v>
          </cell>
          <cell r="L13511">
            <v>0</v>
          </cell>
          <cell r="M13511">
            <v>0</v>
          </cell>
          <cell r="N13511">
            <v>0</v>
          </cell>
          <cell r="O13511" t="str">
            <v>+++</v>
          </cell>
        </row>
        <row r="13512">
          <cell r="A13512" t="str">
            <v>830.40.50.900-6400.04</v>
          </cell>
          <cell r="B13512" t="str">
            <v>830</v>
          </cell>
          <cell r="C13512" t="str">
            <v>40</v>
          </cell>
          <cell r="D13512" t="str">
            <v>50</v>
          </cell>
          <cell r="E13512" t="str">
            <v>900</v>
          </cell>
          <cell r="F13512" t="str">
            <v>6400.04</v>
          </cell>
          <cell r="G13512" t="str">
            <v>Repairs &amp; Maintenance Equipment Rental</v>
          </cell>
          <cell r="H13512">
            <v>0</v>
          </cell>
          <cell r="I13512">
            <v>0</v>
          </cell>
          <cell r="J13512">
            <v>0</v>
          </cell>
          <cell r="K13512">
            <v>0</v>
          </cell>
          <cell r="L13512">
            <v>0</v>
          </cell>
          <cell r="M13512">
            <v>0</v>
          </cell>
          <cell r="N13512">
            <v>0</v>
          </cell>
          <cell r="O13512" t="str">
            <v>+++</v>
          </cell>
        </row>
        <row r="13513">
          <cell r="A13513" t="str">
            <v>830.40.50.900-7000.27</v>
          </cell>
          <cell r="B13513" t="str">
            <v>830</v>
          </cell>
          <cell r="C13513" t="str">
            <v>40</v>
          </cell>
          <cell r="D13513" t="str">
            <v>50</v>
          </cell>
          <cell r="E13513" t="str">
            <v>900</v>
          </cell>
          <cell r="F13513" t="str">
            <v>7000.27</v>
          </cell>
          <cell r="G13513" t="str">
            <v>Capital Outlay Information Technology</v>
          </cell>
          <cell r="H13513">
            <v>0</v>
          </cell>
          <cell r="I13513">
            <v>0</v>
          </cell>
          <cell r="J13513">
            <v>0</v>
          </cell>
          <cell r="K13513">
            <v>0</v>
          </cell>
          <cell r="L13513">
            <v>0</v>
          </cell>
          <cell r="M13513">
            <v>0</v>
          </cell>
          <cell r="N13513">
            <v>0</v>
          </cell>
          <cell r="O13513" t="str">
            <v>+++</v>
          </cell>
        </row>
        <row r="13514">
          <cell r="A13514" t="str">
            <v>830.40.55.900-6200.09</v>
          </cell>
          <cell r="B13514" t="str">
            <v>830</v>
          </cell>
          <cell r="C13514" t="str">
            <v>40</v>
          </cell>
          <cell r="D13514" t="str">
            <v>55</v>
          </cell>
          <cell r="E13514" t="str">
            <v>900</v>
          </cell>
          <cell r="F13514" t="str">
            <v>6200.09</v>
          </cell>
          <cell r="G13514" t="str">
            <v>Supplies Data Processing</v>
          </cell>
          <cell r="H13514">
            <v>0</v>
          </cell>
          <cell r="I13514">
            <v>0</v>
          </cell>
          <cell r="J13514">
            <v>0</v>
          </cell>
          <cell r="K13514">
            <v>0</v>
          </cell>
          <cell r="L13514">
            <v>0</v>
          </cell>
          <cell r="M13514">
            <v>0</v>
          </cell>
          <cell r="N13514">
            <v>0</v>
          </cell>
          <cell r="O13514" t="str">
            <v>+++</v>
          </cell>
        </row>
        <row r="13515">
          <cell r="A13515" t="str">
            <v>830.40.55.900-6400.04</v>
          </cell>
          <cell r="B13515" t="str">
            <v>830</v>
          </cell>
          <cell r="C13515" t="str">
            <v>40</v>
          </cell>
          <cell r="D13515" t="str">
            <v>55</v>
          </cell>
          <cell r="E13515" t="str">
            <v>900</v>
          </cell>
          <cell r="F13515" t="str">
            <v>6400.04</v>
          </cell>
          <cell r="G13515" t="str">
            <v>Repairs &amp; Maintenance Equipment Rental</v>
          </cell>
          <cell r="H13515">
            <v>0</v>
          </cell>
          <cell r="I13515">
            <v>0</v>
          </cell>
          <cell r="J13515">
            <v>0</v>
          </cell>
          <cell r="K13515">
            <v>0</v>
          </cell>
          <cell r="L13515">
            <v>0</v>
          </cell>
          <cell r="M13515">
            <v>0</v>
          </cell>
          <cell r="N13515">
            <v>0</v>
          </cell>
          <cell r="O13515" t="str">
            <v>+++</v>
          </cell>
        </row>
        <row r="13516">
          <cell r="A13516" t="str">
            <v>830.40.55.900-7000.27</v>
          </cell>
          <cell r="B13516" t="str">
            <v>830</v>
          </cell>
          <cell r="C13516" t="str">
            <v>40</v>
          </cell>
          <cell r="D13516" t="str">
            <v>55</v>
          </cell>
          <cell r="E13516" t="str">
            <v>900</v>
          </cell>
          <cell r="F13516" t="str">
            <v>7000.27</v>
          </cell>
          <cell r="G13516" t="str">
            <v>Capital Outlay Information Technology</v>
          </cell>
          <cell r="H13516">
            <v>0</v>
          </cell>
          <cell r="I13516">
            <v>0</v>
          </cell>
          <cell r="J13516">
            <v>0</v>
          </cell>
          <cell r="K13516">
            <v>0</v>
          </cell>
          <cell r="L13516">
            <v>0</v>
          </cell>
          <cell r="M13516">
            <v>0</v>
          </cell>
          <cell r="N13516">
            <v>0</v>
          </cell>
          <cell r="O13516" t="str">
            <v>+++</v>
          </cell>
        </row>
        <row r="13517">
          <cell r="A13517" t="str">
            <v>830.40.60.520-6400.05</v>
          </cell>
          <cell r="B13517" t="str">
            <v>830</v>
          </cell>
          <cell r="C13517" t="str">
            <v>40</v>
          </cell>
          <cell r="D13517" t="str">
            <v>60</v>
          </cell>
          <cell r="E13517" t="str">
            <v>520</v>
          </cell>
          <cell r="F13517" t="str">
            <v>6400.05</v>
          </cell>
          <cell r="G13517" t="str">
            <v>Repairs &amp; Maintenance Vehicle</v>
          </cell>
          <cell r="H13517">
            <v>800</v>
          </cell>
          <cell r="I13517">
            <v>0</v>
          </cell>
          <cell r="J13517">
            <v>800</v>
          </cell>
          <cell r="K13517">
            <v>0</v>
          </cell>
          <cell r="L13517">
            <v>0</v>
          </cell>
          <cell r="M13517">
            <v>0</v>
          </cell>
          <cell r="N13517">
            <v>800</v>
          </cell>
          <cell r="O13517">
            <v>0</v>
          </cell>
        </row>
        <row r="13518">
          <cell r="A13518" t="str">
            <v>830.40.60.900-6200.09</v>
          </cell>
          <cell r="B13518" t="str">
            <v>830</v>
          </cell>
          <cell r="C13518" t="str">
            <v>40</v>
          </cell>
          <cell r="D13518" t="str">
            <v>60</v>
          </cell>
          <cell r="E13518" t="str">
            <v>900</v>
          </cell>
          <cell r="F13518" t="str">
            <v>6200.09</v>
          </cell>
          <cell r="G13518" t="str">
            <v>Supplies Data Processing</v>
          </cell>
          <cell r="H13518">
            <v>0</v>
          </cell>
          <cell r="I13518">
            <v>0</v>
          </cell>
          <cell r="J13518">
            <v>0</v>
          </cell>
          <cell r="K13518">
            <v>0</v>
          </cell>
          <cell r="L13518">
            <v>0</v>
          </cell>
          <cell r="M13518">
            <v>0</v>
          </cell>
          <cell r="N13518">
            <v>0</v>
          </cell>
          <cell r="O13518" t="str">
            <v>+++</v>
          </cell>
        </row>
        <row r="13519">
          <cell r="A13519" t="str">
            <v>830.40.60.900-6400.04</v>
          </cell>
          <cell r="B13519" t="str">
            <v>830</v>
          </cell>
          <cell r="C13519" t="str">
            <v>40</v>
          </cell>
          <cell r="D13519" t="str">
            <v>60</v>
          </cell>
          <cell r="E13519" t="str">
            <v>900</v>
          </cell>
          <cell r="F13519" t="str">
            <v>6400.04</v>
          </cell>
          <cell r="G13519" t="str">
            <v>Repairs &amp; Maintenance Equipment Rental</v>
          </cell>
          <cell r="H13519">
            <v>0</v>
          </cell>
          <cell r="I13519">
            <v>0</v>
          </cell>
          <cell r="J13519">
            <v>0</v>
          </cell>
          <cell r="K13519">
            <v>0</v>
          </cell>
          <cell r="L13519">
            <v>0</v>
          </cell>
          <cell r="M13519">
            <v>0</v>
          </cell>
          <cell r="N13519">
            <v>0</v>
          </cell>
          <cell r="O13519" t="str">
            <v>+++</v>
          </cell>
        </row>
        <row r="13520">
          <cell r="A13520" t="str">
            <v>830.40.60.900-7000.27</v>
          </cell>
          <cell r="B13520" t="str">
            <v>830</v>
          </cell>
          <cell r="C13520" t="str">
            <v>40</v>
          </cell>
          <cell r="D13520" t="str">
            <v>60</v>
          </cell>
          <cell r="E13520" t="str">
            <v>900</v>
          </cell>
          <cell r="F13520" t="str">
            <v>7000.27</v>
          </cell>
          <cell r="G13520" t="str">
            <v>Capital Outlay Information Technology</v>
          </cell>
          <cell r="H13520">
            <v>0</v>
          </cell>
          <cell r="I13520">
            <v>0</v>
          </cell>
          <cell r="J13520">
            <v>0</v>
          </cell>
          <cell r="K13520">
            <v>0</v>
          </cell>
          <cell r="L13520">
            <v>0</v>
          </cell>
          <cell r="M13520">
            <v>0</v>
          </cell>
          <cell r="N13520">
            <v>0</v>
          </cell>
          <cell r="O13520" t="str">
            <v>+++</v>
          </cell>
        </row>
        <row r="13521">
          <cell r="A13521" t="str">
            <v>830.40.70.570-6200.09</v>
          </cell>
          <cell r="B13521" t="str">
            <v>830</v>
          </cell>
          <cell r="C13521" t="str">
            <v>40</v>
          </cell>
          <cell r="D13521" t="str">
            <v>70</v>
          </cell>
          <cell r="E13521" t="str">
            <v>570</v>
          </cell>
          <cell r="F13521" t="str">
            <v>6200.09</v>
          </cell>
          <cell r="G13521" t="str">
            <v>Supplies Data Processing</v>
          </cell>
          <cell r="H13521">
            <v>0</v>
          </cell>
          <cell r="I13521">
            <v>0</v>
          </cell>
          <cell r="J13521">
            <v>0</v>
          </cell>
          <cell r="K13521">
            <v>0</v>
          </cell>
          <cell r="L13521">
            <v>0</v>
          </cell>
          <cell r="M13521">
            <v>0</v>
          </cell>
          <cell r="N13521">
            <v>0</v>
          </cell>
          <cell r="O13521" t="str">
            <v>+++</v>
          </cell>
        </row>
        <row r="13522">
          <cell r="A13522" t="str">
            <v>830.40.70.570-6400.04</v>
          </cell>
          <cell r="B13522" t="str">
            <v>830</v>
          </cell>
          <cell r="C13522" t="str">
            <v>40</v>
          </cell>
          <cell r="D13522" t="str">
            <v>70</v>
          </cell>
          <cell r="E13522" t="str">
            <v>570</v>
          </cell>
          <cell r="F13522" t="str">
            <v>6400.04</v>
          </cell>
          <cell r="G13522" t="str">
            <v>Repairs &amp; Maintenance Equipment Rental</v>
          </cell>
          <cell r="H13522">
            <v>0</v>
          </cell>
          <cell r="I13522">
            <v>0</v>
          </cell>
          <cell r="J13522">
            <v>0</v>
          </cell>
          <cell r="K13522">
            <v>0</v>
          </cell>
          <cell r="L13522">
            <v>0</v>
          </cell>
          <cell r="M13522">
            <v>0</v>
          </cell>
          <cell r="N13522">
            <v>0</v>
          </cell>
          <cell r="O13522" t="str">
            <v>+++</v>
          </cell>
        </row>
        <row r="13523">
          <cell r="A13523" t="str">
            <v>830.40.70.570-7000.27</v>
          </cell>
          <cell r="B13523" t="str">
            <v>830</v>
          </cell>
          <cell r="C13523" t="str">
            <v>40</v>
          </cell>
          <cell r="D13523" t="str">
            <v>70</v>
          </cell>
          <cell r="E13523" t="str">
            <v>570</v>
          </cell>
          <cell r="F13523" t="str">
            <v>7000.27</v>
          </cell>
          <cell r="G13523" t="str">
            <v>Capital Outlay Information Technology</v>
          </cell>
          <cell r="H13523">
            <v>0</v>
          </cell>
          <cell r="I13523">
            <v>0</v>
          </cell>
          <cell r="J13523">
            <v>0</v>
          </cell>
          <cell r="K13523">
            <v>0</v>
          </cell>
          <cell r="L13523">
            <v>0</v>
          </cell>
          <cell r="M13523">
            <v>0</v>
          </cell>
          <cell r="N13523">
            <v>0</v>
          </cell>
          <cell r="O13523" t="str">
            <v>+++</v>
          </cell>
        </row>
        <row r="13524">
          <cell r="A13524" t="str">
            <v>830.40.75.900-6200.09</v>
          </cell>
          <cell r="B13524" t="str">
            <v>830</v>
          </cell>
          <cell r="C13524" t="str">
            <v>40</v>
          </cell>
          <cell r="D13524" t="str">
            <v>75</v>
          </cell>
          <cell r="E13524" t="str">
            <v>900</v>
          </cell>
          <cell r="F13524" t="str">
            <v>6200.09</v>
          </cell>
          <cell r="G13524" t="str">
            <v>Supplies Data Processing</v>
          </cell>
          <cell r="H13524">
            <v>0</v>
          </cell>
          <cell r="I13524">
            <v>0</v>
          </cell>
          <cell r="J13524">
            <v>0</v>
          </cell>
          <cell r="K13524">
            <v>0</v>
          </cell>
          <cell r="L13524">
            <v>0</v>
          </cell>
          <cell r="M13524">
            <v>0</v>
          </cell>
          <cell r="N13524">
            <v>0</v>
          </cell>
          <cell r="O13524" t="str">
            <v>+++</v>
          </cell>
        </row>
        <row r="13525">
          <cell r="A13525" t="str">
            <v>830.40.75.900-6400.04</v>
          </cell>
          <cell r="B13525" t="str">
            <v>830</v>
          </cell>
          <cell r="C13525" t="str">
            <v>40</v>
          </cell>
          <cell r="D13525" t="str">
            <v>75</v>
          </cell>
          <cell r="E13525" t="str">
            <v>900</v>
          </cell>
          <cell r="F13525" t="str">
            <v>6400.04</v>
          </cell>
          <cell r="G13525" t="str">
            <v>Repairs &amp; Maintenance Equipment Rental</v>
          </cell>
          <cell r="H13525">
            <v>0</v>
          </cell>
          <cell r="I13525">
            <v>0</v>
          </cell>
          <cell r="J13525">
            <v>0</v>
          </cell>
          <cell r="K13525">
            <v>0</v>
          </cell>
          <cell r="L13525">
            <v>0</v>
          </cell>
          <cell r="M13525">
            <v>0</v>
          </cell>
          <cell r="N13525">
            <v>0</v>
          </cell>
          <cell r="O13525" t="str">
            <v>+++</v>
          </cell>
        </row>
        <row r="13526">
          <cell r="A13526" t="str">
            <v>830.40.75.900-7000.27</v>
          </cell>
          <cell r="B13526" t="str">
            <v>830</v>
          </cell>
          <cell r="C13526" t="str">
            <v>40</v>
          </cell>
          <cell r="D13526" t="str">
            <v>75</v>
          </cell>
          <cell r="E13526" t="str">
            <v>900</v>
          </cell>
          <cell r="F13526" t="str">
            <v>7000.27</v>
          </cell>
          <cell r="G13526" t="str">
            <v>Capital Outlay Information Technology</v>
          </cell>
          <cell r="H13526">
            <v>0</v>
          </cell>
          <cell r="I13526">
            <v>0</v>
          </cell>
          <cell r="J13526">
            <v>0</v>
          </cell>
          <cell r="K13526">
            <v>0</v>
          </cell>
          <cell r="L13526">
            <v>0</v>
          </cell>
          <cell r="M13526">
            <v>0</v>
          </cell>
          <cell r="N13526">
            <v>0</v>
          </cell>
          <cell r="O13526" t="str">
            <v>+++</v>
          </cell>
        </row>
        <row r="13527">
          <cell r="A13527" t="str">
            <v>830.40.80.900-6400.04</v>
          </cell>
          <cell r="B13527" t="str">
            <v>830</v>
          </cell>
          <cell r="C13527" t="str">
            <v>40</v>
          </cell>
          <cell r="D13527" t="str">
            <v>80</v>
          </cell>
          <cell r="E13527" t="str">
            <v>900</v>
          </cell>
          <cell r="F13527" t="str">
            <v>6400.04</v>
          </cell>
          <cell r="G13527" t="str">
            <v>Repairs &amp; Maintenance Equipment Rental</v>
          </cell>
          <cell r="H13527">
            <v>0</v>
          </cell>
          <cell r="I13527">
            <v>0</v>
          </cell>
          <cell r="J13527">
            <v>0</v>
          </cell>
          <cell r="K13527">
            <v>0</v>
          </cell>
          <cell r="L13527">
            <v>0</v>
          </cell>
          <cell r="M13527">
            <v>0</v>
          </cell>
          <cell r="N13527">
            <v>0</v>
          </cell>
          <cell r="O13527" t="str">
            <v>+++</v>
          </cell>
        </row>
        <row r="13528">
          <cell r="A13528" t="str">
            <v>830.40.85.900-6200.09</v>
          </cell>
          <cell r="B13528" t="str">
            <v>830</v>
          </cell>
          <cell r="C13528" t="str">
            <v>40</v>
          </cell>
          <cell r="D13528" t="str">
            <v>85</v>
          </cell>
          <cell r="E13528" t="str">
            <v>900</v>
          </cell>
          <cell r="F13528" t="str">
            <v>6200.09</v>
          </cell>
          <cell r="G13528" t="str">
            <v>Supplies Data Processing</v>
          </cell>
          <cell r="H13528">
            <v>0</v>
          </cell>
          <cell r="I13528">
            <v>0</v>
          </cell>
          <cell r="J13528">
            <v>0</v>
          </cell>
          <cell r="K13528">
            <v>0</v>
          </cell>
          <cell r="L13528">
            <v>0</v>
          </cell>
          <cell r="M13528">
            <v>0</v>
          </cell>
          <cell r="N13528">
            <v>0</v>
          </cell>
          <cell r="O13528" t="str">
            <v>+++</v>
          </cell>
        </row>
        <row r="13529">
          <cell r="A13529" t="str">
            <v>830.40.85.900-6400.04</v>
          </cell>
          <cell r="B13529" t="str">
            <v>830</v>
          </cell>
          <cell r="C13529" t="str">
            <v>40</v>
          </cell>
          <cell r="D13529" t="str">
            <v>85</v>
          </cell>
          <cell r="E13529" t="str">
            <v>900</v>
          </cell>
          <cell r="F13529" t="str">
            <v>6400.04</v>
          </cell>
          <cell r="G13529" t="str">
            <v>Repairs &amp; Maintenance Equipment Rental</v>
          </cell>
          <cell r="H13529">
            <v>0</v>
          </cell>
          <cell r="I13529">
            <v>0</v>
          </cell>
          <cell r="J13529">
            <v>0</v>
          </cell>
          <cell r="K13529">
            <v>0</v>
          </cell>
          <cell r="L13529">
            <v>0</v>
          </cell>
          <cell r="M13529">
            <v>0</v>
          </cell>
          <cell r="N13529">
            <v>0</v>
          </cell>
          <cell r="O13529" t="str">
            <v>+++</v>
          </cell>
        </row>
        <row r="13530">
          <cell r="A13530" t="str">
            <v>830.40.85.900-7000.27</v>
          </cell>
          <cell r="B13530" t="str">
            <v>830</v>
          </cell>
          <cell r="C13530" t="str">
            <v>40</v>
          </cell>
          <cell r="D13530" t="str">
            <v>85</v>
          </cell>
          <cell r="E13530" t="str">
            <v>900</v>
          </cell>
          <cell r="F13530" t="str">
            <v>7000.27</v>
          </cell>
          <cell r="G13530" t="str">
            <v>Capital Outlay Information Technology</v>
          </cell>
          <cell r="H13530">
            <v>0</v>
          </cell>
          <cell r="I13530">
            <v>0</v>
          </cell>
          <cell r="J13530">
            <v>0</v>
          </cell>
          <cell r="K13530">
            <v>0</v>
          </cell>
          <cell r="L13530">
            <v>0</v>
          </cell>
          <cell r="M13530">
            <v>0</v>
          </cell>
          <cell r="N13530">
            <v>0</v>
          </cell>
          <cell r="O13530" t="str">
            <v>+++</v>
          </cell>
        </row>
        <row r="13531">
          <cell r="A13531" t="str">
            <v>840.00.00.005-8900.05</v>
          </cell>
          <cell r="B13531" t="str">
            <v>840</v>
          </cell>
          <cell r="C13531" t="str">
            <v>00</v>
          </cell>
          <cell r="D13531" t="str">
            <v>00</v>
          </cell>
          <cell r="E13531" t="str">
            <v>005</v>
          </cell>
          <cell r="F13531" t="str">
            <v>8900.05</v>
          </cell>
          <cell r="G13531" t="str">
            <v>Debt Service-Principal Westamerica Bank-Phone</v>
          </cell>
          <cell r="H13531">
            <v>0</v>
          </cell>
          <cell r="I13531">
            <v>0</v>
          </cell>
          <cell r="J13531">
            <v>0</v>
          </cell>
          <cell r="K13531">
            <v>0</v>
          </cell>
          <cell r="L13531">
            <v>0</v>
          </cell>
          <cell r="M13531">
            <v>0</v>
          </cell>
          <cell r="N13531">
            <v>0</v>
          </cell>
          <cell r="O13531" t="str">
            <v>+++</v>
          </cell>
        </row>
        <row r="13532">
          <cell r="A13532" t="str">
            <v>840.00.00.005-8910.05</v>
          </cell>
          <cell r="B13532" t="str">
            <v>840</v>
          </cell>
          <cell r="C13532" t="str">
            <v>00</v>
          </cell>
          <cell r="D13532" t="str">
            <v>00</v>
          </cell>
          <cell r="E13532" t="str">
            <v>005</v>
          </cell>
          <cell r="F13532" t="str">
            <v>8910.05</v>
          </cell>
          <cell r="G13532" t="str">
            <v>Debt Service-Interest Westamerica Bank-Phone</v>
          </cell>
          <cell r="H13532">
            <v>0</v>
          </cell>
          <cell r="I13532">
            <v>0</v>
          </cell>
          <cell r="J13532">
            <v>0</v>
          </cell>
          <cell r="K13532">
            <v>0</v>
          </cell>
          <cell r="L13532">
            <v>0</v>
          </cell>
          <cell r="M13532">
            <v>0</v>
          </cell>
          <cell r="N13532">
            <v>0</v>
          </cell>
          <cell r="O13532" t="str">
            <v>+++</v>
          </cell>
        </row>
        <row r="13533">
          <cell r="A13533" t="str">
            <v>840.00.00.900-6200.02</v>
          </cell>
          <cell r="B13533" t="str">
            <v>840</v>
          </cell>
          <cell r="C13533" t="str">
            <v>00</v>
          </cell>
          <cell r="D13533" t="str">
            <v>00</v>
          </cell>
          <cell r="E13533" t="str">
            <v>900</v>
          </cell>
          <cell r="F13533" t="str">
            <v>6200.02</v>
          </cell>
          <cell r="G13533" t="str">
            <v>Supplies Special Department</v>
          </cell>
          <cell r="H13533">
            <v>0</v>
          </cell>
          <cell r="I13533">
            <v>0</v>
          </cell>
          <cell r="J13533">
            <v>0</v>
          </cell>
          <cell r="K13533">
            <v>0</v>
          </cell>
          <cell r="L13533">
            <v>0</v>
          </cell>
          <cell r="M13533">
            <v>0</v>
          </cell>
          <cell r="N13533">
            <v>0</v>
          </cell>
          <cell r="O13533" t="str">
            <v>+++</v>
          </cell>
        </row>
        <row r="13534">
          <cell r="A13534" t="str">
            <v>840.00.00.900-6400.04</v>
          </cell>
          <cell r="B13534" t="str">
            <v>840</v>
          </cell>
          <cell r="C13534" t="str">
            <v>00</v>
          </cell>
          <cell r="D13534" t="str">
            <v>00</v>
          </cell>
          <cell r="E13534" t="str">
            <v>900</v>
          </cell>
          <cell r="F13534" t="str">
            <v>6400.04</v>
          </cell>
          <cell r="G13534" t="str">
            <v>Repairs &amp; Maintenance Equipment Rental</v>
          </cell>
          <cell r="H13534">
            <v>0</v>
          </cell>
          <cell r="I13534">
            <v>0</v>
          </cell>
          <cell r="J13534">
            <v>0</v>
          </cell>
          <cell r="K13534">
            <v>0</v>
          </cell>
          <cell r="L13534">
            <v>0</v>
          </cell>
          <cell r="M13534">
            <v>0</v>
          </cell>
          <cell r="N13534">
            <v>0</v>
          </cell>
          <cell r="O13534" t="str">
            <v>+++</v>
          </cell>
        </row>
        <row r="13535">
          <cell r="A13535" t="str">
            <v>840.00.00.900-6700.01</v>
          </cell>
          <cell r="B13535" t="str">
            <v>840</v>
          </cell>
          <cell r="C13535" t="str">
            <v>00</v>
          </cell>
          <cell r="D13535" t="str">
            <v>00</v>
          </cell>
          <cell r="E13535" t="str">
            <v>900</v>
          </cell>
          <cell r="F13535" t="str">
            <v>6700.01</v>
          </cell>
          <cell r="G13535" t="str">
            <v>Depreciation Buildings</v>
          </cell>
          <cell r="H13535">
            <v>0</v>
          </cell>
          <cell r="I13535">
            <v>0</v>
          </cell>
          <cell r="J13535">
            <v>0</v>
          </cell>
          <cell r="K13535">
            <v>0</v>
          </cell>
          <cell r="L13535">
            <v>0</v>
          </cell>
          <cell r="M13535">
            <v>0</v>
          </cell>
          <cell r="N13535">
            <v>0</v>
          </cell>
          <cell r="O13535" t="str">
            <v>+++</v>
          </cell>
        </row>
        <row r="13536">
          <cell r="A13536" t="str">
            <v>840.00.00.900-6700.02</v>
          </cell>
          <cell r="B13536" t="str">
            <v>840</v>
          </cell>
          <cell r="C13536" t="str">
            <v>00</v>
          </cell>
          <cell r="D13536" t="str">
            <v>00</v>
          </cell>
          <cell r="E13536" t="str">
            <v>900</v>
          </cell>
          <cell r="F13536" t="str">
            <v>6700.02</v>
          </cell>
          <cell r="G13536" t="str">
            <v>Depreciation Building Improvements</v>
          </cell>
          <cell r="H13536">
            <v>0</v>
          </cell>
          <cell r="I13536">
            <v>0</v>
          </cell>
          <cell r="J13536">
            <v>0</v>
          </cell>
          <cell r="K13536">
            <v>0</v>
          </cell>
          <cell r="L13536">
            <v>0</v>
          </cell>
          <cell r="M13536">
            <v>0</v>
          </cell>
          <cell r="N13536">
            <v>0</v>
          </cell>
          <cell r="O13536" t="str">
            <v>+++</v>
          </cell>
        </row>
        <row r="13537">
          <cell r="A13537" t="str">
            <v>840.00.00.900-6700.03</v>
          </cell>
          <cell r="B13537" t="str">
            <v>840</v>
          </cell>
          <cell r="C13537" t="str">
            <v>00</v>
          </cell>
          <cell r="D13537" t="str">
            <v>00</v>
          </cell>
          <cell r="E13537" t="str">
            <v>900</v>
          </cell>
          <cell r="F13537" t="str">
            <v>6700.03</v>
          </cell>
          <cell r="G13537" t="str">
            <v>Depreciation Computer Hardware</v>
          </cell>
          <cell r="H13537">
            <v>0</v>
          </cell>
          <cell r="I13537">
            <v>0</v>
          </cell>
          <cell r="J13537">
            <v>0</v>
          </cell>
          <cell r="K13537">
            <v>0</v>
          </cell>
          <cell r="L13537">
            <v>0</v>
          </cell>
          <cell r="M13537">
            <v>0</v>
          </cell>
          <cell r="N13537">
            <v>0</v>
          </cell>
          <cell r="O13537" t="str">
            <v>+++</v>
          </cell>
        </row>
        <row r="13538">
          <cell r="A13538" t="str">
            <v>840.00.00.900-6700.04</v>
          </cell>
          <cell r="B13538" t="str">
            <v>840</v>
          </cell>
          <cell r="C13538" t="str">
            <v>00</v>
          </cell>
          <cell r="D13538" t="str">
            <v>00</v>
          </cell>
          <cell r="E13538" t="str">
            <v>900</v>
          </cell>
          <cell r="F13538" t="str">
            <v>6700.04</v>
          </cell>
          <cell r="G13538" t="str">
            <v>Depreciation Software</v>
          </cell>
          <cell r="H13538">
            <v>0</v>
          </cell>
          <cell r="I13538">
            <v>0</v>
          </cell>
          <cell r="J13538">
            <v>0</v>
          </cell>
          <cell r="K13538">
            <v>0</v>
          </cell>
          <cell r="L13538">
            <v>0</v>
          </cell>
          <cell r="M13538">
            <v>0</v>
          </cell>
          <cell r="N13538">
            <v>0</v>
          </cell>
          <cell r="O13538" t="str">
            <v>+++</v>
          </cell>
        </row>
        <row r="13539">
          <cell r="A13539" t="str">
            <v>840.00.00.900-6700.05</v>
          </cell>
          <cell r="B13539" t="str">
            <v>840</v>
          </cell>
          <cell r="C13539" t="str">
            <v>00</v>
          </cell>
          <cell r="D13539" t="str">
            <v>00</v>
          </cell>
          <cell r="E13539" t="str">
            <v>900</v>
          </cell>
          <cell r="F13539" t="str">
            <v>6700.05</v>
          </cell>
          <cell r="G13539" t="str">
            <v>Depreciation Machinery &amp; Equipment</v>
          </cell>
          <cell r="H13539">
            <v>0</v>
          </cell>
          <cell r="I13539">
            <v>0</v>
          </cell>
          <cell r="J13539">
            <v>0</v>
          </cell>
          <cell r="K13539">
            <v>0</v>
          </cell>
          <cell r="L13539">
            <v>0</v>
          </cell>
          <cell r="M13539">
            <v>0</v>
          </cell>
          <cell r="N13539">
            <v>0</v>
          </cell>
          <cell r="O13539" t="str">
            <v>+++</v>
          </cell>
        </row>
        <row r="13540">
          <cell r="A13540" t="str">
            <v>840.00.00.900-6700.06</v>
          </cell>
          <cell r="B13540" t="str">
            <v>840</v>
          </cell>
          <cell r="C13540" t="str">
            <v>00</v>
          </cell>
          <cell r="D13540" t="str">
            <v>00</v>
          </cell>
          <cell r="E13540" t="str">
            <v>900</v>
          </cell>
          <cell r="F13540" t="str">
            <v>6700.06</v>
          </cell>
          <cell r="G13540" t="str">
            <v>Depreciation Vehicles</v>
          </cell>
          <cell r="H13540">
            <v>0</v>
          </cell>
          <cell r="I13540">
            <v>0</v>
          </cell>
          <cell r="J13540">
            <v>0</v>
          </cell>
          <cell r="K13540">
            <v>0</v>
          </cell>
          <cell r="L13540">
            <v>0</v>
          </cell>
          <cell r="M13540">
            <v>0</v>
          </cell>
          <cell r="N13540">
            <v>0</v>
          </cell>
          <cell r="O13540" t="str">
            <v>+++</v>
          </cell>
        </row>
        <row r="13541">
          <cell r="A13541" t="str">
            <v>840.00.00.900-6700.99</v>
          </cell>
          <cell r="B13541" t="str">
            <v>840</v>
          </cell>
          <cell r="C13541" t="str">
            <v>00</v>
          </cell>
          <cell r="D13541" t="str">
            <v>00</v>
          </cell>
          <cell r="E13541" t="str">
            <v>900</v>
          </cell>
          <cell r="F13541" t="str">
            <v>6700.99</v>
          </cell>
          <cell r="G13541" t="str">
            <v>Depreciation Conversion</v>
          </cell>
          <cell r="H13541">
            <v>0</v>
          </cell>
          <cell r="I13541">
            <v>0</v>
          </cell>
          <cell r="J13541">
            <v>0</v>
          </cell>
          <cell r="K13541">
            <v>0</v>
          </cell>
          <cell r="L13541">
            <v>0</v>
          </cell>
          <cell r="M13541">
            <v>0</v>
          </cell>
          <cell r="N13541">
            <v>0</v>
          </cell>
          <cell r="O13541" t="str">
            <v>+++</v>
          </cell>
        </row>
        <row r="13542">
          <cell r="A13542" t="str">
            <v>840.00.00.900-9000.15</v>
          </cell>
          <cell r="B13542" t="str">
            <v>840</v>
          </cell>
          <cell r="C13542" t="str">
            <v>00</v>
          </cell>
          <cell r="D13542" t="str">
            <v>00</v>
          </cell>
          <cell r="E13542" t="str">
            <v>900</v>
          </cell>
          <cell r="F13542" t="str">
            <v>9000.15</v>
          </cell>
          <cell r="G13542" t="str">
            <v>Operating Transfers Out Police Grants Fund</v>
          </cell>
          <cell r="H13542">
            <v>0</v>
          </cell>
          <cell r="I13542">
            <v>0</v>
          </cell>
          <cell r="J13542">
            <v>0</v>
          </cell>
          <cell r="K13542">
            <v>0</v>
          </cell>
          <cell r="L13542">
            <v>0</v>
          </cell>
          <cell r="M13542">
            <v>0</v>
          </cell>
          <cell r="N13542">
            <v>0</v>
          </cell>
          <cell r="O13542" t="str">
            <v>+++</v>
          </cell>
        </row>
        <row r="13543">
          <cell r="A13543" t="str">
            <v>840.00.00.900-9000.83</v>
          </cell>
          <cell r="B13543" t="str">
            <v>840</v>
          </cell>
          <cell r="C13543" t="str">
            <v>00</v>
          </cell>
          <cell r="D13543" t="str">
            <v>00</v>
          </cell>
          <cell r="E13543" t="str">
            <v>900</v>
          </cell>
          <cell r="F13543" t="str">
            <v>9000.83</v>
          </cell>
          <cell r="G13543" t="str">
            <v>Operating Transfers Out Information Technology Fund</v>
          </cell>
          <cell r="H13543">
            <v>0</v>
          </cell>
          <cell r="I13543">
            <v>0</v>
          </cell>
          <cell r="J13543">
            <v>0</v>
          </cell>
          <cell r="K13543">
            <v>0</v>
          </cell>
          <cell r="L13543">
            <v>0</v>
          </cell>
          <cell r="M13543">
            <v>0</v>
          </cell>
          <cell r="N13543">
            <v>0</v>
          </cell>
          <cell r="O13543" t="str">
            <v>+++</v>
          </cell>
        </row>
        <row r="13544">
          <cell r="A13544" t="str">
            <v>840.00.00.900-9888.01</v>
          </cell>
          <cell r="B13544" t="str">
            <v>840</v>
          </cell>
          <cell r="C13544" t="str">
            <v>00</v>
          </cell>
          <cell r="D13544" t="str">
            <v>00</v>
          </cell>
          <cell r="E13544" t="str">
            <v>900</v>
          </cell>
          <cell r="F13544" t="str">
            <v>9888.01</v>
          </cell>
          <cell r="G13544" t="str">
            <v>Capital Asset Expenditure Adjustments  Current Year Additions</v>
          </cell>
          <cell r="H13544">
            <v>0</v>
          </cell>
          <cell r="I13544">
            <v>0</v>
          </cell>
          <cell r="J13544">
            <v>0</v>
          </cell>
          <cell r="K13544">
            <v>0</v>
          </cell>
          <cell r="L13544">
            <v>0</v>
          </cell>
          <cell r="M13544">
            <v>0</v>
          </cell>
          <cell r="N13544">
            <v>0</v>
          </cell>
          <cell r="O13544" t="str">
            <v>+++</v>
          </cell>
        </row>
        <row r="13545">
          <cell r="A13545" t="str">
            <v>840.00.00.900-9888.03</v>
          </cell>
          <cell r="B13545" t="str">
            <v>840</v>
          </cell>
          <cell r="C13545" t="str">
            <v>00</v>
          </cell>
          <cell r="D13545" t="str">
            <v>00</v>
          </cell>
          <cell r="E13545" t="str">
            <v>900</v>
          </cell>
          <cell r="F13545" t="str">
            <v>9888.03</v>
          </cell>
          <cell r="G13545" t="str">
            <v>Capital Asset Expenditure Adjustments  Disposals</v>
          </cell>
          <cell r="H13545">
            <v>0</v>
          </cell>
          <cell r="I13545">
            <v>0</v>
          </cell>
          <cell r="J13545">
            <v>0</v>
          </cell>
          <cell r="K13545">
            <v>0</v>
          </cell>
          <cell r="L13545">
            <v>0</v>
          </cell>
          <cell r="M13545">
            <v>0</v>
          </cell>
          <cell r="N13545">
            <v>0</v>
          </cell>
          <cell r="O13545" t="str">
            <v>+++</v>
          </cell>
        </row>
        <row r="13546">
          <cell r="A13546" t="str">
            <v>840.00.00.900-9888.04</v>
          </cell>
          <cell r="B13546" t="str">
            <v>840</v>
          </cell>
          <cell r="C13546" t="str">
            <v>00</v>
          </cell>
          <cell r="D13546" t="str">
            <v>00</v>
          </cell>
          <cell r="E13546" t="str">
            <v>900</v>
          </cell>
          <cell r="F13546" t="str">
            <v>9888.04</v>
          </cell>
          <cell r="G13546" t="str">
            <v>Capital Asset Expenditure Adjustments  Asset Transfer In</v>
          </cell>
          <cell r="H13546">
            <v>0</v>
          </cell>
          <cell r="I13546">
            <v>0</v>
          </cell>
          <cell r="J13546">
            <v>0</v>
          </cell>
          <cell r="K13546">
            <v>0</v>
          </cell>
          <cell r="L13546">
            <v>0</v>
          </cell>
          <cell r="M13546">
            <v>0</v>
          </cell>
          <cell r="N13546">
            <v>0</v>
          </cell>
          <cell r="O13546" t="str">
            <v>+++</v>
          </cell>
        </row>
        <row r="13547">
          <cell r="A13547" t="str">
            <v>840.00.00.900-9888.05</v>
          </cell>
          <cell r="B13547" t="str">
            <v>840</v>
          </cell>
          <cell r="C13547" t="str">
            <v>00</v>
          </cell>
          <cell r="D13547" t="str">
            <v>00</v>
          </cell>
          <cell r="E13547" t="str">
            <v>900</v>
          </cell>
          <cell r="F13547" t="str">
            <v>9888.05</v>
          </cell>
          <cell r="G13547" t="str">
            <v>Capital Asset Expenditure Adjustments  Asset Transfer Out</v>
          </cell>
          <cell r="H13547">
            <v>0</v>
          </cell>
          <cell r="I13547">
            <v>0</v>
          </cell>
          <cell r="J13547">
            <v>0</v>
          </cell>
          <cell r="K13547">
            <v>0</v>
          </cell>
          <cell r="L13547">
            <v>0</v>
          </cell>
          <cell r="M13547">
            <v>0</v>
          </cell>
          <cell r="N13547">
            <v>0</v>
          </cell>
          <cell r="O13547" t="str">
            <v>+++</v>
          </cell>
        </row>
        <row r="13548">
          <cell r="A13548" t="str">
            <v>840.01.00.900-6400.04</v>
          </cell>
          <cell r="B13548" t="str">
            <v>840</v>
          </cell>
          <cell r="C13548" t="str">
            <v>01</v>
          </cell>
          <cell r="D13548" t="str">
            <v>00</v>
          </cell>
          <cell r="E13548" t="str">
            <v>900</v>
          </cell>
          <cell r="F13548" t="str">
            <v>6400.04</v>
          </cell>
          <cell r="G13548" t="str">
            <v>Repairs &amp; Maintenance Equipment Rental</v>
          </cell>
          <cell r="H13548">
            <v>0</v>
          </cell>
          <cell r="I13548">
            <v>0</v>
          </cell>
          <cell r="J13548">
            <v>0</v>
          </cell>
          <cell r="K13548">
            <v>0</v>
          </cell>
          <cell r="L13548">
            <v>0</v>
          </cell>
          <cell r="M13548">
            <v>2601.5100000000002</v>
          </cell>
          <cell r="N13548">
            <v>-2601.5100000000002</v>
          </cell>
          <cell r="O13548" t="str">
            <v>+++</v>
          </cell>
        </row>
        <row r="13549">
          <cell r="A13549" t="str">
            <v>840.01.00.900-7000.99</v>
          </cell>
          <cell r="B13549" t="str">
            <v>840</v>
          </cell>
          <cell r="C13549" t="str">
            <v>01</v>
          </cell>
          <cell r="D13549" t="str">
            <v>00</v>
          </cell>
          <cell r="E13549" t="str">
            <v>900</v>
          </cell>
          <cell r="F13549" t="str">
            <v>7000.99</v>
          </cell>
          <cell r="G13549" t="str">
            <v>Capital Outlay General</v>
          </cell>
          <cell r="H13549">
            <v>0</v>
          </cell>
          <cell r="I13549">
            <v>0</v>
          </cell>
          <cell r="J13549">
            <v>0</v>
          </cell>
          <cell r="K13549">
            <v>0</v>
          </cell>
          <cell r="L13549">
            <v>0</v>
          </cell>
          <cell r="M13549">
            <v>0</v>
          </cell>
          <cell r="N13549">
            <v>0</v>
          </cell>
          <cell r="O13549" t="str">
            <v>+++</v>
          </cell>
        </row>
        <row r="13550">
          <cell r="A13550" t="str">
            <v>840.03.00.900-7000.99</v>
          </cell>
          <cell r="B13550" t="str">
            <v>840</v>
          </cell>
          <cell r="C13550" t="str">
            <v>03</v>
          </cell>
          <cell r="D13550" t="str">
            <v>00</v>
          </cell>
          <cell r="E13550" t="str">
            <v>900</v>
          </cell>
          <cell r="F13550" t="str">
            <v>7000.99</v>
          </cell>
          <cell r="G13550" t="str">
            <v>Capital Outlay General</v>
          </cell>
          <cell r="H13550">
            <v>0</v>
          </cell>
          <cell r="I13550">
            <v>0</v>
          </cell>
          <cell r="J13550">
            <v>0</v>
          </cell>
          <cell r="K13550">
            <v>0</v>
          </cell>
          <cell r="L13550">
            <v>0</v>
          </cell>
          <cell r="M13550">
            <v>0</v>
          </cell>
          <cell r="N13550">
            <v>0</v>
          </cell>
          <cell r="O13550" t="str">
            <v>+++</v>
          </cell>
        </row>
        <row r="13551">
          <cell r="A13551" t="str">
            <v>840.04.00.140-7000.03</v>
          </cell>
          <cell r="B13551" t="str">
            <v>840</v>
          </cell>
          <cell r="C13551" t="str">
            <v>04</v>
          </cell>
          <cell r="D13551" t="str">
            <v>00</v>
          </cell>
          <cell r="E13551" t="str">
            <v>140</v>
          </cell>
          <cell r="F13551" t="str">
            <v>7000.03</v>
          </cell>
          <cell r="G13551" t="str">
            <v>Capital Outlay Operations Equip-Minor</v>
          </cell>
          <cell r="H13551">
            <v>0</v>
          </cell>
          <cell r="I13551">
            <v>0</v>
          </cell>
          <cell r="J13551">
            <v>0</v>
          </cell>
          <cell r="K13551">
            <v>0</v>
          </cell>
          <cell r="L13551">
            <v>0</v>
          </cell>
          <cell r="M13551">
            <v>0</v>
          </cell>
          <cell r="N13551">
            <v>0</v>
          </cell>
          <cell r="O13551" t="str">
            <v>+++</v>
          </cell>
        </row>
        <row r="13552">
          <cell r="A13552" t="str">
            <v>840.04.00.140-7000.99</v>
          </cell>
          <cell r="B13552" t="str">
            <v>840</v>
          </cell>
          <cell r="C13552" t="str">
            <v>04</v>
          </cell>
          <cell r="D13552" t="str">
            <v>00</v>
          </cell>
          <cell r="E13552" t="str">
            <v>140</v>
          </cell>
          <cell r="F13552" t="str">
            <v>7000.99</v>
          </cell>
          <cell r="G13552" t="str">
            <v>Capital Outlay General</v>
          </cell>
          <cell r="H13552">
            <v>0</v>
          </cell>
          <cell r="I13552">
            <v>0</v>
          </cell>
          <cell r="J13552">
            <v>0</v>
          </cell>
          <cell r="K13552">
            <v>0</v>
          </cell>
          <cell r="L13552">
            <v>0</v>
          </cell>
          <cell r="M13552">
            <v>0</v>
          </cell>
          <cell r="N13552">
            <v>0</v>
          </cell>
          <cell r="O13552" t="str">
            <v>+++</v>
          </cell>
        </row>
        <row r="13553">
          <cell r="A13553" t="str">
            <v>840.04.00.900-7000.99</v>
          </cell>
          <cell r="B13553" t="str">
            <v>840</v>
          </cell>
          <cell r="C13553" t="str">
            <v>04</v>
          </cell>
          <cell r="D13553" t="str">
            <v>00</v>
          </cell>
          <cell r="E13553" t="str">
            <v>900</v>
          </cell>
          <cell r="F13553" t="str">
            <v>7000.99</v>
          </cell>
          <cell r="G13553" t="str">
            <v>Capital Outlay General</v>
          </cell>
          <cell r="H13553">
            <v>0</v>
          </cell>
          <cell r="I13553">
            <v>0</v>
          </cell>
          <cell r="J13553">
            <v>0</v>
          </cell>
          <cell r="K13553">
            <v>0</v>
          </cell>
          <cell r="L13553">
            <v>0</v>
          </cell>
          <cell r="M13553">
            <v>0</v>
          </cell>
          <cell r="N13553">
            <v>0</v>
          </cell>
          <cell r="O13553" t="str">
            <v>+++</v>
          </cell>
        </row>
        <row r="13554">
          <cell r="A13554" t="str">
            <v>840.05.00.900-6200.02</v>
          </cell>
          <cell r="B13554" t="str">
            <v>840</v>
          </cell>
          <cell r="C13554" t="str">
            <v>05</v>
          </cell>
          <cell r="D13554" t="str">
            <v>00</v>
          </cell>
          <cell r="E13554" t="str">
            <v>900</v>
          </cell>
          <cell r="F13554" t="str">
            <v>6200.02</v>
          </cell>
          <cell r="G13554" t="str">
            <v>Supplies Special Department</v>
          </cell>
          <cell r="H13554">
            <v>0</v>
          </cell>
          <cell r="I13554">
            <v>0</v>
          </cell>
          <cell r="J13554">
            <v>0</v>
          </cell>
          <cell r="K13554">
            <v>0</v>
          </cell>
          <cell r="L13554">
            <v>0</v>
          </cell>
          <cell r="M13554">
            <v>0</v>
          </cell>
          <cell r="N13554">
            <v>0</v>
          </cell>
          <cell r="O13554" t="str">
            <v>+++</v>
          </cell>
        </row>
        <row r="13555">
          <cell r="A13555" t="str">
            <v>840.05.00.900-6400.04</v>
          </cell>
          <cell r="B13555" t="str">
            <v>840</v>
          </cell>
          <cell r="C13555" t="str">
            <v>05</v>
          </cell>
          <cell r="D13555" t="str">
            <v>00</v>
          </cell>
          <cell r="E13555" t="str">
            <v>900</v>
          </cell>
          <cell r="F13555" t="str">
            <v>6400.04</v>
          </cell>
          <cell r="G13555" t="str">
            <v>Repairs &amp; Maintenance Equipment Rental</v>
          </cell>
          <cell r="H13555">
            <v>1000</v>
          </cell>
          <cell r="I13555">
            <v>0</v>
          </cell>
          <cell r="J13555">
            <v>1000</v>
          </cell>
          <cell r="K13555">
            <v>0</v>
          </cell>
          <cell r="L13555">
            <v>0</v>
          </cell>
          <cell r="M13555">
            <v>387.54</v>
          </cell>
          <cell r="N13555">
            <v>612.46</v>
          </cell>
          <cell r="O13555">
            <v>0.39</v>
          </cell>
        </row>
        <row r="13556">
          <cell r="A13556" t="str">
            <v>840.05.00.900-7000.99</v>
          </cell>
          <cell r="B13556" t="str">
            <v>840</v>
          </cell>
          <cell r="C13556" t="str">
            <v>05</v>
          </cell>
          <cell r="D13556" t="str">
            <v>00</v>
          </cell>
          <cell r="E13556" t="str">
            <v>900</v>
          </cell>
          <cell r="F13556" t="str">
            <v>7000.99</v>
          </cell>
          <cell r="G13556" t="str">
            <v>Capital Outlay General</v>
          </cell>
          <cell r="H13556">
            <v>0</v>
          </cell>
          <cell r="I13556">
            <v>0</v>
          </cell>
          <cell r="J13556">
            <v>0</v>
          </cell>
          <cell r="K13556">
            <v>0</v>
          </cell>
          <cell r="L13556">
            <v>0</v>
          </cell>
          <cell r="M13556">
            <v>0</v>
          </cell>
          <cell r="N13556">
            <v>0</v>
          </cell>
          <cell r="O13556" t="str">
            <v>+++</v>
          </cell>
        </row>
        <row r="13557">
          <cell r="A13557" t="str">
            <v>840.07.00.900-7000.99</v>
          </cell>
          <cell r="B13557" t="str">
            <v>840</v>
          </cell>
          <cell r="C13557" t="str">
            <v>07</v>
          </cell>
          <cell r="D13557" t="str">
            <v>00</v>
          </cell>
          <cell r="E13557" t="str">
            <v>900</v>
          </cell>
          <cell r="F13557" t="str">
            <v>7000.99</v>
          </cell>
          <cell r="G13557" t="str">
            <v>Capital Outlay General</v>
          </cell>
          <cell r="H13557">
            <v>0</v>
          </cell>
          <cell r="I13557">
            <v>0</v>
          </cell>
          <cell r="J13557">
            <v>0</v>
          </cell>
          <cell r="K13557">
            <v>0</v>
          </cell>
          <cell r="L13557">
            <v>0</v>
          </cell>
          <cell r="M13557">
            <v>0</v>
          </cell>
          <cell r="N13557">
            <v>0</v>
          </cell>
          <cell r="O13557" t="str">
            <v>+++</v>
          </cell>
        </row>
        <row r="13558">
          <cell r="A13558" t="str">
            <v>840.11.00.900-6200.02</v>
          </cell>
          <cell r="B13558" t="str">
            <v>840</v>
          </cell>
          <cell r="C13558" t="str">
            <v>11</v>
          </cell>
          <cell r="D13558" t="str">
            <v>00</v>
          </cell>
          <cell r="E13558" t="str">
            <v>900</v>
          </cell>
          <cell r="F13558" t="str">
            <v>6200.02</v>
          </cell>
          <cell r="G13558" t="str">
            <v>Supplies Special Department</v>
          </cell>
          <cell r="H13558">
            <v>0</v>
          </cell>
          <cell r="I13558">
            <v>0</v>
          </cell>
          <cell r="J13558">
            <v>0</v>
          </cell>
          <cell r="K13558">
            <v>0</v>
          </cell>
          <cell r="L13558">
            <v>0</v>
          </cell>
          <cell r="M13558">
            <v>0</v>
          </cell>
          <cell r="N13558">
            <v>0</v>
          </cell>
          <cell r="O13558" t="str">
            <v>+++</v>
          </cell>
        </row>
        <row r="13559">
          <cell r="A13559" t="str">
            <v>840.11.00.900-7000.99</v>
          </cell>
          <cell r="B13559" t="str">
            <v>840</v>
          </cell>
          <cell r="C13559" t="str">
            <v>11</v>
          </cell>
          <cell r="D13559" t="str">
            <v>00</v>
          </cell>
          <cell r="E13559" t="str">
            <v>900</v>
          </cell>
          <cell r="F13559" t="str">
            <v>7000.99</v>
          </cell>
          <cell r="G13559" t="str">
            <v>Capital Outlay General</v>
          </cell>
          <cell r="H13559">
            <v>0</v>
          </cell>
          <cell r="I13559">
            <v>0</v>
          </cell>
          <cell r="J13559">
            <v>0</v>
          </cell>
          <cell r="K13559">
            <v>0</v>
          </cell>
          <cell r="L13559">
            <v>0</v>
          </cell>
          <cell r="M13559">
            <v>0</v>
          </cell>
          <cell r="N13559">
            <v>0</v>
          </cell>
          <cell r="O13559" t="str">
            <v>+++</v>
          </cell>
        </row>
        <row r="13560">
          <cell r="A13560" t="str">
            <v>840.11.10.900-7000.99</v>
          </cell>
          <cell r="B13560" t="str">
            <v>840</v>
          </cell>
          <cell r="C13560" t="str">
            <v>11</v>
          </cell>
          <cell r="D13560" t="str">
            <v>10</v>
          </cell>
          <cell r="E13560" t="str">
            <v>900</v>
          </cell>
          <cell r="F13560" t="str">
            <v>7000.99</v>
          </cell>
          <cell r="G13560" t="str">
            <v>Capital Outlay General</v>
          </cell>
          <cell r="H13560">
            <v>0</v>
          </cell>
          <cell r="I13560">
            <v>0</v>
          </cell>
          <cell r="J13560">
            <v>0</v>
          </cell>
          <cell r="K13560">
            <v>0</v>
          </cell>
          <cell r="L13560">
            <v>0</v>
          </cell>
          <cell r="M13560">
            <v>0</v>
          </cell>
          <cell r="N13560">
            <v>0</v>
          </cell>
          <cell r="O13560" t="str">
            <v>+++</v>
          </cell>
        </row>
        <row r="13561">
          <cell r="A13561" t="str">
            <v>840.13.00.900-6200.02</v>
          </cell>
          <cell r="B13561" t="str">
            <v>840</v>
          </cell>
          <cell r="C13561" t="str">
            <v>13</v>
          </cell>
          <cell r="D13561" t="str">
            <v>00</v>
          </cell>
          <cell r="E13561" t="str">
            <v>900</v>
          </cell>
          <cell r="F13561" t="str">
            <v>6200.02</v>
          </cell>
          <cell r="G13561" t="str">
            <v>Supplies Special Department</v>
          </cell>
          <cell r="H13561">
            <v>0</v>
          </cell>
          <cell r="I13561">
            <v>0</v>
          </cell>
          <cell r="J13561">
            <v>0</v>
          </cell>
          <cell r="K13561">
            <v>0</v>
          </cell>
          <cell r="L13561">
            <v>0</v>
          </cell>
          <cell r="M13561">
            <v>0</v>
          </cell>
          <cell r="N13561">
            <v>0</v>
          </cell>
          <cell r="O13561" t="str">
            <v>+++</v>
          </cell>
        </row>
        <row r="13562">
          <cell r="A13562" t="str">
            <v>840.13.00.900-7000.03</v>
          </cell>
          <cell r="B13562" t="str">
            <v>840</v>
          </cell>
          <cell r="C13562" t="str">
            <v>13</v>
          </cell>
          <cell r="D13562" t="str">
            <v>00</v>
          </cell>
          <cell r="E13562" t="str">
            <v>900</v>
          </cell>
          <cell r="F13562" t="str">
            <v>7000.03</v>
          </cell>
          <cell r="G13562" t="str">
            <v>Capital Outlay Operations Equip-Minor</v>
          </cell>
          <cell r="H13562">
            <v>0</v>
          </cell>
          <cell r="I13562">
            <v>0</v>
          </cell>
          <cell r="J13562">
            <v>0</v>
          </cell>
          <cell r="K13562">
            <v>0</v>
          </cell>
          <cell r="L13562">
            <v>0</v>
          </cell>
          <cell r="M13562">
            <v>0</v>
          </cell>
          <cell r="N13562">
            <v>0</v>
          </cell>
          <cell r="O13562" t="str">
            <v>+++</v>
          </cell>
        </row>
        <row r="13563">
          <cell r="A13563" t="str">
            <v>840.13.00.900-7000.99</v>
          </cell>
          <cell r="B13563" t="str">
            <v>840</v>
          </cell>
          <cell r="C13563" t="str">
            <v>13</v>
          </cell>
          <cell r="D13563" t="str">
            <v>00</v>
          </cell>
          <cell r="E13563" t="str">
            <v>900</v>
          </cell>
          <cell r="F13563" t="str">
            <v>7000.99</v>
          </cell>
          <cell r="G13563" t="str">
            <v>Capital Outlay General</v>
          </cell>
          <cell r="H13563">
            <v>0</v>
          </cell>
          <cell r="I13563">
            <v>0</v>
          </cell>
          <cell r="J13563">
            <v>0</v>
          </cell>
          <cell r="K13563">
            <v>0</v>
          </cell>
          <cell r="L13563">
            <v>0</v>
          </cell>
          <cell r="M13563">
            <v>0</v>
          </cell>
          <cell r="N13563">
            <v>0</v>
          </cell>
          <cell r="O13563" t="str">
            <v>+++</v>
          </cell>
        </row>
        <row r="13564">
          <cell r="A13564" t="str">
            <v>840.13.00.900-8000.99</v>
          </cell>
          <cell r="B13564" t="str">
            <v>840</v>
          </cell>
          <cell r="C13564" t="str">
            <v>13</v>
          </cell>
          <cell r="D13564" t="str">
            <v>00</v>
          </cell>
          <cell r="E13564" t="str">
            <v>900</v>
          </cell>
          <cell r="F13564" t="str">
            <v>8000.99</v>
          </cell>
          <cell r="G13564" t="str">
            <v>Capital Improvements-General Government General</v>
          </cell>
          <cell r="H13564">
            <v>0</v>
          </cell>
          <cell r="I13564">
            <v>0</v>
          </cell>
          <cell r="J13564">
            <v>0</v>
          </cell>
          <cell r="K13564">
            <v>0</v>
          </cell>
          <cell r="L13564">
            <v>0</v>
          </cell>
          <cell r="M13564">
            <v>0</v>
          </cell>
          <cell r="N13564">
            <v>0</v>
          </cell>
          <cell r="O13564" t="str">
            <v>+++</v>
          </cell>
        </row>
        <row r="13565">
          <cell r="A13565" t="str">
            <v>840.20.20.900-7000.03</v>
          </cell>
          <cell r="B13565" t="str">
            <v>840</v>
          </cell>
          <cell r="C13565" t="str">
            <v>20</v>
          </cell>
          <cell r="D13565" t="str">
            <v>20</v>
          </cell>
          <cell r="E13565" t="str">
            <v>900</v>
          </cell>
          <cell r="F13565" t="str">
            <v>7000.03</v>
          </cell>
          <cell r="G13565" t="str">
            <v>Capital Outlay Operations Equip-Minor</v>
          </cell>
          <cell r="H13565">
            <v>0</v>
          </cell>
          <cell r="I13565">
            <v>0</v>
          </cell>
          <cell r="J13565">
            <v>0</v>
          </cell>
          <cell r="K13565">
            <v>0</v>
          </cell>
          <cell r="L13565">
            <v>0</v>
          </cell>
          <cell r="M13565">
            <v>0</v>
          </cell>
          <cell r="N13565">
            <v>0</v>
          </cell>
          <cell r="O13565" t="str">
            <v>+++</v>
          </cell>
        </row>
        <row r="13566">
          <cell r="A13566" t="str">
            <v>840.20.25.900-6200.02</v>
          </cell>
          <cell r="B13566" t="str">
            <v>840</v>
          </cell>
          <cell r="C13566" t="str">
            <v>20</v>
          </cell>
          <cell r="D13566" t="str">
            <v>25</v>
          </cell>
          <cell r="E13566" t="str">
            <v>900</v>
          </cell>
          <cell r="F13566" t="str">
            <v>6200.02</v>
          </cell>
          <cell r="G13566" t="str">
            <v>Supplies Special Department</v>
          </cell>
          <cell r="H13566">
            <v>0</v>
          </cell>
          <cell r="I13566">
            <v>0</v>
          </cell>
          <cell r="J13566">
            <v>0</v>
          </cell>
          <cell r="K13566">
            <v>0</v>
          </cell>
          <cell r="L13566">
            <v>0</v>
          </cell>
          <cell r="M13566">
            <v>0</v>
          </cell>
          <cell r="N13566">
            <v>0</v>
          </cell>
          <cell r="O13566" t="str">
            <v>+++</v>
          </cell>
        </row>
        <row r="13567">
          <cell r="A13567" t="str">
            <v>840.20.25.900-7000.03</v>
          </cell>
          <cell r="B13567" t="str">
            <v>840</v>
          </cell>
          <cell r="C13567" t="str">
            <v>20</v>
          </cell>
          <cell r="D13567" t="str">
            <v>25</v>
          </cell>
          <cell r="E13567" t="str">
            <v>900</v>
          </cell>
          <cell r="F13567" t="str">
            <v>7000.03</v>
          </cell>
          <cell r="G13567" t="str">
            <v>Capital Outlay Operations Equip-Minor</v>
          </cell>
          <cell r="H13567">
            <v>0</v>
          </cell>
          <cell r="I13567">
            <v>0</v>
          </cell>
          <cell r="J13567">
            <v>0</v>
          </cell>
          <cell r="K13567">
            <v>0</v>
          </cell>
          <cell r="L13567">
            <v>0</v>
          </cell>
          <cell r="M13567">
            <v>0</v>
          </cell>
          <cell r="N13567">
            <v>0</v>
          </cell>
          <cell r="O13567" t="str">
            <v>+++</v>
          </cell>
        </row>
        <row r="13568">
          <cell r="A13568" t="str">
            <v>840.20.25.900-7000.04</v>
          </cell>
          <cell r="B13568" t="str">
            <v>840</v>
          </cell>
          <cell r="C13568" t="str">
            <v>20</v>
          </cell>
          <cell r="D13568" t="str">
            <v>25</v>
          </cell>
          <cell r="E13568" t="str">
            <v>900</v>
          </cell>
          <cell r="F13568" t="str">
            <v>7000.04</v>
          </cell>
          <cell r="G13568" t="str">
            <v>Capital Outlay Operations Equipment-Major</v>
          </cell>
          <cell r="H13568">
            <v>0</v>
          </cell>
          <cell r="I13568">
            <v>29250</v>
          </cell>
          <cell r="J13568">
            <v>29250</v>
          </cell>
          <cell r="K13568">
            <v>0</v>
          </cell>
          <cell r="L13568">
            <v>0</v>
          </cell>
          <cell r="M13568">
            <v>0</v>
          </cell>
          <cell r="N13568">
            <v>29250</v>
          </cell>
          <cell r="O13568">
            <v>0</v>
          </cell>
        </row>
        <row r="13569">
          <cell r="A13569" t="str">
            <v>840.20.25.900-7000.99</v>
          </cell>
          <cell r="B13569" t="str">
            <v>840</v>
          </cell>
          <cell r="C13569" t="str">
            <v>20</v>
          </cell>
          <cell r="D13569" t="str">
            <v>25</v>
          </cell>
          <cell r="E13569" t="str">
            <v>900</v>
          </cell>
          <cell r="F13569" t="str">
            <v>7000.99</v>
          </cell>
          <cell r="G13569" t="str">
            <v>Capital Outlay General</v>
          </cell>
          <cell r="H13569">
            <v>0</v>
          </cell>
          <cell r="I13569">
            <v>0</v>
          </cell>
          <cell r="J13569">
            <v>0</v>
          </cell>
          <cell r="K13569">
            <v>0</v>
          </cell>
          <cell r="L13569">
            <v>0</v>
          </cell>
          <cell r="M13569">
            <v>0</v>
          </cell>
          <cell r="N13569">
            <v>0</v>
          </cell>
          <cell r="O13569" t="str">
            <v>+++</v>
          </cell>
        </row>
        <row r="13570">
          <cell r="A13570" t="str">
            <v>840.20.25.900-8000.99</v>
          </cell>
          <cell r="B13570" t="str">
            <v>840</v>
          </cell>
          <cell r="C13570" t="str">
            <v>20</v>
          </cell>
          <cell r="D13570" t="str">
            <v>25</v>
          </cell>
          <cell r="E13570" t="str">
            <v>900</v>
          </cell>
          <cell r="F13570" t="str">
            <v>8000.99</v>
          </cell>
          <cell r="G13570" t="str">
            <v>Capital Improvements-General Government General</v>
          </cell>
          <cell r="H13570">
            <v>120000</v>
          </cell>
          <cell r="I13570">
            <v>0</v>
          </cell>
          <cell r="J13570">
            <v>120000</v>
          </cell>
          <cell r="K13570">
            <v>0</v>
          </cell>
          <cell r="L13570">
            <v>0</v>
          </cell>
          <cell r="M13570">
            <v>0</v>
          </cell>
          <cell r="N13570">
            <v>120000</v>
          </cell>
          <cell r="O13570">
            <v>0</v>
          </cell>
        </row>
        <row r="13571">
          <cell r="A13571" t="str">
            <v>840.20.30.350-6400.04</v>
          </cell>
          <cell r="B13571" t="str">
            <v>840</v>
          </cell>
          <cell r="C13571" t="str">
            <v>20</v>
          </cell>
          <cell r="D13571" t="str">
            <v>30</v>
          </cell>
          <cell r="E13571" t="str">
            <v>350</v>
          </cell>
          <cell r="F13571" t="str">
            <v>6400.04</v>
          </cell>
          <cell r="G13571" t="str">
            <v>Repairs &amp; Maintenance Equipment Rental</v>
          </cell>
          <cell r="H13571">
            <v>0</v>
          </cell>
          <cell r="I13571">
            <v>0</v>
          </cell>
          <cell r="J13571">
            <v>0</v>
          </cell>
          <cell r="K13571">
            <v>0</v>
          </cell>
          <cell r="L13571">
            <v>0</v>
          </cell>
          <cell r="M13571">
            <v>0</v>
          </cell>
          <cell r="N13571">
            <v>0</v>
          </cell>
          <cell r="O13571" t="str">
            <v>+++</v>
          </cell>
        </row>
        <row r="13572">
          <cell r="A13572" t="str">
            <v>840.20.30.350-7000.99</v>
          </cell>
          <cell r="B13572" t="str">
            <v>840</v>
          </cell>
          <cell r="C13572" t="str">
            <v>20</v>
          </cell>
          <cell r="D13572" t="str">
            <v>30</v>
          </cell>
          <cell r="E13572" t="str">
            <v>350</v>
          </cell>
          <cell r="F13572" t="str">
            <v>7000.99</v>
          </cell>
          <cell r="G13572" t="str">
            <v>Capital Outlay General</v>
          </cell>
          <cell r="H13572">
            <v>0</v>
          </cell>
          <cell r="I13572">
            <v>0</v>
          </cell>
          <cell r="J13572">
            <v>0</v>
          </cell>
          <cell r="K13572">
            <v>0</v>
          </cell>
          <cell r="L13572">
            <v>0</v>
          </cell>
          <cell r="M13572">
            <v>0</v>
          </cell>
          <cell r="N13572">
            <v>0</v>
          </cell>
          <cell r="O13572" t="str">
            <v>+++</v>
          </cell>
        </row>
        <row r="13573">
          <cell r="A13573" t="str">
            <v>840.20.35.900-7000.04</v>
          </cell>
          <cell r="B13573" t="str">
            <v>840</v>
          </cell>
          <cell r="C13573" t="str">
            <v>20</v>
          </cell>
          <cell r="D13573" t="str">
            <v>35</v>
          </cell>
          <cell r="E13573" t="str">
            <v>900</v>
          </cell>
          <cell r="F13573" t="str">
            <v>7000.04</v>
          </cell>
          <cell r="G13573" t="str">
            <v>Capital Outlay Operations Equipment-Major</v>
          </cell>
          <cell r="H13573">
            <v>0</v>
          </cell>
          <cell r="I13573">
            <v>0</v>
          </cell>
          <cell r="J13573">
            <v>0</v>
          </cell>
          <cell r="K13573">
            <v>0</v>
          </cell>
          <cell r="L13573">
            <v>0</v>
          </cell>
          <cell r="M13573">
            <v>0</v>
          </cell>
          <cell r="N13573">
            <v>0</v>
          </cell>
          <cell r="O13573" t="str">
            <v>+++</v>
          </cell>
        </row>
        <row r="13574">
          <cell r="A13574" t="str">
            <v>840.20.35.900-7000.99</v>
          </cell>
          <cell r="B13574" t="str">
            <v>840</v>
          </cell>
          <cell r="C13574" t="str">
            <v>20</v>
          </cell>
          <cell r="D13574" t="str">
            <v>35</v>
          </cell>
          <cell r="E13574" t="str">
            <v>900</v>
          </cell>
          <cell r="F13574" t="str">
            <v>7000.99</v>
          </cell>
          <cell r="G13574" t="str">
            <v>Capital Outlay General</v>
          </cell>
          <cell r="H13574">
            <v>0</v>
          </cell>
          <cell r="I13574">
            <v>0</v>
          </cell>
          <cell r="J13574">
            <v>0</v>
          </cell>
          <cell r="K13574">
            <v>0</v>
          </cell>
          <cell r="L13574">
            <v>0</v>
          </cell>
          <cell r="M13574">
            <v>0</v>
          </cell>
          <cell r="N13574">
            <v>0</v>
          </cell>
          <cell r="O13574" t="str">
            <v>+++</v>
          </cell>
        </row>
        <row r="13575">
          <cell r="A13575" t="str">
            <v>840.30.30.310-6400.04</v>
          </cell>
          <cell r="B13575" t="str">
            <v>840</v>
          </cell>
          <cell r="C13575" t="str">
            <v>30</v>
          </cell>
          <cell r="D13575" t="str">
            <v>30</v>
          </cell>
          <cell r="E13575" t="str">
            <v>310</v>
          </cell>
          <cell r="F13575" t="str">
            <v>6400.04</v>
          </cell>
          <cell r="G13575" t="str">
            <v>Repairs &amp; Maintenance Equipment Rental</v>
          </cell>
          <cell r="H13575">
            <v>0</v>
          </cell>
          <cell r="I13575">
            <v>0</v>
          </cell>
          <cell r="J13575">
            <v>0</v>
          </cell>
          <cell r="K13575">
            <v>0</v>
          </cell>
          <cell r="L13575">
            <v>0</v>
          </cell>
          <cell r="M13575">
            <v>0</v>
          </cell>
          <cell r="N13575">
            <v>0</v>
          </cell>
          <cell r="O13575" t="str">
            <v>+++</v>
          </cell>
        </row>
        <row r="13576">
          <cell r="A13576" t="str">
            <v>840.30.30.310-7000.99</v>
          </cell>
          <cell r="B13576" t="str">
            <v>840</v>
          </cell>
          <cell r="C13576" t="str">
            <v>30</v>
          </cell>
          <cell r="D13576" t="str">
            <v>30</v>
          </cell>
          <cell r="E13576" t="str">
            <v>310</v>
          </cell>
          <cell r="F13576" t="str">
            <v>7000.99</v>
          </cell>
          <cell r="G13576" t="str">
            <v>Capital Outlay General</v>
          </cell>
          <cell r="H13576">
            <v>0</v>
          </cell>
          <cell r="I13576">
            <v>0</v>
          </cell>
          <cell r="J13576">
            <v>0</v>
          </cell>
          <cell r="K13576">
            <v>0</v>
          </cell>
          <cell r="L13576">
            <v>0</v>
          </cell>
          <cell r="M13576">
            <v>0</v>
          </cell>
          <cell r="N13576">
            <v>0</v>
          </cell>
          <cell r="O13576" t="str">
            <v>+++</v>
          </cell>
        </row>
        <row r="13577">
          <cell r="A13577" t="str">
            <v>840.30.40.900-7000.99</v>
          </cell>
          <cell r="B13577" t="str">
            <v>840</v>
          </cell>
          <cell r="C13577" t="str">
            <v>30</v>
          </cell>
          <cell r="D13577" t="str">
            <v>40</v>
          </cell>
          <cell r="E13577" t="str">
            <v>900</v>
          </cell>
          <cell r="F13577" t="str">
            <v>7000.99</v>
          </cell>
          <cell r="G13577" t="str">
            <v>Capital Outlay General</v>
          </cell>
          <cell r="H13577">
            <v>0</v>
          </cell>
          <cell r="I13577">
            <v>0</v>
          </cell>
          <cell r="J13577">
            <v>0</v>
          </cell>
          <cell r="K13577">
            <v>0</v>
          </cell>
          <cell r="L13577">
            <v>0</v>
          </cell>
          <cell r="M13577">
            <v>0</v>
          </cell>
          <cell r="N13577">
            <v>0</v>
          </cell>
          <cell r="O13577" t="str">
            <v>+++</v>
          </cell>
        </row>
        <row r="13578">
          <cell r="A13578" t="str">
            <v>840.30.45.900-6200.02</v>
          </cell>
          <cell r="B13578" t="str">
            <v>840</v>
          </cell>
          <cell r="C13578" t="str">
            <v>30</v>
          </cell>
          <cell r="D13578" t="str">
            <v>45</v>
          </cell>
          <cell r="E13578" t="str">
            <v>900</v>
          </cell>
          <cell r="F13578" t="str">
            <v>6200.02</v>
          </cell>
          <cell r="G13578" t="str">
            <v>Supplies Special Department</v>
          </cell>
          <cell r="H13578">
            <v>0</v>
          </cell>
          <cell r="I13578">
            <v>0</v>
          </cell>
          <cell r="J13578">
            <v>0</v>
          </cell>
          <cell r="K13578">
            <v>0</v>
          </cell>
          <cell r="L13578">
            <v>0</v>
          </cell>
          <cell r="M13578">
            <v>0</v>
          </cell>
          <cell r="N13578">
            <v>0</v>
          </cell>
          <cell r="O13578" t="str">
            <v>+++</v>
          </cell>
        </row>
        <row r="13579">
          <cell r="A13579" t="str">
            <v>840.30.45.900-7000.99</v>
          </cell>
          <cell r="B13579" t="str">
            <v>840</v>
          </cell>
          <cell r="C13579" t="str">
            <v>30</v>
          </cell>
          <cell r="D13579" t="str">
            <v>45</v>
          </cell>
          <cell r="E13579" t="str">
            <v>900</v>
          </cell>
          <cell r="F13579" t="str">
            <v>7000.99</v>
          </cell>
          <cell r="G13579" t="str">
            <v>Capital Outlay General</v>
          </cell>
          <cell r="H13579">
            <v>0</v>
          </cell>
          <cell r="I13579">
            <v>0</v>
          </cell>
          <cell r="J13579">
            <v>0</v>
          </cell>
          <cell r="K13579">
            <v>0</v>
          </cell>
          <cell r="L13579">
            <v>0</v>
          </cell>
          <cell r="M13579">
            <v>0</v>
          </cell>
          <cell r="N13579">
            <v>0</v>
          </cell>
          <cell r="O13579" t="str">
            <v>+++</v>
          </cell>
        </row>
        <row r="13580">
          <cell r="A13580" t="str">
            <v>840.40.50.900-6400.04</v>
          </cell>
          <cell r="B13580" t="str">
            <v>840</v>
          </cell>
          <cell r="C13580" t="str">
            <v>40</v>
          </cell>
          <cell r="D13580" t="str">
            <v>50</v>
          </cell>
          <cell r="E13580" t="str">
            <v>900</v>
          </cell>
          <cell r="F13580" t="str">
            <v>6400.04</v>
          </cell>
          <cell r="G13580" t="str">
            <v>Repairs &amp; Maintenance Equipment Rental</v>
          </cell>
          <cell r="H13580">
            <v>0</v>
          </cell>
          <cell r="I13580">
            <v>0</v>
          </cell>
          <cell r="J13580">
            <v>0</v>
          </cell>
          <cell r="K13580">
            <v>0</v>
          </cell>
          <cell r="L13580">
            <v>0</v>
          </cell>
          <cell r="M13580">
            <v>0</v>
          </cell>
          <cell r="N13580">
            <v>0</v>
          </cell>
          <cell r="O13580" t="str">
            <v>+++</v>
          </cell>
        </row>
        <row r="13581">
          <cell r="A13581" t="str">
            <v>840.40.50.900-7000.99</v>
          </cell>
          <cell r="B13581" t="str">
            <v>840</v>
          </cell>
          <cell r="C13581" t="str">
            <v>40</v>
          </cell>
          <cell r="D13581" t="str">
            <v>50</v>
          </cell>
          <cell r="E13581" t="str">
            <v>900</v>
          </cell>
          <cell r="F13581" t="str">
            <v>7000.99</v>
          </cell>
          <cell r="G13581" t="str">
            <v>Capital Outlay General</v>
          </cell>
          <cell r="H13581">
            <v>0</v>
          </cell>
          <cell r="I13581">
            <v>0</v>
          </cell>
          <cell r="J13581">
            <v>0</v>
          </cell>
          <cell r="K13581">
            <v>0</v>
          </cell>
          <cell r="L13581">
            <v>0</v>
          </cell>
          <cell r="M13581">
            <v>0</v>
          </cell>
          <cell r="N13581">
            <v>0</v>
          </cell>
          <cell r="O13581" t="str">
            <v>+++</v>
          </cell>
        </row>
        <row r="13582">
          <cell r="A13582" t="str">
            <v>840.40.55.900-7000.03</v>
          </cell>
          <cell r="B13582" t="str">
            <v>840</v>
          </cell>
          <cell r="C13582" t="str">
            <v>40</v>
          </cell>
          <cell r="D13582" t="str">
            <v>55</v>
          </cell>
          <cell r="E13582" t="str">
            <v>900</v>
          </cell>
          <cell r="F13582" t="str">
            <v>7000.03</v>
          </cell>
          <cell r="G13582" t="str">
            <v>Capital Outlay Operations Equip-Minor</v>
          </cell>
          <cell r="H13582">
            <v>0</v>
          </cell>
          <cell r="I13582">
            <v>0</v>
          </cell>
          <cell r="J13582">
            <v>0</v>
          </cell>
          <cell r="K13582">
            <v>0</v>
          </cell>
          <cell r="L13582">
            <v>0</v>
          </cell>
          <cell r="M13582">
            <v>0</v>
          </cell>
          <cell r="N13582">
            <v>0</v>
          </cell>
          <cell r="O13582" t="str">
            <v>+++</v>
          </cell>
        </row>
        <row r="13583">
          <cell r="A13583" t="str">
            <v>840.40.55.900-7000.99</v>
          </cell>
          <cell r="B13583" t="str">
            <v>840</v>
          </cell>
          <cell r="C13583" t="str">
            <v>40</v>
          </cell>
          <cell r="D13583" t="str">
            <v>55</v>
          </cell>
          <cell r="E13583" t="str">
            <v>900</v>
          </cell>
          <cell r="F13583" t="str">
            <v>7000.99</v>
          </cell>
          <cell r="G13583" t="str">
            <v>Capital Outlay General</v>
          </cell>
          <cell r="H13583">
            <v>0</v>
          </cell>
          <cell r="I13583">
            <v>0</v>
          </cell>
          <cell r="J13583">
            <v>0</v>
          </cell>
          <cell r="K13583">
            <v>0</v>
          </cell>
          <cell r="L13583">
            <v>0</v>
          </cell>
          <cell r="M13583">
            <v>0</v>
          </cell>
          <cell r="N13583">
            <v>0</v>
          </cell>
          <cell r="O13583" t="str">
            <v>+++</v>
          </cell>
        </row>
        <row r="13584">
          <cell r="A13584" t="str">
            <v>840.40.60.900-6200.02</v>
          </cell>
          <cell r="B13584" t="str">
            <v>840</v>
          </cell>
          <cell r="C13584" t="str">
            <v>40</v>
          </cell>
          <cell r="D13584" t="str">
            <v>60</v>
          </cell>
          <cell r="E13584" t="str">
            <v>900</v>
          </cell>
          <cell r="F13584" t="str">
            <v>6200.02</v>
          </cell>
          <cell r="G13584" t="str">
            <v>Supplies Special Department</v>
          </cell>
          <cell r="H13584">
            <v>0</v>
          </cell>
          <cell r="I13584">
            <v>0</v>
          </cell>
          <cell r="J13584">
            <v>0</v>
          </cell>
          <cell r="K13584">
            <v>0</v>
          </cell>
          <cell r="L13584">
            <v>0</v>
          </cell>
          <cell r="M13584">
            <v>0</v>
          </cell>
          <cell r="N13584">
            <v>0</v>
          </cell>
          <cell r="O13584" t="str">
            <v>+++</v>
          </cell>
        </row>
        <row r="13585">
          <cell r="A13585" t="str">
            <v>840.40.60.900-7000.03</v>
          </cell>
          <cell r="B13585" t="str">
            <v>840</v>
          </cell>
          <cell r="C13585" t="str">
            <v>40</v>
          </cell>
          <cell r="D13585" t="str">
            <v>60</v>
          </cell>
          <cell r="E13585" t="str">
            <v>900</v>
          </cell>
          <cell r="F13585" t="str">
            <v>7000.03</v>
          </cell>
          <cell r="G13585" t="str">
            <v>Capital Outlay Operations Equip-Minor</v>
          </cell>
          <cell r="H13585">
            <v>0</v>
          </cell>
          <cell r="I13585">
            <v>0</v>
          </cell>
          <cell r="J13585">
            <v>0</v>
          </cell>
          <cell r="K13585">
            <v>0</v>
          </cell>
          <cell r="L13585">
            <v>0</v>
          </cell>
          <cell r="M13585">
            <v>0</v>
          </cell>
          <cell r="N13585">
            <v>0</v>
          </cell>
          <cell r="O13585" t="str">
            <v>+++</v>
          </cell>
        </row>
        <row r="13586">
          <cell r="A13586" t="str">
            <v>840.40.60.900-7000.99</v>
          </cell>
          <cell r="B13586" t="str">
            <v>840</v>
          </cell>
          <cell r="C13586" t="str">
            <v>40</v>
          </cell>
          <cell r="D13586" t="str">
            <v>60</v>
          </cell>
          <cell r="E13586" t="str">
            <v>900</v>
          </cell>
          <cell r="F13586" t="str">
            <v>7000.99</v>
          </cell>
          <cell r="G13586" t="str">
            <v>Capital Outlay General</v>
          </cell>
          <cell r="H13586">
            <v>0</v>
          </cell>
          <cell r="I13586">
            <v>0</v>
          </cell>
          <cell r="J13586">
            <v>0</v>
          </cell>
          <cell r="K13586">
            <v>0</v>
          </cell>
          <cell r="L13586">
            <v>0</v>
          </cell>
          <cell r="M13586">
            <v>0</v>
          </cell>
          <cell r="N13586">
            <v>0</v>
          </cell>
          <cell r="O13586" t="str">
            <v>+++</v>
          </cell>
        </row>
        <row r="13587">
          <cell r="A13587" t="str">
            <v>840.40.70.570-6200.02</v>
          </cell>
          <cell r="B13587" t="str">
            <v>840</v>
          </cell>
          <cell r="C13587" t="str">
            <v>40</v>
          </cell>
          <cell r="D13587" t="str">
            <v>70</v>
          </cell>
          <cell r="E13587" t="str">
            <v>570</v>
          </cell>
          <cell r="F13587" t="str">
            <v>6200.02</v>
          </cell>
          <cell r="G13587" t="str">
            <v>Supplies Special Department</v>
          </cell>
          <cell r="H13587">
            <v>0</v>
          </cell>
          <cell r="I13587">
            <v>0</v>
          </cell>
          <cell r="J13587">
            <v>0</v>
          </cell>
          <cell r="K13587">
            <v>0</v>
          </cell>
          <cell r="L13587">
            <v>0</v>
          </cell>
          <cell r="M13587">
            <v>0</v>
          </cell>
          <cell r="N13587">
            <v>0</v>
          </cell>
          <cell r="O13587" t="str">
            <v>+++</v>
          </cell>
        </row>
        <row r="13588">
          <cell r="A13588" t="str">
            <v>840.40.70.570-7000.04</v>
          </cell>
          <cell r="B13588" t="str">
            <v>840</v>
          </cell>
          <cell r="C13588" t="str">
            <v>40</v>
          </cell>
          <cell r="D13588" t="str">
            <v>70</v>
          </cell>
          <cell r="E13588" t="str">
            <v>570</v>
          </cell>
          <cell r="F13588" t="str">
            <v>7000.04</v>
          </cell>
          <cell r="G13588" t="str">
            <v>Capital Outlay Operations Equipment-Major</v>
          </cell>
          <cell r="H13588">
            <v>0</v>
          </cell>
          <cell r="I13588">
            <v>0</v>
          </cell>
          <cell r="J13588">
            <v>0</v>
          </cell>
          <cell r="K13588">
            <v>0</v>
          </cell>
          <cell r="L13588">
            <v>0</v>
          </cell>
          <cell r="M13588">
            <v>0</v>
          </cell>
          <cell r="N13588">
            <v>0</v>
          </cell>
          <cell r="O13588" t="str">
            <v>+++</v>
          </cell>
        </row>
        <row r="13589">
          <cell r="A13589" t="str">
            <v>840.40.70.570-7000.99</v>
          </cell>
          <cell r="B13589" t="str">
            <v>840</v>
          </cell>
          <cell r="C13589" t="str">
            <v>40</v>
          </cell>
          <cell r="D13589" t="str">
            <v>70</v>
          </cell>
          <cell r="E13589" t="str">
            <v>570</v>
          </cell>
          <cell r="F13589" t="str">
            <v>7000.99</v>
          </cell>
          <cell r="G13589" t="str">
            <v>Capital Outlay General</v>
          </cell>
          <cell r="H13589">
            <v>0</v>
          </cell>
          <cell r="I13589">
            <v>0</v>
          </cell>
          <cell r="J13589">
            <v>0</v>
          </cell>
          <cell r="K13589">
            <v>0</v>
          </cell>
          <cell r="L13589">
            <v>0</v>
          </cell>
          <cell r="M13589">
            <v>0</v>
          </cell>
          <cell r="N13589">
            <v>0</v>
          </cell>
          <cell r="O13589" t="str">
            <v>+++</v>
          </cell>
        </row>
        <row r="13590">
          <cell r="A13590" t="str">
            <v>840.40.75.900-7000.99</v>
          </cell>
          <cell r="B13590" t="str">
            <v>840</v>
          </cell>
          <cell r="C13590" t="str">
            <v>40</v>
          </cell>
          <cell r="D13590" t="str">
            <v>75</v>
          </cell>
          <cell r="E13590" t="str">
            <v>900</v>
          </cell>
          <cell r="F13590" t="str">
            <v>7000.99</v>
          </cell>
          <cell r="G13590" t="str">
            <v>Capital Outlay General</v>
          </cell>
          <cell r="H13590">
            <v>0</v>
          </cell>
          <cell r="I13590">
            <v>0</v>
          </cell>
          <cell r="J13590">
            <v>0</v>
          </cell>
          <cell r="K13590">
            <v>0</v>
          </cell>
          <cell r="L13590">
            <v>0</v>
          </cell>
          <cell r="M13590">
            <v>0</v>
          </cell>
          <cell r="N13590">
            <v>0</v>
          </cell>
          <cell r="O13590" t="str">
            <v>+++</v>
          </cell>
        </row>
        <row r="13591">
          <cell r="A13591" t="str">
            <v>840.40.80.900-7000.04</v>
          </cell>
          <cell r="B13591" t="str">
            <v>840</v>
          </cell>
          <cell r="C13591" t="str">
            <v>40</v>
          </cell>
          <cell r="D13591" t="str">
            <v>80</v>
          </cell>
          <cell r="E13591" t="str">
            <v>900</v>
          </cell>
          <cell r="F13591" t="str">
            <v>7000.04</v>
          </cell>
          <cell r="G13591" t="str">
            <v>Capital Outlay Operations Equipment-Major</v>
          </cell>
          <cell r="H13591">
            <v>0</v>
          </cell>
          <cell r="I13591">
            <v>0</v>
          </cell>
          <cell r="J13591">
            <v>0</v>
          </cell>
          <cell r="K13591">
            <v>0</v>
          </cell>
          <cell r="L13591">
            <v>0</v>
          </cell>
          <cell r="M13591">
            <v>0</v>
          </cell>
          <cell r="N13591">
            <v>0</v>
          </cell>
          <cell r="O13591" t="str">
            <v>+++</v>
          </cell>
        </row>
        <row r="13592">
          <cell r="A13592" t="str">
            <v>840.40.80.900-7000.99</v>
          </cell>
          <cell r="B13592" t="str">
            <v>840</v>
          </cell>
          <cell r="C13592" t="str">
            <v>40</v>
          </cell>
          <cell r="D13592" t="str">
            <v>80</v>
          </cell>
          <cell r="E13592" t="str">
            <v>900</v>
          </cell>
          <cell r="F13592" t="str">
            <v>7000.99</v>
          </cell>
          <cell r="G13592" t="str">
            <v>Capital Outlay General</v>
          </cell>
          <cell r="H13592">
            <v>0</v>
          </cell>
          <cell r="I13592">
            <v>0</v>
          </cell>
          <cell r="J13592">
            <v>0</v>
          </cell>
          <cell r="K13592">
            <v>0</v>
          </cell>
          <cell r="L13592">
            <v>0</v>
          </cell>
          <cell r="M13592">
            <v>0</v>
          </cell>
          <cell r="N13592">
            <v>0</v>
          </cell>
          <cell r="O13592" t="str">
            <v>+++</v>
          </cell>
        </row>
        <row r="13593">
          <cell r="A13593" t="str">
            <v>840.40.80.900-8000.99</v>
          </cell>
          <cell r="B13593" t="str">
            <v>840</v>
          </cell>
          <cell r="C13593" t="str">
            <v>40</v>
          </cell>
          <cell r="D13593" t="str">
            <v>80</v>
          </cell>
          <cell r="E13593" t="str">
            <v>900</v>
          </cell>
          <cell r="F13593" t="str">
            <v>8000.99</v>
          </cell>
          <cell r="G13593" t="str">
            <v>Capital Improvements-General Government General</v>
          </cell>
          <cell r="H13593">
            <v>0</v>
          </cell>
          <cell r="I13593">
            <v>0</v>
          </cell>
          <cell r="J13593">
            <v>0</v>
          </cell>
          <cell r="K13593">
            <v>0</v>
          </cell>
          <cell r="L13593">
            <v>0</v>
          </cell>
          <cell r="M13593">
            <v>0</v>
          </cell>
          <cell r="N13593">
            <v>0</v>
          </cell>
          <cell r="O13593" t="str">
            <v>+++</v>
          </cell>
        </row>
        <row r="13594">
          <cell r="A13594" t="str">
            <v>840.40.85.900-7000.99</v>
          </cell>
          <cell r="B13594" t="str">
            <v>840</v>
          </cell>
          <cell r="C13594" t="str">
            <v>40</v>
          </cell>
          <cell r="D13594" t="str">
            <v>85</v>
          </cell>
          <cell r="E13594" t="str">
            <v>900</v>
          </cell>
          <cell r="F13594" t="str">
            <v>7000.99</v>
          </cell>
          <cell r="G13594" t="str">
            <v>Capital Outlay General</v>
          </cell>
          <cell r="H13594">
            <v>0</v>
          </cell>
          <cell r="I13594">
            <v>0</v>
          </cell>
          <cell r="J13594">
            <v>0</v>
          </cell>
          <cell r="K13594">
            <v>0</v>
          </cell>
          <cell r="L13594">
            <v>0</v>
          </cell>
          <cell r="M13594">
            <v>0</v>
          </cell>
          <cell r="N13594">
            <v>0</v>
          </cell>
          <cell r="O13594" t="str">
            <v>+++</v>
          </cell>
        </row>
        <row r="13595">
          <cell r="A13595" t="str">
            <v>840.50.00.900-7000.99</v>
          </cell>
          <cell r="B13595" t="str">
            <v>840</v>
          </cell>
          <cell r="C13595" t="str">
            <v>50</v>
          </cell>
          <cell r="D13595" t="str">
            <v>00</v>
          </cell>
          <cell r="E13595" t="str">
            <v>900</v>
          </cell>
          <cell r="F13595" t="str">
            <v>7000.99</v>
          </cell>
          <cell r="G13595" t="str">
            <v>Capital Outlay General</v>
          </cell>
          <cell r="H13595">
            <v>0</v>
          </cell>
          <cell r="I13595">
            <v>0</v>
          </cell>
          <cell r="J13595">
            <v>0</v>
          </cell>
          <cell r="K13595">
            <v>0</v>
          </cell>
          <cell r="L13595">
            <v>0</v>
          </cell>
          <cell r="M13595">
            <v>0</v>
          </cell>
          <cell r="N13595">
            <v>0</v>
          </cell>
          <cell r="O13595" t="str">
            <v>+++</v>
          </cell>
        </row>
        <row r="13596">
          <cell r="A13596" t="str">
            <v>860 - Self In-5100.98</v>
          </cell>
          <cell r="B13596" t="str">
            <v>860</v>
          </cell>
          <cell r="C13596" t="str">
            <v xml:space="preserve">- </v>
          </cell>
          <cell r="D13596" t="str">
            <v>el</v>
          </cell>
          <cell r="E13596" t="str">
            <v xml:space="preserve"> In</v>
          </cell>
          <cell r="F13596" t="str">
            <v>5100.98</v>
          </cell>
          <cell r="G13596" t="str">
            <v>Benefits GASB 75 Expense</v>
          </cell>
          <cell r="H13596">
            <v>0</v>
          </cell>
          <cell r="I13596">
            <v>0</v>
          </cell>
          <cell r="J13596">
            <v>0</v>
          </cell>
          <cell r="K13596">
            <v>0</v>
          </cell>
          <cell r="L13596">
            <v>0</v>
          </cell>
          <cell r="M13596">
            <v>0</v>
          </cell>
          <cell r="N13596">
            <v>0</v>
          </cell>
          <cell r="O13596" t="str">
            <v>+++</v>
          </cell>
        </row>
        <row r="13597">
          <cell r="A13597" t="str">
            <v>860.00.00.900-7000.07</v>
          </cell>
          <cell r="B13597" t="str">
            <v>860</v>
          </cell>
          <cell r="C13597" t="str">
            <v>00</v>
          </cell>
          <cell r="D13597" t="str">
            <v>00</v>
          </cell>
          <cell r="E13597" t="str">
            <v>900</v>
          </cell>
          <cell r="F13597" t="str">
            <v>7000.07</v>
          </cell>
          <cell r="G13597" t="str">
            <v>Capital Outlay Computer Hardware</v>
          </cell>
          <cell r="H13597">
            <v>0</v>
          </cell>
          <cell r="I13597">
            <v>0</v>
          </cell>
          <cell r="J13597">
            <v>0</v>
          </cell>
          <cell r="K13597">
            <v>0</v>
          </cell>
          <cell r="L13597">
            <v>0</v>
          </cell>
          <cell r="M13597">
            <v>0</v>
          </cell>
          <cell r="N13597">
            <v>0</v>
          </cell>
          <cell r="O13597" t="str">
            <v>+++</v>
          </cell>
        </row>
        <row r="13598">
          <cell r="A13598" t="str">
            <v>860.00.00.900-7000.99</v>
          </cell>
          <cell r="B13598" t="str">
            <v>860</v>
          </cell>
          <cell r="C13598" t="str">
            <v>00</v>
          </cell>
          <cell r="D13598" t="str">
            <v>00</v>
          </cell>
          <cell r="E13598" t="str">
            <v>900</v>
          </cell>
          <cell r="F13598" t="str">
            <v>7000.99</v>
          </cell>
          <cell r="G13598" t="str">
            <v>Capital Outlay General</v>
          </cell>
          <cell r="H13598">
            <v>0</v>
          </cell>
          <cell r="I13598">
            <v>0</v>
          </cell>
          <cell r="J13598">
            <v>0</v>
          </cell>
          <cell r="K13598">
            <v>0</v>
          </cell>
          <cell r="L13598">
            <v>0</v>
          </cell>
          <cell r="M13598">
            <v>0</v>
          </cell>
          <cell r="N13598">
            <v>0</v>
          </cell>
          <cell r="O13598" t="str">
            <v>+++</v>
          </cell>
        </row>
        <row r="13599">
          <cell r="A13599" t="str">
            <v>860.00.00.900-8000.13</v>
          </cell>
          <cell r="B13599" t="str">
            <v>860</v>
          </cell>
          <cell r="C13599" t="str">
            <v>00</v>
          </cell>
          <cell r="D13599" t="str">
            <v>00</v>
          </cell>
          <cell r="E13599" t="str">
            <v>900</v>
          </cell>
          <cell r="F13599" t="str">
            <v>8000.13</v>
          </cell>
          <cell r="G13599" t="str">
            <v>Capital Improvements-General Government Building Renovation</v>
          </cell>
          <cell r="H13599">
            <v>0</v>
          </cell>
          <cell r="I13599">
            <v>0</v>
          </cell>
          <cell r="J13599">
            <v>0</v>
          </cell>
          <cell r="K13599">
            <v>0</v>
          </cell>
          <cell r="L13599">
            <v>0</v>
          </cell>
          <cell r="M13599">
            <v>0</v>
          </cell>
          <cell r="N13599">
            <v>0</v>
          </cell>
          <cell r="O13599" t="str">
            <v>+++</v>
          </cell>
        </row>
        <row r="13600">
          <cell r="A13600" t="str">
            <v>860.00.00.900-9000.83</v>
          </cell>
          <cell r="B13600" t="str">
            <v>860</v>
          </cell>
          <cell r="C13600" t="str">
            <v>00</v>
          </cell>
          <cell r="D13600" t="str">
            <v>00</v>
          </cell>
          <cell r="E13600" t="str">
            <v>900</v>
          </cell>
          <cell r="F13600" t="str">
            <v>9000.83</v>
          </cell>
          <cell r="G13600" t="str">
            <v>Operating Transfers Out Information Technology Fund</v>
          </cell>
          <cell r="H13600">
            <v>0</v>
          </cell>
          <cell r="I13600">
            <v>0</v>
          </cell>
          <cell r="J13600">
            <v>0</v>
          </cell>
          <cell r="K13600">
            <v>0</v>
          </cell>
          <cell r="L13600">
            <v>0</v>
          </cell>
          <cell r="M13600">
            <v>0</v>
          </cell>
          <cell r="N13600">
            <v>0</v>
          </cell>
          <cell r="O13600" t="str">
            <v>+++</v>
          </cell>
        </row>
        <row r="13601">
          <cell r="A13601" t="str">
            <v>860.03.00.000-5000.01</v>
          </cell>
          <cell r="B13601" t="str">
            <v>860</v>
          </cell>
          <cell r="C13601" t="str">
            <v>03</v>
          </cell>
          <cell r="D13601" t="str">
            <v>00</v>
          </cell>
          <cell r="E13601" t="str">
            <v>000</v>
          </cell>
          <cell r="F13601" t="str">
            <v>5000.01</v>
          </cell>
          <cell r="G13601" t="str">
            <v>Salaries Regular</v>
          </cell>
          <cell r="H13601">
            <v>0</v>
          </cell>
          <cell r="I13601">
            <v>0</v>
          </cell>
          <cell r="J13601">
            <v>0</v>
          </cell>
          <cell r="K13601">
            <v>0</v>
          </cell>
          <cell r="L13601">
            <v>0</v>
          </cell>
          <cell r="M13601">
            <v>0</v>
          </cell>
          <cell r="N13601">
            <v>0</v>
          </cell>
          <cell r="O13601" t="str">
            <v>+++</v>
          </cell>
        </row>
        <row r="13602">
          <cell r="A13602" t="str">
            <v>860.03.00.000-5000.02</v>
          </cell>
          <cell r="B13602" t="str">
            <v>860</v>
          </cell>
          <cell r="C13602" t="str">
            <v>03</v>
          </cell>
          <cell r="D13602" t="str">
            <v>00</v>
          </cell>
          <cell r="E13602" t="str">
            <v>000</v>
          </cell>
          <cell r="F13602" t="str">
            <v>5000.02</v>
          </cell>
          <cell r="G13602" t="str">
            <v>Salaries Part Time</v>
          </cell>
          <cell r="H13602">
            <v>0</v>
          </cell>
          <cell r="I13602">
            <v>0</v>
          </cell>
          <cell r="J13602">
            <v>0</v>
          </cell>
          <cell r="K13602">
            <v>0</v>
          </cell>
          <cell r="L13602">
            <v>0</v>
          </cell>
          <cell r="M13602">
            <v>0</v>
          </cell>
          <cell r="N13602">
            <v>0</v>
          </cell>
          <cell r="O13602" t="str">
            <v>+++</v>
          </cell>
        </row>
        <row r="13603">
          <cell r="A13603" t="str">
            <v>860.03.00.000-5000.03</v>
          </cell>
          <cell r="B13603" t="str">
            <v>860</v>
          </cell>
          <cell r="C13603" t="str">
            <v>03</v>
          </cell>
          <cell r="D13603" t="str">
            <v>00</v>
          </cell>
          <cell r="E13603" t="str">
            <v>000</v>
          </cell>
          <cell r="F13603" t="str">
            <v>5000.03</v>
          </cell>
          <cell r="G13603" t="str">
            <v>Salaries Overtime</v>
          </cell>
          <cell r="H13603">
            <v>0</v>
          </cell>
          <cell r="I13603">
            <v>0</v>
          </cell>
          <cell r="J13603">
            <v>0</v>
          </cell>
          <cell r="K13603">
            <v>0</v>
          </cell>
          <cell r="L13603">
            <v>0</v>
          </cell>
          <cell r="M13603">
            <v>0</v>
          </cell>
          <cell r="N13603">
            <v>0</v>
          </cell>
          <cell r="O13603" t="str">
            <v>+++</v>
          </cell>
        </row>
        <row r="13604">
          <cell r="A13604" t="str">
            <v>860.03.00.000-5000.04</v>
          </cell>
          <cell r="B13604" t="str">
            <v>860</v>
          </cell>
          <cell r="C13604" t="str">
            <v>03</v>
          </cell>
          <cell r="D13604" t="str">
            <v>00</v>
          </cell>
          <cell r="E13604" t="str">
            <v>000</v>
          </cell>
          <cell r="F13604" t="str">
            <v>5000.04</v>
          </cell>
          <cell r="G13604" t="str">
            <v>Salaries Holiday Pay</v>
          </cell>
          <cell r="H13604">
            <v>0</v>
          </cell>
          <cell r="I13604">
            <v>0</v>
          </cell>
          <cell r="J13604">
            <v>0</v>
          </cell>
          <cell r="K13604">
            <v>0</v>
          </cell>
          <cell r="L13604">
            <v>0</v>
          </cell>
          <cell r="M13604">
            <v>0</v>
          </cell>
          <cell r="N13604">
            <v>0</v>
          </cell>
          <cell r="O13604" t="str">
            <v>+++</v>
          </cell>
        </row>
        <row r="13605">
          <cell r="A13605" t="str">
            <v>860.03.00.000-5000.05</v>
          </cell>
          <cell r="B13605" t="str">
            <v>860</v>
          </cell>
          <cell r="C13605" t="str">
            <v>03</v>
          </cell>
          <cell r="D13605" t="str">
            <v>00</v>
          </cell>
          <cell r="E13605" t="str">
            <v>000</v>
          </cell>
          <cell r="F13605" t="str">
            <v>5000.05</v>
          </cell>
          <cell r="G13605" t="str">
            <v>Salaries Duty Pay</v>
          </cell>
          <cell r="H13605">
            <v>0</v>
          </cell>
          <cell r="I13605">
            <v>0</v>
          </cell>
          <cell r="J13605">
            <v>0</v>
          </cell>
          <cell r="K13605">
            <v>0</v>
          </cell>
          <cell r="L13605">
            <v>0</v>
          </cell>
          <cell r="M13605">
            <v>0</v>
          </cell>
          <cell r="N13605">
            <v>0</v>
          </cell>
          <cell r="O13605" t="str">
            <v>+++</v>
          </cell>
        </row>
        <row r="13606">
          <cell r="A13606" t="str">
            <v>860.03.00.000-5000.06</v>
          </cell>
          <cell r="B13606" t="str">
            <v>860</v>
          </cell>
          <cell r="C13606" t="str">
            <v>03</v>
          </cell>
          <cell r="D13606" t="str">
            <v>00</v>
          </cell>
          <cell r="E13606" t="str">
            <v>000</v>
          </cell>
          <cell r="F13606" t="str">
            <v>5000.06</v>
          </cell>
          <cell r="G13606" t="str">
            <v>Salaries Out of Class</v>
          </cell>
          <cell r="H13606">
            <v>0</v>
          </cell>
          <cell r="I13606">
            <v>0</v>
          </cell>
          <cell r="J13606">
            <v>0</v>
          </cell>
          <cell r="K13606">
            <v>0</v>
          </cell>
          <cell r="L13606">
            <v>0</v>
          </cell>
          <cell r="M13606">
            <v>0</v>
          </cell>
          <cell r="N13606">
            <v>0</v>
          </cell>
          <cell r="O13606" t="str">
            <v>+++</v>
          </cell>
        </row>
        <row r="13607">
          <cell r="A13607" t="str">
            <v>860.03.00.000-5000.07</v>
          </cell>
          <cell r="B13607" t="str">
            <v>860</v>
          </cell>
          <cell r="C13607" t="str">
            <v>03</v>
          </cell>
          <cell r="D13607" t="str">
            <v>00</v>
          </cell>
          <cell r="E13607" t="str">
            <v>000</v>
          </cell>
          <cell r="F13607" t="str">
            <v>5000.07</v>
          </cell>
          <cell r="G13607" t="str">
            <v>Salaries Admin Leave Pay</v>
          </cell>
          <cell r="H13607">
            <v>0</v>
          </cell>
          <cell r="I13607">
            <v>0</v>
          </cell>
          <cell r="J13607">
            <v>0</v>
          </cell>
          <cell r="K13607">
            <v>0</v>
          </cell>
          <cell r="L13607">
            <v>0</v>
          </cell>
          <cell r="M13607">
            <v>0</v>
          </cell>
          <cell r="N13607">
            <v>0</v>
          </cell>
          <cell r="O13607" t="str">
            <v>+++</v>
          </cell>
        </row>
        <row r="13608">
          <cell r="A13608" t="str">
            <v>860.03.00.000-5000.08</v>
          </cell>
          <cell r="B13608" t="str">
            <v>860</v>
          </cell>
          <cell r="C13608" t="str">
            <v>03</v>
          </cell>
          <cell r="D13608" t="str">
            <v>00</v>
          </cell>
          <cell r="E13608" t="str">
            <v>000</v>
          </cell>
          <cell r="F13608" t="str">
            <v>5000.08</v>
          </cell>
          <cell r="G13608" t="str">
            <v>Salaries Longevity Pay</v>
          </cell>
          <cell r="H13608">
            <v>0</v>
          </cell>
          <cell r="I13608">
            <v>0</v>
          </cell>
          <cell r="J13608">
            <v>0</v>
          </cell>
          <cell r="K13608">
            <v>0</v>
          </cell>
          <cell r="L13608">
            <v>0</v>
          </cell>
          <cell r="M13608">
            <v>0</v>
          </cell>
          <cell r="N13608">
            <v>0</v>
          </cell>
          <cell r="O13608" t="str">
            <v>+++</v>
          </cell>
        </row>
        <row r="13609">
          <cell r="A13609" t="str">
            <v>860.03.00.000-5000.09</v>
          </cell>
          <cell r="B13609" t="str">
            <v>860</v>
          </cell>
          <cell r="C13609" t="str">
            <v>03</v>
          </cell>
          <cell r="D13609" t="str">
            <v>00</v>
          </cell>
          <cell r="E13609" t="str">
            <v>000</v>
          </cell>
          <cell r="F13609" t="str">
            <v>5000.09</v>
          </cell>
          <cell r="G13609" t="str">
            <v>Salaries Mutual Aid Overtime</v>
          </cell>
          <cell r="H13609">
            <v>0</v>
          </cell>
          <cell r="I13609">
            <v>0</v>
          </cell>
          <cell r="J13609">
            <v>0</v>
          </cell>
          <cell r="K13609">
            <v>0</v>
          </cell>
          <cell r="L13609">
            <v>0</v>
          </cell>
          <cell r="M13609">
            <v>0</v>
          </cell>
          <cell r="N13609">
            <v>0</v>
          </cell>
          <cell r="O13609" t="str">
            <v>+++</v>
          </cell>
        </row>
        <row r="13610">
          <cell r="A13610" t="str">
            <v>860.03.00.000-5000.10</v>
          </cell>
          <cell r="B13610" t="str">
            <v>860</v>
          </cell>
          <cell r="C13610" t="str">
            <v>03</v>
          </cell>
          <cell r="D13610" t="str">
            <v>00</v>
          </cell>
          <cell r="E13610" t="str">
            <v>000</v>
          </cell>
          <cell r="F13610" t="str">
            <v>5000.10</v>
          </cell>
          <cell r="G13610" t="str">
            <v>Salaries Furloughs</v>
          </cell>
          <cell r="H13610">
            <v>0</v>
          </cell>
          <cell r="I13610">
            <v>0</v>
          </cell>
          <cell r="J13610">
            <v>0</v>
          </cell>
          <cell r="K13610">
            <v>0</v>
          </cell>
          <cell r="L13610">
            <v>0</v>
          </cell>
          <cell r="M13610">
            <v>0</v>
          </cell>
          <cell r="N13610">
            <v>0</v>
          </cell>
          <cell r="O13610" t="str">
            <v>+++</v>
          </cell>
        </row>
        <row r="13611">
          <cell r="A13611" t="str">
            <v>860.03.00.000-5000.11</v>
          </cell>
          <cell r="B13611" t="str">
            <v>860</v>
          </cell>
          <cell r="C13611" t="str">
            <v>03</v>
          </cell>
          <cell r="D13611" t="str">
            <v>00</v>
          </cell>
          <cell r="E13611" t="str">
            <v>000</v>
          </cell>
          <cell r="F13611" t="str">
            <v>5000.11</v>
          </cell>
          <cell r="G13611" t="str">
            <v>Salaries Worker's Comp</v>
          </cell>
          <cell r="H13611">
            <v>0</v>
          </cell>
          <cell r="I13611">
            <v>0</v>
          </cell>
          <cell r="J13611">
            <v>0</v>
          </cell>
          <cell r="K13611">
            <v>0</v>
          </cell>
          <cell r="L13611">
            <v>0</v>
          </cell>
          <cell r="M13611">
            <v>0</v>
          </cell>
          <cell r="N13611">
            <v>0</v>
          </cell>
          <cell r="O13611" t="str">
            <v>+++</v>
          </cell>
        </row>
        <row r="13612">
          <cell r="A13612" t="str">
            <v>860.03.00.000-5000.12</v>
          </cell>
          <cell r="B13612" t="str">
            <v>860</v>
          </cell>
          <cell r="C13612" t="str">
            <v>03</v>
          </cell>
          <cell r="D13612" t="str">
            <v>00</v>
          </cell>
          <cell r="E13612" t="str">
            <v>000</v>
          </cell>
          <cell r="F13612" t="str">
            <v>5000.12</v>
          </cell>
          <cell r="G13612" t="str">
            <v>Salaries Compensated Absences</v>
          </cell>
          <cell r="H13612">
            <v>0</v>
          </cell>
          <cell r="I13612">
            <v>0</v>
          </cell>
          <cell r="J13612">
            <v>0</v>
          </cell>
          <cell r="K13612">
            <v>0</v>
          </cell>
          <cell r="L13612">
            <v>0</v>
          </cell>
          <cell r="M13612">
            <v>0</v>
          </cell>
          <cell r="N13612">
            <v>0</v>
          </cell>
          <cell r="O13612" t="str">
            <v>+++</v>
          </cell>
        </row>
        <row r="13613">
          <cell r="A13613" t="str">
            <v>860.03.00.000-5100.01</v>
          </cell>
          <cell r="B13613" t="str">
            <v>860</v>
          </cell>
          <cell r="C13613" t="str">
            <v>03</v>
          </cell>
          <cell r="D13613" t="str">
            <v>00</v>
          </cell>
          <cell r="E13613" t="str">
            <v>000</v>
          </cell>
          <cell r="F13613" t="str">
            <v>5100.01</v>
          </cell>
          <cell r="G13613" t="str">
            <v>Benefits Retirement</v>
          </cell>
          <cell r="H13613">
            <v>0</v>
          </cell>
          <cell r="I13613">
            <v>0</v>
          </cell>
          <cell r="J13613">
            <v>0</v>
          </cell>
          <cell r="K13613">
            <v>0</v>
          </cell>
          <cell r="L13613">
            <v>0</v>
          </cell>
          <cell r="M13613">
            <v>0</v>
          </cell>
          <cell r="N13613">
            <v>0</v>
          </cell>
          <cell r="O13613" t="str">
            <v>+++</v>
          </cell>
        </row>
        <row r="13614">
          <cell r="A13614" t="str">
            <v>860.03.00.000-5100.02</v>
          </cell>
          <cell r="B13614" t="str">
            <v>860</v>
          </cell>
          <cell r="C13614" t="str">
            <v>03</v>
          </cell>
          <cell r="D13614" t="str">
            <v>00</v>
          </cell>
          <cell r="E13614" t="str">
            <v>000</v>
          </cell>
          <cell r="F13614" t="str">
            <v>5100.02</v>
          </cell>
          <cell r="G13614" t="str">
            <v>Benefits Health Insurance</v>
          </cell>
          <cell r="H13614">
            <v>0</v>
          </cell>
          <cell r="I13614">
            <v>0</v>
          </cell>
          <cell r="J13614">
            <v>0</v>
          </cell>
          <cell r="K13614">
            <v>0</v>
          </cell>
          <cell r="L13614">
            <v>0</v>
          </cell>
          <cell r="M13614">
            <v>0</v>
          </cell>
          <cell r="N13614">
            <v>0</v>
          </cell>
          <cell r="O13614" t="str">
            <v>+++</v>
          </cell>
        </row>
        <row r="13615">
          <cell r="A13615" t="str">
            <v>860.03.00.000-5100.03</v>
          </cell>
          <cell r="B13615" t="str">
            <v>860</v>
          </cell>
          <cell r="C13615" t="str">
            <v>03</v>
          </cell>
          <cell r="D13615" t="str">
            <v>00</v>
          </cell>
          <cell r="E13615" t="str">
            <v>000</v>
          </cell>
          <cell r="F13615" t="str">
            <v>5100.03</v>
          </cell>
          <cell r="G13615" t="str">
            <v>Benefits Dental Insurance</v>
          </cell>
          <cell r="H13615">
            <v>0</v>
          </cell>
          <cell r="I13615">
            <v>0</v>
          </cell>
          <cell r="J13615">
            <v>0</v>
          </cell>
          <cell r="K13615">
            <v>0</v>
          </cell>
          <cell r="L13615">
            <v>0</v>
          </cell>
          <cell r="M13615">
            <v>0</v>
          </cell>
          <cell r="N13615">
            <v>0</v>
          </cell>
          <cell r="O13615" t="str">
            <v>+++</v>
          </cell>
        </row>
        <row r="13616">
          <cell r="A13616" t="str">
            <v>860.03.00.000-5100.04</v>
          </cell>
          <cell r="B13616" t="str">
            <v>860</v>
          </cell>
          <cell r="C13616" t="str">
            <v>03</v>
          </cell>
          <cell r="D13616" t="str">
            <v>00</v>
          </cell>
          <cell r="E13616" t="str">
            <v>000</v>
          </cell>
          <cell r="F13616" t="str">
            <v>5100.04</v>
          </cell>
          <cell r="G13616" t="str">
            <v>Benefits Vision Insurance</v>
          </cell>
          <cell r="H13616">
            <v>0</v>
          </cell>
          <cell r="I13616">
            <v>0</v>
          </cell>
          <cell r="J13616">
            <v>0</v>
          </cell>
          <cell r="K13616">
            <v>0</v>
          </cell>
          <cell r="L13616">
            <v>0</v>
          </cell>
          <cell r="M13616">
            <v>0</v>
          </cell>
          <cell r="N13616">
            <v>0</v>
          </cell>
          <cell r="O13616" t="str">
            <v>+++</v>
          </cell>
        </row>
        <row r="13617">
          <cell r="A13617" t="str">
            <v>860.03.00.000-5100.05</v>
          </cell>
          <cell r="B13617" t="str">
            <v>860</v>
          </cell>
          <cell r="C13617" t="str">
            <v>03</v>
          </cell>
          <cell r="D13617" t="str">
            <v>00</v>
          </cell>
          <cell r="E13617" t="str">
            <v>000</v>
          </cell>
          <cell r="F13617" t="str">
            <v>5100.05</v>
          </cell>
          <cell r="G13617" t="str">
            <v>Benefits Life Insurance</v>
          </cell>
          <cell r="H13617">
            <v>0</v>
          </cell>
          <cell r="I13617">
            <v>0</v>
          </cell>
          <cell r="J13617">
            <v>0</v>
          </cell>
          <cell r="K13617">
            <v>0</v>
          </cell>
          <cell r="L13617">
            <v>0</v>
          </cell>
          <cell r="M13617">
            <v>0</v>
          </cell>
          <cell r="N13617">
            <v>0</v>
          </cell>
          <cell r="O13617" t="str">
            <v>+++</v>
          </cell>
        </row>
        <row r="13618">
          <cell r="A13618" t="str">
            <v>860.03.00.000-5100.06</v>
          </cell>
          <cell r="B13618" t="str">
            <v>860</v>
          </cell>
          <cell r="C13618" t="str">
            <v>03</v>
          </cell>
          <cell r="D13618" t="str">
            <v>00</v>
          </cell>
          <cell r="E13618" t="str">
            <v>000</v>
          </cell>
          <cell r="F13618" t="str">
            <v>5100.06</v>
          </cell>
          <cell r="G13618" t="str">
            <v>Benefits Worker's Comp</v>
          </cell>
          <cell r="H13618">
            <v>0</v>
          </cell>
          <cell r="I13618">
            <v>0</v>
          </cell>
          <cell r="J13618">
            <v>0</v>
          </cell>
          <cell r="K13618">
            <v>0</v>
          </cell>
          <cell r="L13618">
            <v>0</v>
          </cell>
          <cell r="M13618">
            <v>0</v>
          </cell>
          <cell r="N13618">
            <v>0</v>
          </cell>
          <cell r="O13618" t="str">
            <v>+++</v>
          </cell>
        </row>
        <row r="13619">
          <cell r="A13619" t="str">
            <v>860.03.00.000-5100.07</v>
          </cell>
          <cell r="B13619" t="str">
            <v>860</v>
          </cell>
          <cell r="C13619" t="str">
            <v>03</v>
          </cell>
          <cell r="D13619" t="str">
            <v>00</v>
          </cell>
          <cell r="E13619" t="str">
            <v>000</v>
          </cell>
          <cell r="F13619" t="str">
            <v>5100.07</v>
          </cell>
          <cell r="G13619" t="str">
            <v>Benefits Long Term Disability</v>
          </cell>
          <cell r="H13619">
            <v>0</v>
          </cell>
          <cell r="I13619">
            <v>0</v>
          </cell>
          <cell r="J13619">
            <v>0</v>
          </cell>
          <cell r="K13619">
            <v>0</v>
          </cell>
          <cell r="L13619">
            <v>0</v>
          </cell>
          <cell r="M13619">
            <v>0</v>
          </cell>
          <cell r="N13619">
            <v>0</v>
          </cell>
          <cell r="O13619" t="str">
            <v>+++</v>
          </cell>
        </row>
        <row r="13620">
          <cell r="A13620" t="str">
            <v>860.03.00.000-5100.08</v>
          </cell>
          <cell r="B13620" t="str">
            <v>860</v>
          </cell>
          <cell r="C13620" t="str">
            <v>03</v>
          </cell>
          <cell r="D13620" t="str">
            <v>00</v>
          </cell>
          <cell r="E13620" t="str">
            <v>000</v>
          </cell>
          <cell r="F13620" t="str">
            <v>5100.08</v>
          </cell>
          <cell r="G13620" t="str">
            <v>Benefits Deferred Compensation</v>
          </cell>
          <cell r="H13620">
            <v>0</v>
          </cell>
          <cell r="I13620">
            <v>0</v>
          </cell>
          <cell r="J13620">
            <v>0</v>
          </cell>
          <cell r="K13620">
            <v>0</v>
          </cell>
          <cell r="L13620">
            <v>0</v>
          </cell>
          <cell r="M13620">
            <v>0</v>
          </cell>
          <cell r="N13620">
            <v>0</v>
          </cell>
          <cell r="O13620" t="str">
            <v>+++</v>
          </cell>
        </row>
        <row r="13621">
          <cell r="A13621" t="str">
            <v>860.03.00.000-5100.09</v>
          </cell>
          <cell r="B13621" t="str">
            <v>860</v>
          </cell>
          <cell r="C13621" t="str">
            <v>03</v>
          </cell>
          <cell r="D13621" t="str">
            <v>00</v>
          </cell>
          <cell r="E13621" t="str">
            <v>000</v>
          </cell>
          <cell r="F13621" t="str">
            <v>5100.09</v>
          </cell>
          <cell r="G13621" t="str">
            <v>Benefits Unemployment Insurance</v>
          </cell>
          <cell r="H13621">
            <v>0</v>
          </cell>
          <cell r="I13621">
            <v>0</v>
          </cell>
          <cell r="J13621">
            <v>0</v>
          </cell>
          <cell r="K13621">
            <v>0</v>
          </cell>
          <cell r="L13621">
            <v>0</v>
          </cell>
          <cell r="M13621">
            <v>0</v>
          </cell>
          <cell r="N13621">
            <v>0</v>
          </cell>
          <cell r="O13621" t="str">
            <v>+++</v>
          </cell>
        </row>
        <row r="13622">
          <cell r="A13622" t="str">
            <v>860.03.00.000-5100.10</v>
          </cell>
          <cell r="B13622" t="str">
            <v>860</v>
          </cell>
          <cell r="C13622" t="str">
            <v>03</v>
          </cell>
          <cell r="D13622" t="str">
            <v>00</v>
          </cell>
          <cell r="E13622" t="str">
            <v>000</v>
          </cell>
          <cell r="F13622" t="str">
            <v>5100.10</v>
          </cell>
          <cell r="G13622" t="str">
            <v>Benefits Uniform Allowance</v>
          </cell>
          <cell r="H13622">
            <v>0</v>
          </cell>
          <cell r="I13622">
            <v>0</v>
          </cell>
          <cell r="J13622">
            <v>0</v>
          </cell>
          <cell r="K13622">
            <v>0</v>
          </cell>
          <cell r="L13622">
            <v>0</v>
          </cell>
          <cell r="M13622">
            <v>0</v>
          </cell>
          <cell r="N13622">
            <v>0</v>
          </cell>
          <cell r="O13622" t="str">
            <v>+++</v>
          </cell>
        </row>
        <row r="13623">
          <cell r="A13623" t="str">
            <v>860.03.00.000-5100.11</v>
          </cell>
          <cell r="B13623" t="str">
            <v>860</v>
          </cell>
          <cell r="C13623" t="str">
            <v>03</v>
          </cell>
          <cell r="D13623" t="str">
            <v>00</v>
          </cell>
          <cell r="E13623" t="str">
            <v>000</v>
          </cell>
          <cell r="F13623" t="str">
            <v>5100.11</v>
          </cell>
          <cell r="G13623" t="str">
            <v>Benefits Medicare</v>
          </cell>
          <cell r="H13623">
            <v>0</v>
          </cell>
          <cell r="I13623">
            <v>0</v>
          </cell>
          <cell r="J13623">
            <v>0</v>
          </cell>
          <cell r="K13623">
            <v>0</v>
          </cell>
          <cell r="L13623">
            <v>0</v>
          </cell>
          <cell r="M13623">
            <v>0</v>
          </cell>
          <cell r="N13623">
            <v>0</v>
          </cell>
          <cell r="O13623" t="str">
            <v>+++</v>
          </cell>
        </row>
        <row r="13624">
          <cell r="A13624" t="str">
            <v>860.03.00.000-5100.12</v>
          </cell>
          <cell r="B13624" t="str">
            <v>860</v>
          </cell>
          <cell r="C13624" t="str">
            <v>03</v>
          </cell>
          <cell r="D13624" t="str">
            <v>00</v>
          </cell>
          <cell r="E13624" t="str">
            <v>000</v>
          </cell>
          <cell r="F13624" t="str">
            <v>5100.12</v>
          </cell>
          <cell r="G13624" t="str">
            <v>Benefits Annual Physical Exam</v>
          </cell>
          <cell r="H13624">
            <v>0</v>
          </cell>
          <cell r="I13624">
            <v>0</v>
          </cell>
          <cell r="J13624">
            <v>0</v>
          </cell>
          <cell r="K13624">
            <v>0</v>
          </cell>
          <cell r="L13624">
            <v>0</v>
          </cell>
          <cell r="M13624">
            <v>0</v>
          </cell>
          <cell r="N13624">
            <v>0</v>
          </cell>
          <cell r="O13624" t="str">
            <v>+++</v>
          </cell>
        </row>
        <row r="13625">
          <cell r="A13625" t="str">
            <v>860.03.00.000-5100.13</v>
          </cell>
          <cell r="B13625" t="str">
            <v>860</v>
          </cell>
          <cell r="C13625" t="str">
            <v>03</v>
          </cell>
          <cell r="D13625" t="str">
            <v>00</v>
          </cell>
          <cell r="E13625" t="str">
            <v>000</v>
          </cell>
          <cell r="F13625" t="str">
            <v>5100.13</v>
          </cell>
          <cell r="G13625" t="str">
            <v>Benefits Employee Assistance Program</v>
          </cell>
          <cell r="H13625">
            <v>0</v>
          </cell>
          <cell r="I13625">
            <v>0</v>
          </cell>
          <cell r="J13625">
            <v>0</v>
          </cell>
          <cell r="K13625">
            <v>0</v>
          </cell>
          <cell r="L13625">
            <v>0</v>
          </cell>
          <cell r="M13625">
            <v>0</v>
          </cell>
          <cell r="N13625">
            <v>0</v>
          </cell>
          <cell r="O13625" t="str">
            <v>+++</v>
          </cell>
        </row>
        <row r="13626">
          <cell r="A13626" t="str">
            <v>860.03.00.000-5100.14</v>
          </cell>
          <cell r="B13626" t="str">
            <v>860</v>
          </cell>
          <cell r="C13626" t="str">
            <v>03</v>
          </cell>
          <cell r="D13626" t="str">
            <v>00</v>
          </cell>
          <cell r="E13626" t="str">
            <v>000</v>
          </cell>
          <cell r="F13626" t="str">
            <v>5100.14</v>
          </cell>
          <cell r="G13626" t="str">
            <v>Benefits PPE</v>
          </cell>
          <cell r="H13626">
            <v>0</v>
          </cell>
          <cell r="I13626">
            <v>0</v>
          </cell>
          <cell r="J13626">
            <v>0</v>
          </cell>
          <cell r="K13626">
            <v>0</v>
          </cell>
          <cell r="L13626">
            <v>0</v>
          </cell>
          <cell r="M13626">
            <v>0</v>
          </cell>
          <cell r="N13626">
            <v>0</v>
          </cell>
          <cell r="O13626" t="str">
            <v>+++</v>
          </cell>
        </row>
        <row r="13627">
          <cell r="A13627" t="str">
            <v>860.03.00.000-5100.15</v>
          </cell>
          <cell r="B13627" t="str">
            <v>860</v>
          </cell>
          <cell r="C13627" t="str">
            <v>03</v>
          </cell>
          <cell r="D13627" t="str">
            <v>00</v>
          </cell>
          <cell r="E13627" t="str">
            <v>000</v>
          </cell>
          <cell r="F13627" t="str">
            <v>5100.15</v>
          </cell>
          <cell r="G13627" t="str">
            <v>Benefits Cell Phone Allowance</v>
          </cell>
          <cell r="H13627">
            <v>0</v>
          </cell>
          <cell r="I13627">
            <v>0</v>
          </cell>
          <cell r="J13627">
            <v>0</v>
          </cell>
          <cell r="K13627">
            <v>0</v>
          </cell>
          <cell r="L13627">
            <v>0</v>
          </cell>
          <cell r="M13627">
            <v>0</v>
          </cell>
          <cell r="N13627">
            <v>0</v>
          </cell>
          <cell r="O13627" t="str">
            <v>+++</v>
          </cell>
        </row>
        <row r="13628">
          <cell r="A13628" t="str">
            <v>860.03.00.000-5100.16</v>
          </cell>
          <cell r="B13628" t="str">
            <v>860</v>
          </cell>
          <cell r="C13628" t="str">
            <v>03</v>
          </cell>
          <cell r="D13628" t="str">
            <v>00</v>
          </cell>
          <cell r="E13628" t="str">
            <v>000</v>
          </cell>
          <cell r="F13628" t="str">
            <v>5100.16</v>
          </cell>
          <cell r="G13628" t="str">
            <v>Benefits 1959 Survivor Retirement</v>
          </cell>
          <cell r="H13628">
            <v>0</v>
          </cell>
          <cell r="I13628">
            <v>0</v>
          </cell>
          <cell r="J13628">
            <v>0</v>
          </cell>
          <cell r="K13628">
            <v>0</v>
          </cell>
          <cell r="L13628">
            <v>0</v>
          </cell>
          <cell r="M13628">
            <v>0</v>
          </cell>
          <cell r="N13628">
            <v>0</v>
          </cell>
          <cell r="O13628" t="str">
            <v>+++</v>
          </cell>
        </row>
        <row r="13629">
          <cell r="A13629" t="str">
            <v>860.03.00.000-5100.17</v>
          </cell>
          <cell r="B13629" t="str">
            <v>860</v>
          </cell>
          <cell r="C13629" t="str">
            <v>03</v>
          </cell>
          <cell r="D13629" t="str">
            <v>00</v>
          </cell>
          <cell r="E13629" t="str">
            <v>000</v>
          </cell>
          <cell r="F13629" t="str">
            <v>5100.17</v>
          </cell>
          <cell r="G13629" t="str">
            <v>Benefits Other Post Employment Benefits</v>
          </cell>
          <cell r="H13629">
            <v>0</v>
          </cell>
          <cell r="I13629">
            <v>0</v>
          </cell>
          <cell r="J13629">
            <v>0</v>
          </cell>
          <cell r="K13629">
            <v>0</v>
          </cell>
          <cell r="L13629">
            <v>0</v>
          </cell>
          <cell r="M13629">
            <v>0</v>
          </cell>
          <cell r="N13629">
            <v>0</v>
          </cell>
          <cell r="O13629" t="str">
            <v>+++</v>
          </cell>
        </row>
        <row r="13630">
          <cell r="A13630" t="str">
            <v>860.04.00.140-5000.01</v>
          </cell>
          <cell r="B13630" t="str">
            <v>860</v>
          </cell>
          <cell r="C13630" t="str">
            <v>04</v>
          </cell>
          <cell r="D13630" t="str">
            <v>00</v>
          </cell>
          <cell r="E13630" t="str">
            <v>140</v>
          </cell>
          <cell r="F13630" t="str">
            <v>5000.01</v>
          </cell>
          <cell r="G13630" t="str">
            <v>Salaries Regular</v>
          </cell>
          <cell r="H13630">
            <v>43156</v>
          </cell>
          <cell r="I13630">
            <v>0</v>
          </cell>
          <cell r="J13630">
            <v>43156</v>
          </cell>
          <cell r="K13630">
            <v>0</v>
          </cell>
          <cell r="L13630">
            <v>0</v>
          </cell>
          <cell r="M13630">
            <v>45310.2</v>
          </cell>
          <cell r="N13630">
            <v>-2154.1999999999998</v>
          </cell>
          <cell r="O13630">
            <v>1.05</v>
          </cell>
        </row>
        <row r="13631">
          <cell r="A13631" t="str">
            <v>860.04.00.140-5000.02</v>
          </cell>
          <cell r="B13631" t="str">
            <v>860</v>
          </cell>
          <cell r="C13631" t="str">
            <v>04</v>
          </cell>
          <cell r="D13631" t="str">
            <v>00</v>
          </cell>
          <cell r="E13631" t="str">
            <v>140</v>
          </cell>
          <cell r="F13631" t="str">
            <v>5000.02</v>
          </cell>
          <cell r="G13631" t="str">
            <v>Salaries Part Time</v>
          </cell>
          <cell r="H13631">
            <v>18000</v>
          </cell>
          <cell r="I13631">
            <v>0</v>
          </cell>
          <cell r="J13631">
            <v>18000</v>
          </cell>
          <cell r="K13631">
            <v>0</v>
          </cell>
          <cell r="L13631">
            <v>0</v>
          </cell>
          <cell r="M13631">
            <v>188.5</v>
          </cell>
          <cell r="N13631">
            <v>17811.5</v>
          </cell>
          <cell r="O13631">
            <v>0.01</v>
          </cell>
        </row>
        <row r="13632">
          <cell r="A13632" t="str">
            <v>860.04.00.140-5000.03</v>
          </cell>
          <cell r="B13632" t="str">
            <v>860</v>
          </cell>
          <cell r="C13632" t="str">
            <v>04</v>
          </cell>
          <cell r="D13632" t="str">
            <v>00</v>
          </cell>
          <cell r="E13632" t="str">
            <v>140</v>
          </cell>
          <cell r="F13632" t="str">
            <v>5000.03</v>
          </cell>
          <cell r="G13632" t="str">
            <v>Salaries Overtime</v>
          </cell>
          <cell r="H13632">
            <v>0</v>
          </cell>
          <cell r="I13632">
            <v>0</v>
          </cell>
          <cell r="J13632">
            <v>0</v>
          </cell>
          <cell r="K13632">
            <v>0</v>
          </cell>
          <cell r="L13632">
            <v>0</v>
          </cell>
          <cell r="M13632">
            <v>0</v>
          </cell>
          <cell r="N13632">
            <v>0</v>
          </cell>
          <cell r="O13632" t="str">
            <v>+++</v>
          </cell>
        </row>
        <row r="13633">
          <cell r="A13633" t="str">
            <v>860.04.00.140-5000.06</v>
          </cell>
          <cell r="B13633" t="str">
            <v>860</v>
          </cell>
          <cell r="C13633" t="str">
            <v>04</v>
          </cell>
          <cell r="D13633" t="str">
            <v>00</v>
          </cell>
          <cell r="E13633" t="str">
            <v>140</v>
          </cell>
          <cell r="F13633" t="str">
            <v>5000.06</v>
          </cell>
          <cell r="G13633" t="str">
            <v>Salaries Out of Class</v>
          </cell>
          <cell r="H13633">
            <v>0</v>
          </cell>
          <cell r="I13633">
            <v>0</v>
          </cell>
          <cell r="J13633">
            <v>0</v>
          </cell>
          <cell r="K13633">
            <v>0</v>
          </cell>
          <cell r="L13633">
            <v>0</v>
          </cell>
          <cell r="M13633">
            <v>0</v>
          </cell>
          <cell r="N13633">
            <v>0</v>
          </cell>
          <cell r="O13633" t="str">
            <v>+++</v>
          </cell>
        </row>
        <row r="13634">
          <cell r="A13634" t="str">
            <v>860.04.00.140-5000.07</v>
          </cell>
          <cell r="B13634" t="str">
            <v>860</v>
          </cell>
          <cell r="C13634" t="str">
            <v>04</v>
          </cell>
          <cell r="D13634" t="str">
            <v>00</v>
          </cell>
          <cell r="E13634" t="str">
            <v>140</v>
          </cell>
          <cell r="F13634" t="str">
            <v>5000.07</v>
          </cell>
          <cell r="G13634" t="str">
            <v>Salaries Admin Leave Pay</v>
          </cell>
          <cell r="H13634">
            <v>3889</v>
          </cell>
          <cell r="I13634">
            <v>0</v>
          </cell>
          <cell r="J13634">
            <v>3889</v>
          </cell>
          <cell r="K13634">
            <v>0</v>
          </cell>
          <cell r="L13634">
            <v>0</v>
          </cell>
          <cell r="M13634">
            <v>0</v>
          </cell>
          <cell r="N13634">
            <v>3889</v>
          </cell>
          <cell r="O13634">
            <v>0</v>
          </cell>
        </row>
        <row r="13635">
          <cell r="A13635" t="str">
            <v>860.04.00.140-5000.08</v>
          </cell>
          <cell r="B13635" t="str">
            <v>860</v>
          </cell>
          <cell r="C13635" t="str">
            <v>04</v>
          </cell>
          <cell r="D13635" t="str">
            <v>00</v>
          </cell>
          <cell r="E13635" t="str">
            <v>140</v>
          </cell>
          <cell r="F13635" t="str">
            <v>5000.08</v>
          </cell>
          <cell r="G13635" t="str">
            <v>Salaries Longevity Pay</v>
          </cell>
          <cell r="H13635">
            <v>1422</v>
          </cell>
          <cell r="I13635">
            <v>0</v>
          </cell>
          <cell r="J13635">
            <v>1422</v>
          </cell>
          <cell r="K13635">
            <v>0</v>
          </cell>
          <cell r="L13635">
            <v>0</v>
          </cell>
          <cell r="M13635">
            <v>0</v>
          </cell>
          <cell r="N13635">
            <v>1422</v>
          </cell>
          <cell r="O13635">
            <v>0</v>
          </cell>
        </row>
        <row r="13636">
          <cell r="A13636" t="str">
            <v>860.04.00.140-5000.10</v>
          </cell>
          <cell r="B13636" t="str">
            <v>860</v>
          </cell>
          <cell r="C13636" t="str">
            <v>04</v>
          </cell>
          <cell r="D13636" t="str">
            <v>00</v>
          </cell>
          <cell r="E13636" t="str">
            <v>140</v>
          </cell>
          <cell r="F13636" t="str">
            <v>5000.10</v>
          </cell>
          <cell r="G13636" t="str">
            <v>Salaries Furloughs</v>
          </cell>
          <cell r="H13636">
            <v>0</v>
          </cell>
          <cell r="I13636">
            <v>0</v>
          </cell>
          <cell r="J13636">
            <v>0</v>
          </cell>
          <cell r="K13636">
            <v>0</v>
          </cell>
          <cell r="L13636">
            <v>0</v>
          </cell>
          <cell r="M13636">
            <v>0</v>
          </cell>
          <cell r="N13636">
            <v>0</v>
          </cell>
          <cell r="O13636" t="str">
            <v>+++</v>
          </cell>
        </row>
        <row r="13637">
          <cell r="A13637" t="str">
            <v>860.04.00.140-5000.11</v>
          </cell>
          <cell r="B13637" t="str">
            <v>860</v>
          </cell>
          <cell r="C13637" t="str">
            <v>04</v>
          </cell>
          <cell r="D13637" t="str">
            <v>00</v>
          </cell>
          <cell r="E13637" t="str">
            <v>140</v>
          </cell>
          <cell r="F13637" t="str">
            <v>5000.11</v>
          </cell>
          <cell r="G13637" t="str">
            <v>Salaries Worker's Comp</v>
          </cell>
          <cell r="H13637">
            <v>0</v>
          </cell>
          <cell r="I13637">
            <v>0</v>
          </cell>
          <cell r="J13637">
            <v>0</v>
          </cell>
          <cell r="K13637">
            <v>0</v>
          </cell>
          <cell r="L13637">
            <v>0</v>
          </cell>
          <cell r="M13637">
            <v>0</v>
          </cell>
          <cell r="N13637">
            <v>0</v>
          </cell>
          <cell r="O13637" t="str">
            <v>+++</v>
          </cell>
        </row>
        <row r="13638">
          <cell r="A13638" t="str">
            <v>860.04.00.140-5000.12</v>
          </cell>
          <cell r="B13638" t="str">
            <v>860</v>
          </cell>
          <cell r="C13638" t="str">
            <v>04</v>
          </cell>
          <cell r="D13638" t="str">
            <v>00</v>
          </cell>
          <cell r="E13638" t="str">
            <v>140</v>
          </cell>
          <cell r="F13638" t="str">
            <v>5000.12</v>
          </cell>
          <cell r="G13638" t="str">
            <v>Salaries Compensated Absences</v>
          </cell>
          <cell r="H13638">
            <v>0</v>
          </cell>
          <cell r="I13638">
            <v>0</v>
          </cell>
          <cell r="J13638">
            <v>0</v>
          </cell>
          <cell r="K13638">
            <v>0</v>
          </cell>
          <cell r="L13638">
            <v>0</v>
          </cell>
          <cell r="M13638">
            <v>0</v>
          </cell>
          <cell r="N13638">
            <v>0</v>
          </cell>
          <cell r="O13638" t="str">
            <v>+++</v>
          </cell>
        </row>
        <row r="13639">
          <cell r="A13639" t="str">
            <v>860.04.00.140-5000.99</v>
          </cell>
          <cell r="B13639" t="str">
            <v>860</v>
          </cell>
          <cell r="C13639" t="str">
            <v>04</v>
          </cell>
          <cell r="D13639" t="str">
            <v>00</v>
          </cell>
          <cell r="E13639" t="str">
            <v>140</v>
          </cell>
          <cell r="F13639" t="str">
            <v>5000.99</v>
          </cell>
          <cell r="G13639" t="str">
            <v>Salaries New Personnel Requests</v>
          </cell>
          <cell r="H13639">
            <v>0</v>
          </cell>
          <cell r="I13639">
            <v>0</v>
          </cell>
          <cell r="J13639">
            <v>0</v>
          </cell>
          <cell r="K13639">
            <v>0</v>
          </cell>
          <cell r="L13639">
            <v>0</v>
          </cell>
          <cell r="M13639">
            <v>0</v>
          </cell>
          <cell r="N13639">
            <v>0</v>
          </cell>
          <cell r="O13639" t="str">
            <v>+++</v>
          </cell>
        </row>
        <row r="13640">
          <cell r="A13640" t="str">
            <v>860.04.00.140-5100.00</v>
          </cell>
          <cell r="B13640" t="str">
            <v>860</v>
          </cell>
          <cell r="C13640" t="str">
            <v>04</v>
          </cell>
          <cell r="D13640" t="str">
            <v>00</v>
          </cell>
          <cell r="E13640" t="str">
            <v>140</v>
          </cell>
          <cell r="F13640" t="str">
            <v>5100.00</v>
          </cell>
          <cell r="G13640" t="str">
            <v>Benefits PERS Pool Liability</v>
          </cell>
          <cell r="H13640">
            <v>26595</v>
          </cell>
          <cell r="I13640">
            <v>0</v>
          </cell>
          <cell r="J13640">
            <v>26595</v>
          </cell>
          <cell r="K13640">
            <v>0</v>
          </cell>
          <cell r="L13640">
            <v>0</v>
          </cell>
          <cell r="M13640">
            <v>7464.03</v>
          </cell>
          <cell r="N13640">
            <v>19130.97</v>
          </cell>
          <cell r="O13640">
            <v>0.28000000000000003</v>
          </cell>
        </row>
        <row r="13641">
          <cell r="A13641" t="str">
            <v>860.04.00.140-5100.01</v>
          </cell>
          <cell r="B13641" t="str">
            <v>860</v>
          </cell>
          <cell r="C13641" t="str">
            <v>04</v>
          </cell>
          <cell r="D13641" t="str">
            <v>00</v>
          </cell>
          <cell r="E13641" t="str">
            <v>140</v>
          </cell>
          <cell r="F13641" t="str">
            <v>5100.01</v>
          </cell>
          <cell r="G13641" t="str">
            <v>Benefits Retirement</v>
          </cell>
          <cell r="H13641">
            <v>3655</v>
          </cell>
          <cell r="I13641">
            <v>0</v>
          </cell>
          <cell r="J13641">
            <v>3655</v>
          </cell>
          <cell r="K13641">
            <v>0</v>
          </cell>
          <cell r="L13641">
            <v>0</v>
          </cell>
          <cell r="M13641">
            <v>3021.63</v>
          </cell>
          <cell r="N13641">
            <v>633.37</v>
          </cell>
          <cell r="O13641">
            <v>0.83</v>
          </cell>
        </row>
        <row r="13642">
          <cell r="A13642" t="str">
            <v>860.04.00.140-5100.02</v>
          </cell>
          <cell r="B13642" t="str">
            <v>860</v>
          </cell>
          <cell r="C13642" t="str">
            <v>04</v>
          </cell>
          <cell r="D13642" t="str">
            <v>00</v>
          </cell>
          <cell r="E13642" t="str">
            <v>140</v>
          </cell>
          <cell r="F13642" t="str">
            <v>5100.02</v>
          </cell>
          <cell r="G13642" t="str">
            <v>Benefits Health Insurance</v>
          </cell>
          <cell r="H13642">
            <v>23603</v>
          </cell>
          <cell r="I13642">
            <v>0</v>
          </cell>
          <cell r="J13642">
            <v>23603</v>
          </cell>
          <cell r="K13642">
            <v>0</v>
          </cell>
          <cell r="L13642">
            <v>0</v>
          </cell>
          <cell r="M13642">
            <v>3205.77</v>
          </cell>
          <cell r="N13642">
            <v>20397.23</v>
          </cell>
          <cell r="O13642">
            <v>0.14000000000000001</v>
          </cell>
        </row>
        <row r="13643">
          <cell r="A13643" t="str">
            <v>860.04.00.140-5100.03</v>
          </cell>
          <cell r="B13643" t="str">
            <v>860</v>
          </cell>
          <cell r="C13643" t="str">
            <v>04</v>
          </cell>
          <cell r="D13643" t="str">
            <v>00</v>
          </cell>
          <cell r="E13643" t="str">
            <v>140</v>
          </cell>
          <cell r="F13643" t="str">
            <v>5100.03</v>
          </cell>
          <cell r="G13643" t="str">
            <v>Benefits Dental Insurance</v>
          </cell>
          <cell r="H13643">
            <v>1775</v>
          </cell>
          <cell r="I13643">
            <v>0</v>
          </cell>
          <cell r="J13643">
            <v>1775</v>
          </cell>
          <cell r="K13643">
            <v>0</v>
          </cell>
          <cell r="L13643">
            <v>0</v>
          </cell>
          <cell r="M13643">
            <v>355.32</v>
          </cell>
          <cell r="N13643">
            <v>1419.68</v>
          </cell>
          <cell r="O13643">
            <v>0.2</v>
          </cell>
        </row>
        <row r="13644">
          <cell r="A13644" t="str">
            <v>860.04.00.140-5100.04</v>
          </cell>
          <cell r="B13644" t="str">
            <v>860</v>
          </cell>
          <cell r="C13644" t="str">
            <v>04</v>
          </cell>
          <cell r="D13644" t="str">
            <v>00</v>
          </cell>
          <cell r="E13644" t="str">
            <v>140</v>
          </cell>
          <cell r="F13644" t="str">
            <v>5100.04</v>
          </cell>
          <cell r="G13644" t="str">
            <v>Benefits Vision Insurance</v>
          </cell>
          <cell r="H13644">
            <v>264</v>
          </cell>
          <cell r="I13644">
            <v>0</v>
          </cell>
          <cell r="J13644">
            <v>264</v>
          </cell>
          <cell r="K13644">
            <v>0</v>
          </cell>
          <cell r="L13644">
            <v>0</v>
          </cell>
          <cell r="M13644">
            <v>66.48</v>
          </cell>
          <cell r="N13644">
            <v>197.52</v>
          </cell>
          <cell r="O13644">
            <v>0.25</v>
          </cell>
        </row>
        <row r="13645">
          <cell r="A13645" t="str">
            <v>860.04.00.140-5100.05</v>
          </cell>
          <cell r="B13645" t="str">
            <v>860</v>
          </cell>
          <cell r="C13645" t="str">
            <v>04</v>
          </cell>
          <cell r="D13645" t="str">
            <v>00</v>
          </cell>
          <cell r="E13645" t="str">
            <v>140</v>
          </cell>
          <cell r="F13645" t="str">
            <v>5100.05</v>
          </cell>
          <cell r="G13645" t="str">
            <v>Benefits Life Insurance</v>
          </cell>
          <cell r="H13645">
            <v>542</v>
          </cell>
          <cell r="I13645">
            <v>0</v>
          </cell>
          <cell r="J13645">
            <v>542</v>
          </cell>
          <cell r="K13645">
            <v>0</v>
          </cell>
          <cell r="L13645">
            <v>0</v>
          </cell>
          <cell r="M13645">
            <v>7.72</v>
          </cell>
          <cell r="N13645">
            <v>534.28</v>
          </cell>
          <cell r="O13645">
            <v>0.01</v>
          </cell>
        </row>
        <row r="13646">
          <cell r="A13646" t="str">
            <v>860.04.00.140-5100.06</v>
          </cell>
          <cell r="B13646" t="str">
            <v>860</v>
          </cell>
          <cell r="C13646" t="str">
            <v>04</v>
          </cell>
          <cell r="D13646" t="str">
            <v>00</v>
          </cell>
          <cell r="E13646" t="str">
            <v>140</v>
          </cell>
          <cell r="F13646" t="str">
            <v>5100.06</v>
          </cell>
          <cell r="G13646" t="str">
            <v>Benefits Worker's Comp</v>
          </cell>
          <cell r="H13646">
            <v>6810</v>
          </cell>
          <cell r="I13646">
            <v>0</v>
          </cell>
          <cell r="J13646">
            <v>6810</v>
          </cell>
          <cell r="K13646">
            <v>0</v>
          </cell>
          <cell r="L13646">
            <v>0</v>
          </cell>
          <cell r="M13646">
            <v>0</v>
          </cell>
          <cell r="N13646">
            <v>6810</v>
          </cell>
          <cell r="O13646">
            <v>0</v>
          </cell>
        </row>
        <row r="13647">
          <cell r="A13647" t="str">
            <v>860.04.00.140-5100.07</v>
          </cell>
          <cell r="B13647" t="str">
            <v>860</v>
          </cell>
          <cell r="C13647" t="str">
            <v>04</v>
          </cell>
          <cell r="D13647" t="str">
            <v>00</v>
          </cell>
          <cell r="E13647" t="str">
            <v>140</v>
          </cell>
          <cell r="F13647" t="str">
            <v>5100.07</v>
          </cell>
          <cell r="G13647" t="str">
            <v>Benefits Long Term Disability</v>
          </cell>
          <cell r="H13647">
            <v>890</v>
          </cell>
          <cell r="I13647">
            <v>0</v>
          </cell>
          <cell r="J13647">
            <v>890</v>
          </cell>
          <cell r="K13647">
            <v>0</v>
          </cell>
          <cell r="L13647">
            <v>0</v>
          </cell>
          <cell r="M13647">
            <v>104.01</v>
          </cell>
          <cell r="N13647">
            <v>785.99</v>
          </cell>
          <cell r="O13647">
            <v>0.12</v>
          </cell>
        </row>
        <row r="13648">
          <cell r="A13648" t="str">
            <v>860.04.00.140-5100.08</v>
          </cell>
          <cell r="B13648" t="str">
            <v>860</v>
          </cell>
          <cell r="C13648" t="str">
            <v>04</v>
          </cell>
          <cell r="D13648" t="str">
            <v>00</v>
          </cell>
          <cell r="E13648" t="str">
            <v>140</v>
          </cell>
          <cell r="F13648" t="str">
            <v>5100.08</v>
          </cell>
          <cell r="G13648" t="str">
            <v>Benefits Deferred Compensation</v>
          </cell>
          <cell r="H13648">
            <v>0</v>
          </cell>
          <cell r="I13648">
            <v>0</v>
          </cell>
          <cell r="J13648">
            <v>0</v>
          </cell>
          <cell r="K13648">
            <v>0</v>
          </cell>
          <cell r="L13648">
            <v>0</v>
          </cell>
          <cell r="M13648">
            <v>1213.83</v>
          </cell>
          <cell r="N13648">
            <v>-1213.83</v>
          </cell>
          <cell r="O13648" t="str">
            <v>+++</v>
          </cell>
        </row>
        <row r="13649">
          <cell r="A13649" t="str">
            <v>860.04.00.140-5100.09</v>
          </cell>
          <cell r="B13649" t="str">
            <v>860</v>
          </cell>
          <cell r="C13649" t="str">
            <v>04</v>
          </cell>
          <cell r="D13649" t="str">
            <v>00</v>
          </cell>
          <cell r="E13649" t="str">
            <v>140</v>
          </cell>
          <cell r="F13649" t="str">
            <v>5100.09</v>
          </cell>
          <cell r="G13649" t="str">
            <v>Benefits Unemployment Insurance</v>
          </cell>
          <cell r="H13649">
            <v>0</v>
          </cell>
          <cell r="I13649">
            <v>0</v>
          </cell>
          <cell r="J13649">
            <v>0</v>
          </cell>
          <cell r="K13649">
            <v>0</v>
          </cell>
          <cell r="L13649">
            <v>0</v>
          </cell>
          <cell r="M13649">
            <v>0</v>
          </cell>
          <cell r="N13649">
            <v>0</v>
          </cell>
          <cell r="O13649" t="str">
            <v>+++</v>
          </cell>
        </row>
        <row r="13650">
          <cell r="A13650" t="str">
            <v>860.04.00.140-5100.11</v>
          </cell>
          <cell r="B13650" t="str">
            <v>860</v>
          </cell>
          <cell r="C13650" t="str">
            <v>04</v>
          </cell>
          <cell r="D13650" t="str">
            <v>00</v>
          </cell>
          <cell r="E13650" t="str">
            <v>140</v>
          </cell>
          <cell r="F13650" t="str">
            <v>5100.11</v>
          </cell>
          <cell r="G13650" t="str">
            <v>Benefits Medicare</v>
          </cell>
          <cell r="H13650">
            <v>2970</v>
          </cell>
          <cell r="I13650">
            <v>0</v>
          </cell>
          <cell r="J13650">
            <v>2970</v>
          </cell>
          <cell r="K13650">
            <v>0</v>
          </cell>
          <cell r="L13650">
            <v>0</v>
          </cell>
          <cell r="M13650">
            <v>665.78</v>
          </cell>
          <cell r="N13650">
            <v>2304.2199999999998</v>
          </cell>
          <cell r="O13650">
            <v>0.22</v>
          </cell>
        </row>
        <row r="13651">
          <cell r="A13651" t="str">
            <v>860.04.00.140-5100.12</v>
          </cell>
          <cell r="B13651" t="str">
            <v>860</v>
          </cell>
          <cell r="C13651" t="str">
            <v>04</v>
          </cell>
          <cell r="D13651" t="str">
            <v>00</v>
          </cell>
          <cell r="E13651" t="str">
            <v>140</v>
          </cell>
          <cell r="F13651" t="str">
            <v>5100.12</v>
          </cell>
          <cell r="G13651" t="str">
            <v>Benefits Annual Physical Exam</v>
          </cell>
          <cell r="H13651">
            <v>0</v>
          </cell>
          <cell r="I13651">
            <v>0</v>
          </cell>
          <cell r="J13651">
            <v>0</v>
          </cell>
          <cell r="K13651">
            <v>0</v>
          </cell>
          <cell r="L13651">
            <v>0</v>
          </cell>
          <cell r="M13651">
            <v>0</v>
          </cell>
          <cell r="N13651">
            <v>0</v>
          </cell>
          <cell r="O13651" t="str">
            <v>+++</v>
          </cell>
        </row>
        <row r="13652">
          <cell r="A13652" t="str">
            <v>860.04.00.140-5100.15</v>
          </cell>
          <cell r="B13652" t="str">
            <v>860</v>
          </cell>
          <cell r="C13652" t="str">
            <v>04</v>
          </cell>
          <cell r="D13652" t="str">
            <v>00</v>
          </cell>
          <cell r="E13652" t="str">
            <v>140</v>
          </cell>
          <cell r="F13652" t="str">
            <v>5100.15</v>
          </cell>
          <cell r="G13652" t="str">
            <v>Benefits Cell Phone Allowance</v>
          </cell>
          <cell r="H13652">
            <v>865</v>
          </cell>
          <cell r="I13652">
            <v>0</v>
          </cell>
          <cell r="J13652">
            <v>865</v>
          </cell>
          <cell r="K13652">
            <v>0</v>
          </cell>
          <cell r="L13652">
            <v>0</v>
          </cell>
          <cell r="M13652">
            <v>144</v>
          </cell>
          <cell r="N13652">
            <v>721</v>
          </cell>
          <cell r="O13652">
            <v>0.17</v>
          </cell>
        </row>
        <row r="13653">
          <cell r="A13653" t="str">
            <v>860.04.00.140-5100.17</v>
          </cell>
          <cell r="B13653" t="str">
            <v>860</v>
          </cell>
          <cell r="C13653" t="str">
            <v>04</v>
          </cell>
          <cell r="D13653" t="str">
            <v>00</v>
          </cell>
          <cell r="E13653" t="str">
            <v>140</v>
          </cell>
          <cell r="F13653" t="str">
            <v>5100.17</v>
          </cell>
          <cell r="G13653" t="str">
            <v>Benefits Other Post Employment Benefits</v>
          </cell>
          <cell r="H13653">
            <v>8130</v>
          </cell>
          <cell r="I13653">
            <v>0</v>
          </cell>
          <cell r="J13653">
            <v>8130</v>
          </cell>
          <cell r="K13653">
            <v>0</v>
          </cell>
          <cell r="L13653">
            <v>0</v>
          </cell>
          <cell r="M13653">
            <v>1607.37</v>
          </cell>
          <cell r="N13653">
            <v>6522.63</v>
          </cell>
          <cell r="O13653">
            <v>0.2</v>
          </cell>
        </row>
        <row r="13654">
          <cell r="A13654" t="str">
            <v>860.04.00.140-5100.98</v>
          </cell>
          <cell r="B13654" t="str">
            <v>860</v>
          </cell>
          <cell r="C13654" t="str">
            <v>04</v>
          </cell>
          <cell r="D13654" t="str">
            <v>00</v>
          </cell>
          <cell r="E13654" t="str">
            <v>140</v>
          </cell>
          <cell r="F13654" t="str">
            <v>5100.98</v>
          </cell>
          <cell r="G13654" t="str">
            <v>Benefits GASB 75 Expense</v>
          </cell>
          <cell r="H13654">
            <v>0</v>
          </cell>
          <cell r="I13654">
            <v>0</v>
          </cell>
          <cell r="J13654">
            <v>0</v>
          </cell>
          <cell r="K13654">
            <v>0</v>
          </cell>
          <cell r="L13654">
            <v>0</v>
          </cell>
          <cell r="M13654">
            <v>0</v>
          </cell>
          <cell r="N13654">
            <v>0</v>
          </cell>
          <cell r="O13654" t="str">
            <v>+++</v>
          </cell>
        </row>
        <row r="13655">
          <cell r="A13655" t="str">
            <v>860.04.00.140-5100.99</v>
          </cell>
          <cell r="B13655" t="str">
            <v>860</v>
          </cell>
          <cell r="C13655" t="str">
            <v>04</v>
          </cell>
          <cell r="D13655" t="str">
            <v>00</v>
          </cell>
          <cell r="E13655" t="str">
            <v>140</v>
          </cell>
          <cell r="F13655" t="str">
            <v>5100.99</v>
          </cell>
          <cell r="G13655" t="str">
            <v>Benefits Pension Expense</v>
          </cell>
          <cell r="H13655">
            <v>0</v>
          </cell>
          <cell r="I13655">
            <v>0</v>
          </cell>
          <cell r="J13655">
            <v>0</v>
          </cell>
          <cell r="K13655">
            <v>0</v>
          </cell>
          <cell r="L13655">
            <v>0</v>
          </cell>
          <cell r="M13655">
            <v>0</v>
          </cell>
          <cell r="N13655">
            <v>0</v>
          </cell>
          <cell r="O13655" t="str">
            <v>+++</v>
          </cell>
        </row>
        <row r="13656">
          <cell r="A13656" t="str">
            <v>860.04.00.140-6000.01</v>
          </cell>
          <cell r="B13656" t="str">
            <v>860</v>
          </cell>
          <cell r="C13656" t="str">
            <v>04</v>
          </cell>
          <cell r="D13656" t="str">
            <v>00</v>
          </cell>
          <cell r="E13656" t="str">
            <v>140</v>
          </cell>
          <cell r="F13656" t="str">
            <v>6000.01</v>
          </cell>
          <cell r="G13656" t="str">
            <v>Professional Services General</v>
          </cell>
          <cell r="H13656">
            <v>720</v>
          </cell>
          <cell r="I13656">
            <v>0</v>
          </cell>
          <cell r="J13656">
            <v>720</v>
          </cell>
          <cell r="K13656">
            <v>0</v>
          </cell>
          <cell r="L13656">
            <v>0</v>
          </cell>
          <cell r="M13656">
            <v>80</v>
          </cell>
          <cell r="N13656">
            <v>640</v>
          </cell>
          <cell r="O13656">
            <v>0.11</v>
          </cell>
        </row>
        <row r="13657">
          <cell r="A13657" t="str">
            <v>860.04.00.140-6000.10</v>
          </cell>
          <cell r="B13657" t="str">
            <v>860</v>
          </cell>
          <cell r="C13657" t="str">
            <v>04</v>
          </cell>
          <cell r="D13657" t="str">
            <v>00</v>
          </cell>
          <cell r="E13657" t="str">
            <v>140</v>
          </cell>
          <cell r="F13657" t="str">
            <v>6000.10</v>
          </cell>
          <cell r="G13657" t="str">
            <v>Professional Services Consultant</v>
          </cell>
          <cell r="H13657">
            <v>50000</v>
          </cell>
          <cell r="I13657">
            <v>0</v>
          </cell>
          <cell r="J13657">
            <v>50000</v>
          </cell>
          <cell r="K13657">
            <v>0</v>
          </cell>
          <cell r="L13657">
            <v>0</v>
          </cell>
          <cell r="M13657">
            <v>0</v>
          </cell>
          <cell r="N13657">
            <v>50000</v>
          </cell>
          <cell r="O13657">
            <v>0</v>
          </cell>
        </row>
        <row r="13658">
          <cell r="A13658" t="str">
            <v>860.04.00.140-6000.12</v>
          </cell>
          <cell r="B13658" t="str">
            <v>860</v>
          </cell>
          <cell r="C13658" t="str">
            <v>04</v>
          </cell>
          <cell r="D13658" t="str">
            <v>00</v>
          </cell>
          <cell r="E13658" t="str">
            <v>140</v>
          </cell>
          <cell r="F13658" t="str">
            <v>6000.12</v>
          </cell>
          <cell r="G13658" t="str">
            <v>Professional Services Contract Services</v>
          </cell>
          <cell r="H13658">
            <v>0</v>
          </cell>
          <cell r="I13658">
            <v>0</v>
          </cell>
          <cell r="J13658">
            <v>0</v>
          </cell>
          <cell r="K13658">
            <v>0</v>
          </cell>
          <cell r="L13658">
            <v>0</v>
          </cell>
          <cell r="M13658">
            <v>0</v>
          </cell>
          <cell r="N13658">
            <v>0</v>
          </cell>
          <cell r="O13658" t="str">
            <v>+++</v>
          </cell>
        </row>
        <row r="13659">
          <cell r="A13659" t="str">
            <v>860.04.00.140-6000.16</v>
          </cell>
          <cell r="B13659" t="str">
            <v>860</v>
          </cell>
          <cell r="C13659" t="str">
            <v>04</v>
          </cell>
          <cell r="D13659" t="str">
            <v>00</v>
          </cell>
          <cell r="E13659" t="str">
            <v>140</v>
          </cell>
          <cell r="F13659" t="str">
            <v>6000.16</v>
          </cell>
          <cell r="G13659" t="str">
            <v>Professional Services Defense Fees &amp; Cost</v>
          </cell>
          <cell r="H13659">
            <v>600</v>
          </cell>
          <cell r="I13659">
            <v>0</v>
          </cell>
          <cell r="J13659">
            <v>600</v>
          </cell>
          <cell r="K13659">
            <v>0</v>
          </cell>
          <cell r="L13659">
            <v>0</v>
          </cell>
          <cell r="M13659">
            <v>0</v>
          </cell>
          <cell r="N13659">
            <v>600</v>
          </cell>
          <cell r="O13659">
            <v>0</v>
          </cell>
        </row>
        <row r="13660">
          <cell r="A13660" t="str">
            <v>860.04.00.140-6000.17</v>
          </cell>
          <cell r="B13660" t="str">
            <v>860</v>
          </cell>
          <cell r="C13660" t="str">
            <v>04</v>
          </cell>
          <cell r="D13660" t="str">
            <v>00</v>
          </cell>
          <cell r="E13660" t="str">
            <v>140</v>
          </cell>
          <cell r="F13660" t="str">
            <v>6000.17</v>
          </cell>
          <cell r="G13660" t="str">
            <v>Professional Services Workers Comp Admin Fees</v>
          </cell>
          <cell r="H13660">
            <v>2760</v>
          </cell>
          <cell r="I13660">
            <v>0</v>
          </cell>
          <cell r="J13660">
            <v>2760</v>
          </cell>
          <cell r="K13660">
            <v>0</v>
          </cell>
          <cell r="L13660">
            <v>0</v>
          </cell>
          <cell r="M13660">
            <v>3183</v>
          </cell>
          <cell r="N13660">
            <v>-423</v>
          </cell>
          <cell r="O13660">
            <v>1.1499999999999999</v>
          </cell>
        </row>
        <row r="13661">
          <cell r="A13661" t="str">
            <v>860.04.00.140-6000.18</v>
          </cell>
          <cell r="B13661" t="str">
            <v>860</v>
          </cell>
          <cell r="C13661" t="str">
            <v>04</v>
          </cell>
          <cell r="D13661" t="str">
            <v>00</v>
          </cell>
          <cell r="E13661" t="str">
            <v>140</v>
          </cell>
          <cell r="F13661" t="str">
            <v>6000.18</v>
          </cell>
          <cell r="G13661" t="str">
            <v>Professional Services Legal</v>
          </cell>
          <cell r="H13661">
            <v>0</v>
          </cell>
          <cell r="I13661">
            <v>0</v>
          </cell>
          <cell r="J13661">
            <v>0</v>
          </cell>
          <cell r="K13661">
            <v>0</v>
          </cell>
          <cell r="L13661">
            <v>0</v>
          </cell>
          <cell r="M13661">
            <v>0</v>
          </cell>
          <cell r="N13661">
            <v>0</v>
          </cell>
          <cell r="O13661" t="str">
            <v>+++</v>
          </cell>
        </row>
        <row r="13662">
          <cell r="A13662" t="str">
            <v>860.04.00.140-6000.19</v>
          </cell>
          <cell r="B13662" t="str">
            <v>860</v>
          </cell>
          <cell r="C13662" t="str">
            <v>04</v>
          </cell>
          <cell r="D13662" t="str">
            <v>00</v>
          </cell>
          <cell r="E13662" t="str">
            <v>140</v>
          </cell>
          <cell r="F13662" t="str">
            <v>6000.19</v>
          </cell>
          <cell r="G13662" t="str">
            <v>Professional Services Labor Relations</v>
          </cell>
          <cell r="H13662">
            <v>0</v>
          </cell>
          <cell r="I13662">
            <v>0</v>
          </cell>
          <cell r="J13662">
            <v>0</v>
          </cell>
          <cell r="K13662">
            <v>0</v>
          </cell>
          <cell r="L13662">
            <v>0</v>
          </cell>
          <cell r="M13662">
            <v>0</v>
          </cell>
          <cell r="N13662">
            <v>0</v>
          </cell>
          <cell r="O13662" t="str">
            <v>+++</v>
          </cell>
        </row>
        <row r="13663">
          <cell r="A13663" t="str">
            <v>860.04.00.140-6100.01</v>
          </cell>
          <cell r="B13663" t="str">
            <v>860</v>
          </cell>
          <cell r="C13663" t="str">
            <v>04</v>
          </cell>
          <cell r="D13663" t="str">
            <v>00</v>
          </cell>
          <cell r="E13663" t="str">
            <v>140</v>
          </cell>
          <cell r="F13663" t="str">
            <v>6100.01</v>
          </cell>
          <cell r="G13663" t="str">
            <v>Utilities Electric</v>
          </cell>
          <cell r="H13663">
            <v>8000</v>
          </cell>
          <cell r="I13663">
            <v>0</v>
          </cell>
          <cell r="J13663">
            <v>8000</v>
          </cell>
          <cell r="K13663">
            <v>0</v>
          </cell>
          <cell r="L13663">
            <v>0</v>
          </cell>
          <cell r="M13663">
            <v>1341.53</v>
          </cell>
          <cell r="N13663">
            <v>6658.47</v>
          </cell>
          <cell r="O13663">
            <v>0.17</v>
          </cell>
        </row>
        <row r="13664">
          <cell r="A13664" t="str">
            <v>860.04.00.140-6100.02</v>
          </cell>
          <cell r="B13664" t="str">
            <v>860</v>
          </cell>
          <cell r="C13664" t="str">
            <v>04</v>
          </cell>
          <cell r="D13664" t="str">
            <v>00</v>
          </cell>
          <cell r="E13664" t="str">
            <v>140</v>
          </cell>
          <cell r="F13664" t="str">
            <v>6100.02</v>
          </cell>
          <cell r="G13664" t="str">
            <v>Utilities Telephone</v>
          </cell>
          <cell r="H13664">
            <v>1000</v>
          </cell>
          <cell r="I13664">
            <v>0</v>
          </cell>
          <cell r="J13664">
            <v>1000</v>
          </cell>
          <cell r="K13664">
            <v>0</v>
          </cell>
          <cell r="L13664">
            <v>0</v>
          </cell>
          <cell r="M13664">
            <v>177.26</v>
          </cell>
          <cell r="N13664">
            <v>822.74</v>
          </cell>
          <cell r="O13664">
            <v>0.18</v>
          </cell>
        </row>
        <row r="13665">
          <cell r="A13665" t="str">
            <v>860.04.00.140-6100.03</v>
          </cell>
          <cell r="B13665" t="str">
            <v>860</v>
          </cell>
          <cell r="C13665" t="str">
            <v>04</v>
          </cell>
          <cell r="D13665" t="str">
            <v>00</v>
          </cell>
          <cell r="E13665" t="str">
            <v>140</v>
          </cell>
          <cell r="F13665" t="str">
            <v>6100.03</v>
          </cell>
          <cell r="G13665" t="str">
            <v>Utilities Data Transmission / ISP</v>
          </cell>
          <cell r="H13665">
            <v>1400</v>
          </cell>
          <cell r="I13665">
            <v>0</v>
          </cell>
          <cell r="J13665">
            <v>1400</v>
          </cell>
          <cell r="K13665">
            <v>0</v>
          </cell>
          <cell r="L13665">
            <v>0</v>
          </cell>
          <cell r="M13665">
            <v>75.7</v>
          </cell>
          <cell r="N13665">
            <v>1324.3</v>
          </cell>
          <cell r="O13665">
            <v>0.05</v>
          </cell>
        </row>
        <row r="13666">
          <cell r="A13666" t="str">
            <v>860.04.00.140-6200.01</v>
          </cell>
          <cell r="B13666" t="str">
            <v>860</v>
          </cell>
          <cell r="C13666" t="str">
            <v>04</v>
          </cell>
          <cell r="D13666" t="str">
            <v>00</v>
          </cell>
          <cell r="E13666" t="str">
            <v>140</v>
          </cell>
          <cell r="F13666" t="str">
            <v>6200.01</v>
          </cell>
          <cell r="G13666" t="str">
            <v>Supplies Office</v>
          </cell>
          <cell r="H13666">
            <v>1000</v>
          </cell>
          <cell r="I13666">
            <v>0</v>
          </cell>
          <cell r="J13666">
            <v>1000</v>
          </cell>
          <cell r="K13666">
            <v>0</v>
          </cell>
          <cell r="L13666">
            <v>0</v>
          </cell>
          <cell r="M13666">
            <v>0</v>
          </cell>
          <cell r="N13666">
            <v>1000</v>
          </cell>
          <cell r="O13666">
            <v>0</v>
          </cell>
        </row>
        <row r="13667">
          <cell r="A13667" t="str">
            <v>860.04.00.140-6200.02</v>
          </cell>
          <cell r="B13667" t="str">
            <v>860</v>
          </cell>
          <cell r="C13667" t="str">
            <v>04</v>
          </cell>
          <cell r="D13667" t="str">
            <v>00</v>
          </cell>
          <cell r="E13667" t="str">
            <v>140</v>
          </cell>
          <cell r="F13667" t="str">
            <v>6200.02</v>
          </cell>
          <cell r="G13667" t="str">
            <v>Supplies Special Department</v>
          </cell>
          <cell r="H13667">
            <v>5000</v>
          </cell>
          <cell r="I13667">
            <v>0</v>
          </cell>
          <cell r="J13667">
            <v>5000</v>
          </cell>
          <cell r="K13667">
            <v>0</v>
          </cell>
          <cell r="L13667">
            <v>0</v>
          </cell>
          <cell r="M13667">
            <v>0</v>
          </cell>
          <cell r="N13667">
            <v>5000</v>
          </cell>
          <cell r="O13667">
            <v>0</v>
          </cell>
        </row>
        <row r="13668">
          <cell r="A13668" t="str">
            <v>860.04.00.140-6200.09</v>
          </cell>
          <cell r="B13668" t="str">
            <v>860</v>
          </cell>
          <cell r="C13668" t="str">
            <v>04</v>
          </cell>
          <cell r="D13668" t="str">
            <v>00</v>
          </cell>
          <cell r="E13668" t="str">
            <v>140</v>
          </cell>
          <cell r="F13668" t="str">
            <v>6200.09</v>
          </cell>
          <cell r="G13668" t="str">
            <v>Supplies Data Processing</v>
          </cell>
          <cell r="H13668">
            <v>3000</v>
          </cell>
          <cell r="I13668">
            <v>0</v>
          </cell>
          <cell r="J13668">
            <v>3000</v>
          </cell>
          <cell r="K13668">
            <v>0</v>
          </cell>
          <cell r="L13668">
            <v>0</v>
          </cell>
          <cell r="M13668">
            <v>900</v>
          </cell>
          <cell r="N13668">
            <v>2100</v>
          </cell>
          <cell r="O13668">
            <v>0.3</v>
          </cell>
        </row>
        <row r="13669">
          <cell r="A13669" t="str">
            <v>860.04.00.140-6270.01</v>
          </cell>
          <cell r="B13669" t="str">
            <v>860</v>
          </cell>
          <cell r="C13669" t="str">
            <v>04</v>
          </cell>
          <cell r="D13669" t="str">
            <v>00</v>
          </cell>
          <cell r="E13669" t="str">
            <v>140</v>
          </cell>
          <cell r="F13669" t="str">
            <v>6270.01</v>
          </cell>
          <cell r="G13669" t="str">
            <v>Supplies-SIR Safety Program</v>
          </cell>
          <cell r="H13669">
            <v>10000</v>
          </cell>
          <cell r="I13669">
            <v>0</v>
          </cell>
          <cell r="J13669">
            <v>10000</v>
          </cell>
          <cell r="K13669">
            <v>0</v>
          </cell>
          <cell r="L13669">
            <v>0</v>
          </cell>
          <cell r="M13669">
            <v>0</v>
          </cell>
          <cell r="N13669">
            <v>10000</v>
          </cell>
          <cell r="O13669">
            <v>0</v>
          </cell>
        </row>
        <row r="13670">
          <cell r="A13670" t="str">
            <v>860.04.00.140-6270.02</v>
          </cell>
          <cell r="B13670" t="str">
            <v>860</v>
          </cell>
          <cell r="C13670" t="str">
            <v>04</v>
          </cell>
          <cell r="D13670" t="str">
            <v>00</v>
          </cell>
          <cell r="E13670" t="str">
            <v>140</v>
          </cell>
          <cell r="F13670" t="str">
            <v>6270.02</v>
          </cell>
          <cell r="G13670" t="str">
            <v>Supplies-SIR Ergonomic Improvements</v>
          </cell>
          <cell r="H13670">
            <v>3000</v>
          </cell>
          <cell r="I13670">
            <v>0</v>
          </cell>
          <cell r="J13670">
            <v>3000</v>
          </cell>
          <cell r="K13670">
            <v>0</v>
          </cell>
          <cell r="L13670">
            <v>0</v>
          </cell>
          <cell r="M13670">
            <v>0</v>
          </cell>
          <cell r="N13670">
            <v>3000</v>
          </cell>
          <cell r="O13670">
            <v>0</v>
          </cell>
        </row>
        <row r="13671">
          <cell r="A13671" t="str">
            <v>860.04.00.140-6300.01</v>
          </cell>
          <cell r="B13671" t="str">
            <v>860</v>
          </cell>
          <cell r="C13671" t="str">
            <v>04</v>
          </cell>
          <cell r="D13671" t="str">
            <v>00</v>
          </cell>
          <cell r="E13671" t="str">
            <v>140</v>
          </cell>
          <cell r="F13671" t="str">
            <v>6300.01</v>
          </cell>
          <cell r="G13671" t="str">
            <v>Dues &amp; Subscriptions Memberships</v>
          </cell>
          <cell r="H13671">
            <v>40000</v>
          </cell>
          <cell r="I13671">
            <v>0</v>
          </cell>
          <cell r="J13671">
            <v>40000</v>
          </cell>
          <cell r="K13671">
            <v>0</v>
          </cell>
          <cell r="L13671">
            <v>0</v>
          </cell>
          <cell r="M13671">
            <v>16884</v>
          </cell>
          <cell r="N13671">
            <v>23116</v>
          </cell>
          <cell r="O13671">
            <v>0.42</v>
          </cell>
        </row>
        <row r="13672">
          <cell r="A13672" t="str">
            <v>860.04.00.140-6300.02</v>
          </cell>
          <cell r="B13672" t="str">
            <v>860</v>
          </cell>
          <cell r="C13672" t="str">
            <v>04</v>
          </cell>
          <cell r="D13672" t="str">
            <v>00</v>
          </cell>
          <cell r="E13672" t="str">
            <v>140</v>
          </cell>
          <cell r="F13672" t="str">
            <v>6300.02</v>
          </cell>
          <cell r="G13672" t="str">
            <v>Dues &amp; Subscriptions Publications</v>
          </cell>
          <cell r="H13672">
            <v>1200</v>
          </cell>
          <cell r="I13672">
            <v>0</v>
          </cell>
          <cell r="J13672">
            <v>1200</v>
          </cell>
          <cell r="K13672">
            <v>0</v>
          </cell>
          <cell r="L13672">
            <v>0</v>
          </cell>
          <cell r="M13672">
            <v>0</v>
          </cell>
          <cell r="N13672">
            <v>1200</v>
          </cell>
          <cell r="O13672">
            <v>0</v>
          </cell>
        </row>
        <row r="13673">
          <cell r="A13673" t="str">
            <v>860.04.00.140-6300.03</v>
          </cell>
          <cell r="B13673" t="str">
            <v>860</v>
          </cell>
          <cell r="C13673" t="str">
            <v>04</v>
          </cell>
          <cell r="D13673" t="str">
            <v>00</v>
          </cell>
          <cell r="E13673" t="str">
            <v>140</v>
          </cell>
          <cell r="F13673" t="str">
            <v>6300.03</v>
          </cell>
          <cell r="G13673" t="str">
            <v>Dues &amp; Subscriptions Certifications</v>
          </cell>
          <cell r="H13673">
            <v>0</v>
          </cell>
          <cell r="I13673">
            <v>0</v>
          </cell>
          <cell r="J13673">
            <v>0</v>
          </cell>
          <cell r="K13673">
            <v>0</v>
          </cell>
          <cell r="L13673">
            <v>0</v>
          </cell>
          <cell r="M13673">
            <v>0</v>
          </cell>
          <cell r="N13673">
            <v>0</v>
          </cell>
          <cell r="O13673" t="str">
            <v>+++</v>
          </cell>
        </row>
        <row r="13674">
          <cell r="A13674" t="str">
            <v>860.04.00.140-6400.01</v>
          </cell>
          <cell r="B13674" t="str">
            <v>860</v>
          </cell>
          <cell r="C13674" t="str">
            <v>04</v>
          </cell>
          <cell r="D13674" t="str">
            <v>00</v>
          </cell>
          <cell r="E13674" t="str">
            <v>140</v>
          </cell>
          <cell r="F13674" t="str">
            <v>6400.01</v>
          </cell>
          <cell r="G13674" t="str">
            <v>Repairs &amp; Maintenance Building</v>
          </cell>
          <cell r="H13674">
            <v>0</v>
          </cell>
          <cell r="I13674">
            <v>0</v>
          </cell>
          <cell r="J13674">
            <v>0</v>
          </cell>
          <cell r="K13674">
            <v>0</v>
          </cell>
          <cell r="L13674">
            <v>0</v>
          </cell>
          <cell r="M13674">
            <v>0</v>
          </cell>
          <cell r="N13674">
            <v>0</v>
          </cell>
          <cell r="O13674" t="str">
            <v>+++</v>
          </cell>
        </row>
        <row r="13675">
          <cell r="A13675" t="str">
            <v>860.04.00.140-6400.20</v>
          </cell>
          <cell r="B13675" t="str">
            <v>860</v>
          </cell>
          <cell r="C13675" t="str">
            <v>04</v>
          </cell>
          <cell r="D13675" t="str">
            <v>00</v>
          </cell>
          <cell r="E13675" t="str">
            <v>140</v>
          </cell>
          <cell r="F13675" t="str">
            <v>6400.20</v>
          </cell>
          <cell r="G13675" t="str">
            <v>Repairs &amp; Maintenance Property Maintenance</v>
          </cell>
          <cell r="H13675">
            <v>0</v>
          </cell>
          <cell r="I13675">
            <v>0</v>
          </cell>
          <cell r="J13675">
            <v>0</v>
          </cell>
          <cell r="K13675">
            <v>0</v>
          </cell>
          <cell r="L13675">
            <v>0</v>
          </cell>
          <cell r="M13675">
            <v>-16.52</v>
          </cell>
          <cell r="N13675">
            <v>16.52</v>
          </cell>
          <cell r="O13675" t="str">
            <v>+++</v>
          </cell>
        </row>
        <row r="13676">
          <cell r="A13676" t="str">
            <v>860.04.00.140-6400.24</v>
          </cell>
          <cell r="B13676" t="str">
            <v>860</v>
          </cell>
          <cell r="C13676" t="str">
            <v>04</v>
          </cell>
          <cell r="D13676" t="str">
            <v>00</v>
          </cell>
          <cell r="E13676" t="str">
            <v>140</v>
          </cell>
          <cell r="F13676" t="str">
            <v>6400.24</v>
          </cell>
          <cell r="G13676" t="str">
            <v>Repairs &amp; Maintenance Property Remediation</v>
          </cell>
          <cell r="H13676">
            <v>0</v>
          </cell>
          <cell r="I13676">
            <v>0</v>
          </cell>
          <cell r="J13676">
            <v>0</v>
          </cell>
          <cell r="K13676">
            <v>0</v>
          </cell>
          <cell r="L13676">
            <v>0</v>
          </cell>
          <cell r="M13676">
            <v>0</v>
          </cell>
          <cell r="N13676">
            <v>0</v>
          </cell>
          <cell r="O13676" t="str">
            <v>+++</v>
          </cell>
        </row>
        <row r="13677">
          <cell r="A13677" t="str">
            <v>860.04.00.140-6500.02</v>
          </cell>
          <cell r="B13677" t="str">
            <v>860</v>
          </cell>
          <cell r="C13677" t="str">
            <v>04</v>
          </cell>
          <cell r="D13677" t="str">
            <v>00</v>
          </cell>
          <cell r="E13677" t="str">
            <v>140</v>
          </cell>
          <cell r="F13677" t="str">
            <v>6500.02</v>
          </cell>
          <cell r="G13677" t="str">
            <v>Claims &amp; Insurance Claim Settlement</v>
          </cell>
          <cell r="H13677">
            <v>400000</v>
          </cell>
          <cell r="I13677">
            <v>0</v>
          </cell>
          <cell r="J13677">
            <v>400000</v>
          </cell>
          <cell r="K13677">
            <v>0</v>
          </cell>
          <cell r="L13677">
            <v>0</v>
          </cell>
          <cell r="M13677">
            <v>3358.98</v>
          </cell>
          <cell r="N13677">
            <v>396641.02</v>
          </cell>
          <cell r="O13677">
            <v>0.01</v>
          </cell>
        </row>
        <row r="13678">
          <cell r="A13678" t="str">
            <v>860.04.00.140-6500.03</v>
          </cell>
          <cell r="B13678" t="str">
            <v>860</v>
          </cell>
          <cell r="C13678" t="str">
            <v>04</v>
          </cell>
          <cell r="D13678" t="str">
            <v>00</v>
          </cell>
          <cell r="E13678" t="str">
            <v>140</v>
          </cell>
          <cell r="F13678" t="str">
            <v>6500.03</v>
          </cell>
          <cell r="G13678" t="str">
            <v>Claims &amp; Insurance Damage to City Property</v>
          </cell>
          <cell r="H13678">
            <v>80000</v>
          </cell>
          <cell r="I13678">
            <v>92752</v>
          </cell>
          <cell r="J13678">
            <v>172752</v>
          </cell>
          <cell r="K13678">
            <v>0</v>
          </cell>
          <cell r="L13678">
            <v>16999.47</v>
          </cell>
          <cell r="M13678">
            <v>69181.37</v>
          </cell>
          <cell r="N13678">
            <v>86571.16</v>
          </cell>
          <cell r="O13678">
            <v>0.5</v>
          </cell>
        </row>
        <row r="13679">
          <cell r="A13679" t="str">
            <v>860.04.00.140-6500.04</v>
          </cell>
          <cell r="B13679" t="str">
            <v>860</v>
          </cell>
          <cell r="C13679" t="str">
            <v>04</v>
          </cell>
          <cell r="D13679" t="str">
            <v>00</v>
          </cell>
          <cell r="E13679" t="str">
            <v>140</v>
          </cell>
          <cell r="F13679" t="str">
            <v>6500.04</v>
          </cell>
          <cell r="G13679" t="str">
            <v>Claims &amp; Insurance Insurance Premiums</v>
          </cell>
          <cell r="H13679">
            <v>3309007</v>
          </cell>
          <cell r="I13679">
            <v>0</v>
          </cell>
          <cell r="J13679">
            <v>3309007</v>
          </cell>
          <cell r="K13679">
            <v>0</v>
          </cell>
          <cell r="L13679">
            <v>0</v>
          </cell>
          <cell r="M13679">
            <v>2565784.33</v>
          </cell>
          <cell r="N13679">
            <v>743222.67</v>
          </cell>
          <cell r="O13679">
            <v>0.78</v>
          </cell>
        </row>
        <row r="13680">
          <cell r="A13680" t="str">
            <v>860.04.00.140-6500.06</v>
          </cell>
          <cell r="B13680" t="str">
            <v>860</v>
          </cell>
          <cell r="C13680" t="str">
            <v>04</v>
          </cell>
          <cell r="D13680" t="str">
            <v>00</v>
          </cell>
          <cell r="E13680" t="str">
            <v>140</v>
          </cell>
          <cell r="F13680" t="str">
            <v>6500.06</v>
          </cell>
          <cell r="G13680" t="str">
            <v>Claims &amp; Insurance Unanticipated Property Claims</v>
          </cell>
          <cell r="H13680">
            <v>1200</v>
          </cell>
          <cell r="I13680">
            <v>0</v>
          </cell>
          <cell r="J13680">
            <v>1200</v>
          </cell>
          <cell r="K13680">
            <v>0</v>
          </cell>
          <cell r="L13680">
            <v>0</v>
          </cell>
          <cell r="M13680">
            <v>0</v>
          </cell>
          <cell r="N13680">
            <v>1200</v>
          </cell>
          <cell r="O13680">
            <v>0</v>
          </cell>
        </row>
        <row r="13681">
          <cell r="A13681" t="str">
            <v>860.04.00.140-6600.01</v>
          </cell>
          <cell r="B13681" t="str">
            <v>860</v>
          </cell>
          <cell r="C13681" t="str">
            <v>04</v>
          </cell>
          <cell r="D13681" t="str">
            <v>00</v>
          </cell>
          <cell r="E13681" t="str">
            <v>140</v>
          </cell>
          <cell r="F13681" t="str">
            <v>6600.01</v>
          </cell>
          <cell r="G13681" t="str">
            <v>Administrative Expenses Meetings</v>
          </cell>
          <cell r="H13681">
            <v>500</v>
          </cell>
          <cell r="I13681">
            <v>0</v>
          </cell>
          <cell r="J13681">
            <v>500</v>
          </cell>
          <cell r="K13681">
            <v>0</v>
          </cell>
          <cell r="L13681">
            <v>0</v>
          </cell>
          <cell r="M13681">
            <v>0</v>
          </cell>
          <cell r="N13681">
            <v>500</v>
          </cell>
          <cell r="O13681">
            <v>0</v>
          </cell>
        </row>
        <row r="13682">
          <cell r="A13682" t="str">
            <v>860.04.00.140-6600.03</v>
          </cell>
          <cell r="B13682" t="str">
            <v>860</v>
          </cell>
          <cell r="C13682" t="str">
            <v>04</v>
          </cell>
          <cell r="D13682" t="str">
            <v>00</v>
          </cell>
          <cell r="E13682" t="str">
            <v>140</v>
          </cell>
          <cell r="F13682" t="str">
            <v>6600.03</v>
          </cell>
          <cell r="G13682" t="str">
            <v>Administrative Expenses Mileage Reimbursement</v>
          </cell>
          <cell r="H13682">
            <v>260</v>
          </cell>
          <cell r="I13682">
            <v>0</v>
          </cell>
          <cell r="J13682">
            <v>260</v>
          </cell>
          <cell r="K13682">
            <v>0</v>
          </cell>
          <cell r="L13682">
            <v>0</v>
          </cell>
          <cell r="M13682">
            <v>0</v>
          </cell>
          <cell r="N13682">
            <v>260</v>
          </cell>
          <cell r="O13682">
            <v>0</v>
          </cell>
        </row>
        <row r="13683">
          <cell r="A13683" t="str">
            <v>860.04.00.140-6600.04</v>
          </cell>
          <cell r="B13683" t="str">
            <v>860</v>
          </cell>
          <cell r="C13683" t="str">
            <v>04</v>
          </cell>
          <cell r="D13683" t="str">
            <v>00</v>
          </cell>
          <cell r="E13683" t="str">
            <v>140</v>
          </cell>
          <cell r="F13683" t="str">
            <v>6600.04</v>
          </cell>
          <cell r="G13683" t="str">
            <v>Administrative Expenses Training/Conferences</v>
          </cell>
          <cell r="H13683">
            <v>3000</v>
          </cell>
          <cell r="I13683">
            <v>0</v>
          </cell>
          <cell r="J13683">
            <v>3000</v>
          </cell>
          <cell r="K13683">
            <v>0</v>
          </cell>
          <cell r="L13683">
            <v>0</v>
          </cell>
          <cell r="M13683">
            <v>37.5</v>
          </cell>
          <cell r="N13683">
            <v>2962.5</v>
          </cell>
          <cell r="O13683">
            <v>0.01</v>
          </cell>
        </row>
        <row r="13684">
          <cell r="A13684" t="str">
            <v>860.04.00.140-6600.06</v>
          </cell>
          <cell r="B13684" t="str">
            <v>860</v>
          </cell>
          <cell r="C13684" t="str">
            <v>04</v>
          </cell>
          <cell r="D13684" t="str">
            <v>00</v>
          </cell>
          <cell r="E13684" t="str">
            <v>140</v>
          </cell>
          <cell r="F13684" t="str">
            <v>6600.06</v>
          </cell>
          <cell r="G13684" t="str">
            <v>Administrative Expenses Property/Building Rental</v>
          </cell>
          <cell r="H13684">
            <v>15500</v>
          </cell>
          <cell r="I13684">
            <v>0</v>
          </cell>
          <cell r="J13684">
            <v>15500</v>
          </cell>
          <cell r="K13684">
            <v>0</v>
          </cell>
          <cell r="L13684">
            <v>0</v>
          </cell>
          <cell r="M13684">
            <v>0</v>
          </cell>
          <cell r="N13684">
            <v>15500</v>
          </cell>
          <cell r="O13684">
            <v>0</v>
          </cell>
        </row>
        <row r="13685">
          <cell r="A13685" t="str">
            <v>860.04.00.140-6600.07</v>
          </cell>
          <cell r="B13685" t="str">
            <v>860</v>
          </cell>
          <cell r="C13685" t="str">
            <v>04</v>
          </cell>
          <cell r="D13685" t="str">
            <v>00</v>
          </cell>
          <cell r="E13685" t="str">
            <v>140</v>
          </cell>
          <cell r="F13685" t="str">
            <v>6600.07</v>
          </cell>
          <cell r="G13685" t="str">
            <v>Administrative Expenses Employee Recruitment</v>
          </cell>
          <cell r="H13685">
            <v>1500</v>
          </cell>
          <cell r="I13685">
            <v>0</v>
          </cell>
          <cell r="J13685">
            <v>1500</v>
          </cell>
          <cell r="K13685">
            <v>0</v>
          </cell>
          <cell r="L13685">
            <v>0</v>
          </cell>
          <cell r="M13685">
            <v>137.52000000000001</v>
          </cell>
          <cell r="N13685">
            <v>1362.48</v>
          </cell>
          <cell r="O13685">
            <v>0.09</v>
          </cell>
        </row>
        <row r="13686">
          <cell r="A13686" t="str">
            <v>860.04.00.140-6600.25</v>
          </cell>
          <cell r="B13686" t="str">
            <v>860</v>
          </cell>
          <cell r="C13686" t="str">
            <v>04</v>
          </cell>
          <cell r="D13686" t="str">
            <v>00</v>
          </cell>
          <cell r="E13686" t="str">
            <v>140</v>
          </cell>
          <cell r="F13686" t="str">
            <v>6600.25</v>
          </cell>
          <cell r="G13686" t="str">
            <v>Administrative Expenses Support Services-Indirect Labor</v>
          </cell>
          <cell r="H13686">
            <v>0</v>
          </cell>
          <cell r="I13686">
            <v>0</v>
          </cell>
          <cell r="J13686">
            <v>0</v>
          </cell>
          <cell r="K13686">
            <v>0</v>
          </cell>
          <cell r="L13686">
            <v>0</v>
          </cell>
          <cell r="M13686">
            <v>0</v>
          </cell>
          <cell r="N13686">
            <v>0</v>
          </cell>
          <cell r="O13686" t="str">
            <v>+++</v>
          </cell>
        </row>
        <row r="13687">
          <cell r="A13687" t="str">
            <v>860.04.00.140-6600.26</v>
          </cell>
          <cell r="B13687" t="str">
            <v>860</v>
          </cell>
          <cell r="C13687" t="str">
            <v>04</v>
          </cell>
          <cell r="D13687" t="str">
            <v>00</v>
          </cell>
          <cell r="E13687" t="str">
            <v>140</v>
          </cell>
          <cell r="F13687" t="str">
            <v>6600.26</v>
          </cell>
          <cell r="G13687" t="str">
            <v>Administrative Expenses Support Services-IT</v>
          </cell>
          <cell r="H13687">
            <v>6260</v>
          </cell>
          <cell r="I13687">
            <v>0</v>
          </cell>
          <cell r="J13687">
            <v>6260</v>
          </cell>
          <cell r="K13687">
            <v>0</v>
          </cell>
          <cell r="L13687">
            <v>0</v>
          </cell>
          <cell r="M13687">
            <v>0</v>
          </cell>
          <cell r="N13687">
            <v>6260</v>
          </cell>
          <cell r="O13687">
            <v>0</v>
          </cell>
        </row>
        <row r="13688">
          <cell r="A13688" t="str">
            <v>860.04.00.140-6600.27</v>
          </cell>
          <cell r="B13688" t="str">
            <v>860</v>
          </cell>
          <cell r="C13688" t="str">
            <v>04</v>
          </cell>
          <cell r="D13688" t="str">
            <v>00</v>
          </cell>
          <cell r="E13688" t="str">
            <v>140</v>
          </cell>
          <cell r="F13688" t="str">
            <v>6600.27</v>
          </cell>
          <cell r="G13688" t="str">
            <v>Administrative Expenses Support Services-Direct Labor</v>
          </cell>
          <cell r="H13688">
            <v>66600</v>
          </cell>
          <cell r="I13688">
            <v>0</v>
          </cell>
          <cell r="J13688">
            <v>66600</v>
          </cell>
          <cell r="K13688">
            <v>0</v>
          </cell>
          <cell r="L13688">
            <v>0</v>
          </cell>
          <cell r="M13688">
            <v>0</v>
          </cell>
          <cell r="N13688">
            <v>66600</v>
          </cell>
          <cell r="O13688">
            <v>0</v>
          </cell>
        </row>
        <row r="13689">
          <cell r="A13689" t="str">
            <v>860.04.00.140-6600.30</v>
          </cell>
          <cell r="B13689" t="str">
            <v>860</v>
          </cell>
          <cell r="C13689" t="str">
            <v>04</v>
          </cell>
          <cell r="D13689" t="str">
            <v>00</v>
          </cell>
          <cell r="E13689" t="str">
            <v>140</v>
          </cell>
          <cell r="F13689" t="str">
            <v>6600.30</v>
          </cell>
          <cell r="G13689" t="str">
            <v>Administrative Expenses Other Expenses</v>
          </cell>
          <cell r="H13689">
            <v>0</v>
          </cell>
          <cell r="I13689">
            <v>0</v>
          </cell>
          <cell r="J13689">
            <v>0</v>
          </cell>
          <cell r="K13689">
            <v>0</v>
          </cell>
          <cell r="L13689">
            <v>0</v>
          </cell>
          <cell r="M13689">
            <v>0</v>
          </cell>
          <cell r="N13689">
            <v>0</v>
          </cell>
          <cell r="O13689" t="str">
            <v>+++</v>
          </cell>
        </row>
        <row r="13690">
          <cell r="A13690" t="str">
            <v>860.04.00.140-6600.35</v>
          </cell>
          <cell r="B13690" t="str">
            <v>860</v>
          </cell>
          <cell r="C13690" t="str">
            <v>04</v>
          </cell>
          <cell r="D13690" t="str">
            <v>00</v>
          </cell>
          <cell r="E13690" t="str">
            <v>140</v>
          </cell>
          <cell r="F13690" t="str">
            <v>6600.35</v>
          </cell>
          <cell r="G13690" t="str">
            <v>Administrative Expenses Safety Training</v>
          </cell>
          <cell r="H13690">
            <v>1000</v>
          </cell>
          <cell r="I13690">
            <v>0</v>
          </cell>
          <cell r="J13690">
            <v>1000</v>
          </cell>
          <cell r="K13690">
            <v>0</v>
          </cell>
          <cell r="L13690">
            <v>0</v>
          </cell>
          <cell r="M13690">
            <v>0</v>
          </cell>
          <cell r="N13690">
            <v>1000</v>
          </cell>
          <cell r="O13690">
            <v>0</v>
          </cell>
        </row>
        <row r="13691">
          <cell r="A13691" t="str">
            <v>860.04.00.140-6600.36</v>
          </cell>
          <cell r="B13691" t="str">
            <v>860</v>
          </cell>
          <cell r="C13691" t="str">
            <v>04</v>
          </cell>
          <cell r="D13691" t="str">
            <v>00</v>
          </cell>
          <cell r="E13691" t="str">
            <v>140</v>
          </cell>
          <cell r="F13691" t="str">
            <v>6600.36</v>
          </cell>
          <cell r="G13691" t="str">
            <v>Administrative Expenses IT Fund Contribution</v>
          </cell>
          <cell r="H13691">
            <v>12640</v>
          </cell>
          <cell r="I13691">
            <v>0</v>
          </cell>
          <cell r="J13691">
            <v>12640</v>
          </cell>
          <cell r="K13691">
            <v>0</v>
          </cell>
          <cell r="L13691">
            <v>0</v>
          </cell>
          <cell r="M13691">
            <v>0</v>
          </cell>
          <cell r="N13691">
            <v>12640</v>
          </cell>
          <cell r="O13691">
            <v>0</v>
          </cell>
        </row>
        <row r="13692">
          <cell r="A13692" t="str">
            <v>860.04.00.140-6600.37</v>
          </cell>
          <cell r="B13692" t="str">
            <v>860</v>
          </cell>
          <cell r="C13692" t="str">
            <v>04</v>
          </cell>
          <cell r="D13692" t="str">
            <v>00</v>
          </cell>
          <cell r="E13692" t="str">
            <v>140</v>
          </cell>
          <cell r="F13692" t="str">
            <v>6600.37</v>
          </cell>
          <cell r="G13692" t="str">
            <v>Administrative Expenses Prior Worker's Comp Claims</v>
          </cell>
          <cell r="H13692">
            <v>0</v>
          </cell>
          <cell r="I13692">
            <v>0</v>
          </cell>
          <cell r="J13692">
            <v>0</v>
          </cell>
          <cell r="K13692">
            <v>0</v>
          </cell>
          <cell r="L13692">
            <v>0</v>
          </cell>
          <cell r="M13692">
            <v>0</v>
          </cell>
          <cell r="N13692">
            <v>0</v>
          </cell>
          <cell r="O13692" t="str">
            <v>+++</v>
          </cell>
        </row>
        <row r="13693">
          <cell r="A13693" t="str">
            <v>860.04.00.140-7000.03</v>
          </cell>
          <cell r="B13693" t="str">
            <v>860</v>
          </cell>
          <cell r="C13693" t="str">
            <v>04</v>
          </cell>
          <cell r="D13693" t="str">
            <v>00</v>
          </cell>
          <cell r="E13693" t="str">
            <v>140</v>
          </cell>
          <cell r="F13693" t="str">
            <v>7000.03</v>
          </cell>
          <cell r="G13693" t="str">
            <v>Capital Outlay Operations Equip-Minor</v>
          </cell>
          <cell r="H13693">
            <v>0</v>
          </cell>
          <cell r="I13693">
            <v>0</v>
          </cell>
          <cell r="J13693">
            <v>0</v>
          </cell>
          <cell r="K13693">
            <v>0</v>
          </cell>
          <cell r="L13693">
            <v>0</v>
          </cell>
          <cell r="M13693">
            <v>0</v>
          </cell>
          <cell r="N13693">
            <v>0</v>
          </cell>
          <cell r="O13693" t="str">
            <v>+++</v>
          </cell>
        </row>
        <row r="13694">
          <cell r="A13694" t="str">
            <v>860.04.00.140-7000.99</v>
          </cell>
          <cell r="B13694" t="str">
            <v>860</v>
          </cell>
          <cell r="C13694" t="str">
            <v>04</v>
          </cell>
          <cell r="D13694" t="str">
            <v>00</v>
          </cell>
          <cell r="E13694" t="str">
            <v>140</v>
          </cell>
          <cell r="F13694" t="str">
            <v>7000.99</v>
          </cell>
          <cell r="G13694" t="str">
            <v>Capital Outlay General</v>
          </cell>
          <cell r="H13694">
            <v>10450</v>
          </cell>
          <cell r="I13694">
            <v>0</v>
          </cell>
          <cell r="J13694">
            <v>10450</v>
          </cell>
          <cell r="K13694">
            <v>0</v>
          </cell>
          <cell r="L13694">
            <v>0</v>
          </cell>
          <cell r="M13694">
            <v>0</v>
          </cell>
          <cell r="N13694">
            <v>10450</v>
          </cell>
          <cell r="O13694">
            <v>0</v>
          </cell>
        </row>
        <row r="13695">
          <cell r="A13695" t="str">
            <v>870.00.00.900-9000.86</v>
          </cell>
          <cell r="B13695" t="str">
            <v>870</v>
          </cell>
          <cell r="C13695" t="str">
            <v>00</v>
          </cell>
          <cell r="D13695" t="str">
            <v>00</v>
          </cell>
          <cell r="E13695" t="str">
            <v>900</v>
          </cell>
          <cell r="F13695" t="str">
            <v>9000.86</v>
          </cell>
          <cell r="G13695" t="str">
            <v>Operating Transfers Out SIR</v>
          </cell>
          <cell r="H13695">
            <v>0</v>
          </cell>
          <cell r="I13695">
            <v>0</v>
          </cell>
          <cell r="J13695">
            <v>0</v>
          </cell>
          <cell r="K13695">
            <v>0</v>
          </cell>
          <cell r="L13695">
            <v>0</v>
          </cell>
          <cell r="M13695">
            <v>0</v>
          </cell>
          <cell r="N13695">
            <v>0</v>
          </cell>
          <cell r="O13695" t="str">
            <v>+++</v>
          </cell>
        </row>
        <row r="13696">
          <cell r="A13696" t="str">
            <v>870.00.00.930-6500.06</v>
          </cell>
          <cell r="B13696" t="str">
            <v>870</v>
          </cell>
          <cell r="C13696" t="str">
            <v>00</v>
          </cell>
          <cell r="D13696" t="str">
            <v>00</v>
          </cell>
          <cell r="E13696" t="str">
            <v>930</v>
          </cell>
          <cell r="F13696" t="str">
            <v>6500.06</v>
          </cell>
          <cell r="G13696" t="str">
            <v>Claims &amp; Insurance Unanticipated Property Claims</v>
          </cell>
          <cell r="H13696">
            <v>0</v>
          </cell>
          <cell r="I13696">
            <v>0</v>
          </cell>
          <cell r="J13696">
            <v>0</v>
          </cell>
          <cell r="K13696">
            <v>0</v>
          </cell>
          <cell r="L13696">
            <v>0</v>
          </cell>
          <cell r="M13696">
            <v>0</v>
          </cell>
          <cell r="N13696">
            <v>0</v>
          </cell>
          <cell r="O13696" t="str">
            <v>+++</v>
          </cell>
        </row>
        <row r="13697">
          <cell r="A13697" t="str">
            <v>880.00.00.940-5000.12</v>
          </cell>
          <cell r="B13697" t="str">
            <v>880</v>
          </cell>
          <cell r="C13697" t="str">
            <v>00</v>
          </cell>
          <cell r="D13697" t="str">
            <v>00</v>
          </cell>
          <cell r="E13697" t="str">
            <v>940</v>
          </cell>
          <cell r="F13697" t="str">
            <v>5000.12</v>
          </cell>
          <cell r="G13697" t="str">
            <v>Salaries Compensated Absences</v>
          </cell>
          <cell r="H13697">
            <v>0</v>
          </cell>
          <cell r="I13697">
            <v>0</v>
          </cell>
          <cell r="J13697">
            <v>0</v>
          </cell>
          <cell r="K13697">
            <v>0</v>
          </cell>
          <cell r="L13697">
            <v>0</v>
          </cell>
          <cell r="M13697">
            <v>0</v>
          </cell>
          <cell r="N13697">
            <v>0</v>
          </cell>
          <cell r="O13697" t="str">
            <v>+++</v>
          </cell>
        </row>
        <row r="13698">
          <cell r="A13698" t="str">
            <v>880.00.00.940-5100.16</v>
          </cell>
          <cell r="B13698" t="str">
            <v>880</v>
          </cell>
          <cell r="C13698" t="str">
            <v>00</v>
          </cell>
          <cell r="D13698" t="str">
            <v>00</v>
          </cell>
          <cell r="E13698" t="str">
            <v>940</v>
          </cell>
          <cell r="F13698" t="str">
            <v>5100.16</v>
          </cell>
          <cell r="G13698" t="str">
            <v>Benefits 1959 Survivor Retirement</v>
          </cell>
          <cell r="H13698">
            <v>25000</v>
          </cell>
          <cell r="I13698">
            <v>0</v>
          </cell>
          <cell r="J13698">
            <v>25000</v>
          </cell>
          <cell r="K13698">
            <v>0</v>
          </cell>
          <cell r="L13698">
            <v>0</v>
          </cell>
          <cell r="M13698">
            <v>23025.599999999999</v>
          </cell>
          <cell r="N13698">
            <v>1974.4</v>
          </cell>
          <cell r="O13698">
            <v>0.92</v>
          </cell>
        </row>
        <row r="13699">
          <cell r="A13699" t="str">
            <v>880.00.00.940-5100.17</v>
          </cell>
          <cell r="B13699" t="str">
            <v>880</v>
          </cell>
          <cell r="C13699" t="str">
            <v>00</v>
          </cell>
          <cell r="D13699" t="str">
            <v>00</v>
          </cell>
          <cell r="E13699" t="str">
            <v>940</v>
          </cell>
          <cell r="F13699" t="str">
            <v>5100.17</v>
          </cell>
          <cell r="G13699" t="str">
            <v>Benefits Other Post Employment Benefits</v>
          </cell>
          <cell r="H13699">
            <v>65000</v>
          </cell>
          <cell r="I13699">
            <v>0</v>
          </cell>
          <cell r="J13699">
            <v>65000</v>
          </cell>
          <cell r="K13699">
            <v>0</v>
          </cell>
          <cell r="L13699">
            <v>0</v>
          </cell>
          <cell r="M13699">
            <v>0</v>
          </cell>
          <cell r="N13699">
            <v>65000</v>
          </cell>
          <cell r="O13699">
            <v>0</v>
          </cell>
        </row>
        <row r="13700">
          <cell r="A13700" t="str">
            <v>880.00.00.940-6000.01</v>
          </cell>
          <cell r="B13700" t="str">
            <v>880</v>
          </cell>
          <cell r="C13700" t="str">
            <v>00</v>
          </cell>
          <cell r="D13700" t="str">
            <v>00</v>
          </cell>
          <cell r="E13700" t="str">
            <v>940</v>
          </cell>
          <cell r="F13700" t="str">
            <v>6000.01</v>
          </cell>
          <cell r="G13700" t="str">
            <v>Professional Services General</v>
          </cell>
          <cell r="H13700">
            <v>3600</v>
          </cell>
          <cell r="I13700">
            <v>0</v>
          </cell>
          <cell r="J13700">
            <v>3600</v>
          </cell>
          <cell r="K13700">
            <v>0</v>
          </cell>
          <cell r="L13700">
            <v>0</v>
          </cell>
          <cell r="M13700">
            <v>300</v>
          </cell>
          <cell r="N13700">
            <v>3300</v>
          </cell>
          <cell r="O13700">
            <v>0.08</v>
          </cell>
        </row>
        <row r="13701">
          <cell r="A13701" t="str">
            <v>880.00.00.940-6600.30</v>
          </cell>
          <cell r="B13701" t="str">
            <v>880</v>
          </cell>
          <cell r="C13701" t="str">
            <v>00</v>
          </cell>
          <cell r="D13701" t="str">
            <v>00</v>
          </cell>
          <cell r="E13701" t="str">
            <v>940</v>
          </cell>
          <cell r="F13701" t="str">
            <v>6600.30</v>
          </cell>
          <cell r="G13701" t="str">
            <v>Administrative Expenses Other Expenses</v>
          </cell>
          <cell r="H13701">
            <v>70000</v>
          </cell>
          <cell r="I13701">
            <v>0</v>
          </cell>
          <cell r="J13701">
            <v>70000</v>
          </cell>
          <cell r="K13701">
            <v>0</v>
          </cell>
          <cell r="L13701">
            <v>0</v>
          </cell>
          <cell r="M13701">
            <v>5230.25</v>
          </cell>
          <cell r="N13701">
            <v>64769.75</v>
          </cell>
          <cell r="O13701">
            <v>7.0000000000000007E-2</v>
          </cell>
        </row>
        <row r="13702">
          <cell r="A13702" t="str">
            <v>920.00.00.950-6000.32</v>
          </cell>
          <cell r="B13702" t="str">
            <v>920</v>
          </cell>
          <cell r="C13702" t="str">
            <v>00</v>
          </cell>
          <cell r="D13702" t="str">
            <v>00</v>
          </cell>
          <cell r="E13702" t="str">
            <v>950</v>
          </cell>
          <cell r="F13702" t="str">
            <v>6000.32</v>
          </cell>
          <cell r="G13702" t="str">
            <v>Professional Services Retiree Health  Plan Admin</v>
          </cell>
          <cell r="H13702">
            <v>0</v>
          </cell>
          <cell r="I13702">
            <v>0</v>
          </cell>
          <cell r="J13702">
            <v>0</v>
          </cell>
          <cell r="K13702">
            <v>0</v>
          </cell>
          <cell r="L13702">
            <v>0</v>
          </cell>
          <cell r="M13702">
            <v>0</v>
          </cell>
          <cell r="N13702">
            <v>0</v>
          </cell>
          <cell r="O13702" t="str">
            <v>+++</v>
          </cell>
        </row>
        <row r="13703">
          <cell r="A13703" t="str">
            <v>920.00.00.950-6500.04</v>
          </cell>
          <cell r="B13703" t="str">
            <v>920</v>
          </cell>
          <cell r="C13703" t="str">
            <v>00</v>
          </cell>
          <cell r="D13703" t="str">
            <v>00</v>
          </cell>
          <cell r="E13703" t="str">
            <v>950</v>
          </cell>
          <cell r="F13703" t="str">
            <v>6500.04</v>
          </cell>
          <cell r="G13703" t="str">
            <v>Claims &amp; Insurance Insurance Premiums</v>
          </cell>
          <cell r="H13703">
            <v>0</v>
          </cell>
          <cell r="I13703">
            <v>0</v>
          </cell>
          <cell r="J13703">
            <v>0</v>
          </cell>
          <cell r="K13703">
            <v>0</v>
          </cell>
          <cell r="L13703">
            <v>0</v>
          </cell>
          <cell r="M13703">
            <v>256732.49</v>
          </cell>
          <cell r="N13703">
            <v>-256732.49</v>
          </cell>
          <cell r="O13703" t="str">
            <v>+++</v>
          </cell>
        </row>
        <row r="13704">
          <cell r="A13704" t="str">
            <v>9210.00.00.90-6000.01</v>
          </cell>
          <cell r="B13704" t="str">
            <v>921</v>
          </cell>
          <cell r="C13704" t="str">
            <v>.0</v>
          </cell>
          <cell r="D13704" t="str">
            <v>.0</v>
          </cell>
          <cell r="E13704" t="str">
            <v>.90</v>
          </cell>
          <cell r="F13704" t="str">
            <v>6000.01</v>
          </cell>
          <cell r="G13704" t="str">
            <v>Professional Services General</v>
          </cell>
          <cell r="H13704">
            <v>0</v>
          </cell>
          <cell r="I13704">
            <v>0</v>
          </cell>
          <cell r="J13704">
            <v>0</v>
          </cell>
          <cell r="K13704">
            <v>0</v>
          </cell>
          <cell r="L13704">
            <v>0</v>
          </cell>
          <cell r="M13704">
            <v>0</v>
          </cell>
          <cell r="N13704">
            <v>0</v>
          </cell>
          <cell r="O13704" t="str">
            <v>+++</v>
          </cell>
        </row>
        <row r="13705">
          <cell r="A13705" t="str">
            <v>9210.00.00.90-6600.25</v>
          </cell>
          <cell r="B13705" t="str">
            <v>921</v>
          </cell>
          <cell r="C13705" t="str">
            <v>.0</v>
          </cell>
          <cell r="D13705" t="str">
            <v>.0</v>
          </cell>
          <cell r="E13705" t="str">
            <v>.90</v>
          </cell>
          <cell r="F13705" t="str">
            <v>6600.25</v>
          </cell>
          <cell r="G13705" t="str">
            <v>Administrative Expenses Support Services-Indirect Labor</v>
          </cell>
          <cell r="H13705">
            <v>0</v>
          </cell>
          <cell r="I13705">
            <v>0</v>
          </cell>
          <cell r="J13705">
            <v>0</v>
          </cell>
          <cell r="K13705">
            <v>0</v>
          </cell>
          <cell r="L13705">
            <v>0</v>
          </cell>
          <cell r="M13705">
            <v>0</v>
          </cell>
          <cell r="N13705">
            <v>0</v>
          </cell>
          <cell r="O13705" t="str">
            <v>+++</v>
          </cell>
        </row>
        <row r="13706">
          <cell r="A13706" t="str">
            <v>9210.00.00.90-6600.29</v>
          </cell>
          <cell r="B13706" t="str">
            <v>921</v>
          </cell>
          <cell r="C13706" t="str">
            <v>.0</v>
          </cell>
          <cell r="D13706" t="str">
            <v>.0</v>
          </cell>
          <cell r="E13706" t="str">
            <v>.90</v>
          </cell>
          <cell r="F13706" t="str">
            <v>6600.29</v>
          </cell>
          <cell r="G13706" t="str">
            <v>Administrative Expenses Administration &amp; Planning</v>
          </cell>
          <cell r="H13706">
            <v>0</v>
          </cell>
          <cell r="I13706">
            <v>0</v>
          </cell>
          <cell r="J13706">
            <v>0</v>
          </cell>
          <cell r="K13706">
            <v>0</v>
          </cell>
          <cell r="L13706">
            <v>0</v>
          </cell>
          <cell r="M13706">
            <v>0</v>
          </cell>
          <cell r="N13706">
            <v>0</v>
          </cell>
          <cell r="O13706" t="str">
            <v>+++</v>
          </cell>
        </row>
        <row r="13707">
          <cell r="A13707" t="str">
            <v>9210.00.00.90-6610.02</v>
          </cell>
          <cell r="B13707" t="str">
            <v>921</v>
          </cell>
          <cell r="C13707" t="str">
            <v>.0</v>
          </cell>
          <cell r="D13707" t="str">
            <v>.0</v>
          </cell>
          <cell r="E13707" t="str">
            <v>.90</v>
          </cell>
          <cell r="F13707" t="str">
            <v>6610.02</v>
          </cell>
          <cell r="G13707" t="str">
            <v>Housing Programs Downpayment Assistance</v>
          </cell>
          <cell r="H13707">
            <v>0</v>
          </cell>
          <cell r="I13707">
            <v>0</v>
          </cell>
          <cell r="J13707">
            <v>0</v>
          </cell>
          <cell r="K13707">
            <v>0</v>
          </cell>
          <cell r="L13707">
            <v>0</v>
          </cell>
          <cell r="M13707">
            <v>0</v>
          </cell>
          <cell r="N13707">
            <v>0</v>
          </cell>
          <cell r="O13707" t="str">
            <v>+++</v>
          </cell>
        </row>
        <row r="13708">
          <cell r="A13708" t="str">
            <v>9210.00.00.90-6610.03</v>
          </cell>
          <cell r="B13708" t="str">
            <v>921</v>
          </cell>
          <cell r="C13708" t="str">
            <v>.0</v>
          </cell>
          <cell r="D13708" t="str">
            <v>.0</v>
          </cell>
          <cell r="E13708" t="str">
            <v>.90</v>
          </cell>
          <cell r="F13708" t="str">
            <v>6610.03</v>
          </cell>
          <cell r="G13708" t="str">
            <v>Housing Programs Senior Rehabilitation Grants</v>
          </cell>
          <cell r="H13708">
            <v>0</v>
          </cell>
          <cell r="I13708">
            <v>0</v>
          </cell>
          <cell r="J13708">
            <v>0</v>
          </cell>
          <cell r="K13708">
            <v>0</v>
          </cell>
          <cell r="L13708">
            <v>0</v>
          </cell>
          <cell r="M13708">
            <v>0</v>
          </cell>
          <cell r="N13708">
            <v>0</v>
          </cell>
          <cell r="O13708" t="str">
            <v>+++</v>
          </cell>
        </row>
        <row r="13709">
          <cell r="A13709" t="str">
            <v>9210.00.00.90-6610.04</v>
          </cell>
          <cell r="B13709" t="str">
            <v>921</v>
          </cell>
          <cell r="C13709" t="str">
            <v>.0</v>
          </cell>
          <cell r="D13709" t="str">
            <v>.0</v>
          </cell>
          <cell r="E13709" t="str">
            <v>.90</v>
          </cell>
          <cell r="F13709" t="str">
            <v>6610.04</v>
          </cell>
          <cell r="G13709" t="str">
            <v>Housing Programs Residential Rehabilitation Grant</v>
          </cell>
          <cell r="H13709">
            <v>0</v>
          </cell>
          <cell r="I13709">
            <v>0</v>
          </cell>
          <cell r="J13709">
            <v>0</v>
          </cell>
          <cell r="K13709">
            <v>0</v>
          </cell>
          <cell r="L13709">
            <v>0</v>
          </cell>
          <cell r="M13709">
            <v>0</v>
          </cell>
          <cell r="N13709">
            <v>0</v>
          </cell>
          <cell r="O13709" t="str">
            <v>+++</v>
          </cell>
        </row>
        <row r="13710">
          <cell r="A13710" t="str">
            <v>9210.00.00.90-6610.05</v>
          </cell>
          <cell r="B13710" t="str">
            <v>921</v>
          </cell>
          <cell r="C13710" t="str">
            <v>.0</v>
          </cell>
          <cell r="D13710" t="str">
            <v>.0</v>
          </cell>
          <cell r="E13710" t="str">
            <v>.90</v>
          </cell>
          <cell r="F13710" t="str">
            <v>6610.05</v>
          </cell>
          <cell r="G13710" t="str">
            <v>Housing Programs Eden Housing</v>
          </cell>
          <cell r="H13710">
            <v>0</v>
          </cell>
          <cell r="I13710">
            <v>0</v>
          </cell>
          <cell r="J13710">
            <v>0</v>
          </cell>
          <cell r="K13710">
            <v>0</v>
          </cell>
          <cell r="L13710">
            <v>0</v>
          </cell>
          <cell r="M13710">
            <v>0</v>
          </cell>
          <cell r="N13710">
            <v>0</v>
          </cell>
          <cell r="O13710" t="str">
            <v>+++</v>
          </cell>
        </row>
        <row r="13711">
          <cell r="A13711" t="str">
            <v>9210.00.00.90-6610.06</v>
          </cell>
          <cell r="B13711" t="str">
            <v>921</v>
          </cell>
          <cell r="C13711" t="str">
            <v>.0</v>
          </cell>
          <cell r="D13711" t="str">
            <v>.0</v>
          </cell>
          <cell r="E13711" t="str">
            <v>.90</v>
          </cell>
          <cell r="F13711" t="str">
            <v>6610.06</v>
          </cell>
          <cell r="G13711" t="str">
            <v>Housing Programs Affordable Housing Projects</v>
          </cell>
          <cell r="H13711">
            <v>0</v>
          </cell>
          <cell r="I13711">
            <v>0</v>
          </cell>
          <cell r="J13711">
            <v>0</v>
          </cell>
          <cell r="K13711">
            <v>0</v>
          </cell>
          <cell r="L13711">
            <v>0</v>
          </cell>
          <cell r="M13711">
            <v>0</v>
          </cell>
          <cell r="N13711">
            <v>0</v>
          </cell>
          <cell r="O13711" t="str">
            <v>+++</v>
          </cell>
        </row>
        <row r="13712">
          <cell r="A13712" t="str">
            <v>9210.00.00.90-8900.01</v>
          </cell>
          <cell r="B13712" t="str">
            <v>921</v>
          </cell>
          <cell r="C13712" t="str">
            <v>.0</v>
          </cell>
          <cell r="D13712" t="str">
            <v>.0</v>
          </cell>
          <cell r="E13712" t="str">
            <v>.90</v>
          </cell>
          <cell r="F13712" t="str">
            <v>8900.01</v>
          </cell>
          <cell r="G13712" t="str">
            <v>Debt Service-Principal Principal</v>
          </cell>
          <cell r="H13712">
            <v>0</v>
          </cell>
          <cell r="I13712">
            <v>0</v>
          </cell>
          <cell r="J13712">
            <v>0</v>
          </cell>
          <cell r="K13712">
            <v>0</v>
          </cell>
          <cell r="L13712">
            <v>0</v>
          </cell>
          <cell r="M13712">
            <v>0</v>
          </cell>
          <cell r="N13712">
            <v>0</v>
          </cell>
          <cell r="O13712" t="str">
            <v>+++</v>
          </cell>
        </row>
        <row r="13713">
          <cell r="A13713" t="str">
            <v>9210.00.00.90-8910.01</v>
          </cell>
          <cell r="B13713" t="str">
            <v>921</v>
          </cell>
          <cell r="C13713" t="str">
            <v>.0</v>
          </cell>
          <cell r="D13713" t="str">
            <v>.0</v>
          </cell>
          <cell r="E13713" t="str">
            <v>.90</v>
          </cell>
          <cell r="F13713" t="str">
            <v>8910.01</v>
          </cell>
          <cell r="G13713" t="str">
            <v>Debt Service-Interest Interest</v>
          </cell>
          <cell r="H13713">
            <v>0</v>
          </cell>
          <cell r="I13713">
            <v>0</v>
          </cell>
          <cell r="J13713">
            <v>0</v>
          </cell>
          <cell r="K13713">
            <v>0</v>
          </cell>
          <cell r="L13713">
            <v>0</v>
          </cell>
          <cell r="M13713">
            <v>0</v>
          </cell>
          <cell r="N13713">
            <v>0</v>
          </cell>
          <cell r="O13713" t="str">
            <v>+++</v>
          </cell>
        </row>
        <row r="13714">
          <cell r="A13714" t="str">
            <v>9215.00.00.90-6000.01</v>
          </cell>
          <cell r="B13714" t="str">
            <v>921</v>
          </cell>
          <cell r="C13714" t="str">
            <v>.0</v>
          </cell>
          <cell r="D13714" t="str">
            <v>.0</v>
          </cell>
          <cell r="E13714" t="str">
            <v>.90</v>
          </cell>
          <cell r="F13714" t="str">
            <v>6000.01</v>
          </cell>
          <cell r="G13714" t="str">
            <v>Professional Services General</v>
          </cell>
          <cell r="H13714">
            <v>0</v>
          </cell>
          <cell r="I13714">
            <v>0</v>
          </cell>
          <cell r="J13714">
            <v>0</v>
          </cell>
          <cell r="K13714">
            <v>0</v>
          </cell>
          <cell r="L13714">
            <v>0</v>
          </cell>
          <cell r="M13714">
            <v>0</v>
          </cell>
          <cell r="N13714">
            <v>0</v>
          </cell>
          <cell r="O13714" t="str">
            <v>+++</v>
          </cell>
        </row>
        <row r="13715">
          <cell r="A13715" t="str">
            <v>9215.00.00.90-6600.25</v>
          </cell>
          <cell r="B13715" t="str">
            <v>921</v>
          </cell>
          <cell r="C13715" t="str">
            <v>.0</v>
          </cell>
          <cell r="D13715" t="str">
            <v>.0</v>
          </cell>
          <cell r="E13715" t="str">
            <v>.90</v>
          </cell>
          <cell r="F13715" t="str">
            <v>6600.25</v>
          </cell>
          <cell r="G13715" t="str">
            <v>Administrative Expenses Support Services-Indirect Labor</v>
          </cell>
          <cell r="H13715">
            <v>0</v>
          </cell>
          <cell r="I13715">
            <v>0</v>
          </cell>
          <cell r="J13715">
            <v>0</v>
          </cell>
          <cell r="K13715">
            <v>0</v>
          </cell>
          <cell r="L13715">
            <v>0</v>
          </cell>
          <cell r="M13715">
            <v>0</v>
          </cell>
          <cell r="N13715">
            <v>0</v>
          </cell>
          <cell r="O13715" t="str">
            <v>+++</v>
          </cell>
        </row>
        <row r="13716">
          <cell r="A13716" t="str">
            <v>9215.00.00.90-6600.29</v>
          </cell>
          <cell r="B13716" t="str">
            <v>921</v>
          </cell>
          <cell r="C13716" t="str">
            <v>.0</v>
          </cell>
          <cell r="D13716" t="str">
            <v>.0</v>
          </cell>
          <cell r="E13716" t="str">
            <v>.90</v>
          </cell>
          <cell r="F13716" t="str">
            <v>6600.29</v>
          </cell>
          <cell r="G13716" t="str">
            <v>Administrative Expenses Administration &amp; Planning</v>
          </cell>
          <cell r="H13716">
            <v>0</v>
          </cell>
          <cell r="I13716">
            <v>0</v>
          </cell>
          <cell r="J13716">
            <v>0</v>
          </cell>
          <cell r="K13716">
            <v>0</v>
          </cell>
          <cell r="L13716">
            <v>0</v>
          </cell>
          <cell r="M13716">
            <v>0</v>
          </cell>
          <cell r="N13716">
            <v>0</v>
          </cell>
          <cell r="O13716" t="str">
            <v>+++</v>
          </cell>
        </row>
        <row r="13717">
          <cell r="A13717" t="str">
            <v>9215.00.00.90-6610.02</v>
          </cell>
          <cell r="B13717" t="str">
            <v>921</v>
          </cell>
          <cell r="C13717" t="str">
            <v>.0</v>
          </cell>
          <cell r="D13717" t="str">
            <v>.0</v>
          </cell>
          <cell r="E13717" t="str">
            <v>.90</v>
          </cell>
          <cell r="F13717" t="str">
            <v>6610.02</v>
          </cell>
          <cell r="G13717" t="str">
            <v>Housing Programs Downpayment Assistance</v>
          </cell>
          <cell r="H13717">
            <v>0</v>
          </cell>
          <cell r="I13717">
            <v>0</v>
          </cell>
          <cell r="J13717">
            <v>0</v>
          </cell>
          <cell r="K13717">
            <v>0</v>
          </cell>
          <cell r="L13717">
            <v>0</v>
          </cell>
          <cell r="M13717">
            <v>0</v>
          </cell>
          <cell r="N13717">
            <v>0</v>
          </cell>
          <cell r="O13717" t="str">
            <v>+++</v>
          </cell>
        </row>
        <row r="13718">
          <cell r="A13718" t="str">
            <v>9215.00.00.90-6610.05</v>
          </cell>
          <cell r="B13718" t="str">
            <v>921</v>
          </cell>
          <cell r="C13718" t="str">
            <v>.0</v>
          </cell>
          <cell r="D13718" t="str">
            <v>.0</v>
          </cell>
          <cell r="E13718" t="str">
            <v>.90</v>
          </cell>
          <cell r="F13718" t="str">
            <v>6610.05</v>
          </cell>
          <cell r="G13718" t="str">
            <v>Housing Programs Eden Housing</v>
          </cell>
          <cell r="H13718">
            <v>0</v>
          </cell>
          <cell r="I13718">
            <v>0</v>
          </cell>
          <cell r="J13718">
            <v>0</v>
          </cell>
          <cell r="K13718">
            <v>0</v>
          </cell>
          <cell r="L13718">
            <v>0</v>
          </cell>
          <cell r="M13718">
            <v>0</v>
          </cell>
          <cell r="N13718">
            <v>0</v>
          </cell>
          <cell r="O13718" t="str">
            <v>+++</v>
          </cell>
        </row>
        <row r="13719">
          <cell r="A13719" t="str">
            <v>9215.00.00.90-6610.06</v>
          </cell>
          <cell r="B13719" t="str">
            <v>921</v>
          </cell>
          <cell r="C13719" t="str">
            <v>.0</v>
          </cell>
          <cell r="D13719" t="str">
            <v>.0</v>
          </cell>
          <cell r="E13719" t="str">
            <v>.90</v>
          </cell>
          <cell r="F13719" t="str">
            <v>6610.06</v>
          </cell>
          <cell r="G13719" t="str">
            <v>Housing Programs Affordable Housing Projects</v>
          </cell>
          <cell r="H13719">
            <v>0</v>
          </cell>
          <cell r="I13719">
            <v>0</v>
          </cell>
          <cell r="J13719">
            <v>0</v>
          </cell>
          <cell r="K13719">
            <v>0</v>
          </cell>
          <cell r="L13719">
            <v>0</v>
          </cell>
          <cell r="M13719">
            <v>0</v>
          </cell>
          <cell r="N13719">
            <v>0</v>
          </cell>
          <cell r="O13719" t="str">
            <v>+++</v>
          </cell>
        </row>
        <row r="13720">
          <cell r="A13720" t="str">
            <v>9215.00.00.90-8900.16</v>
          </cell>
          <cell r="B13720" t="str">
            <v>921</v>
          </cell>
          <cell r="C13720" t="str">
            <v>.0</v>
          </cell>
          <cell r="D13720" t="str">
            <v>.0</v>
          </cell>
          <cell r="E13720" t="str">
            <v>.90</v>
          </cell>
          <cell r="F13720" t="str">
            <v>8900.16</v>
          </cell>
          <cell r="G13720" t="str">
            <v>Debt Service-Principal 2004 Issue-Housing</v>
          </cell>
          <cell r="H13720">
            <v>0</v>
          </cell>
          <cell r="I13720">
            <v>0</v>
          </cell>
          <cell r="J13720">
            <v>0</v>
          </cell>
          <cell r="K13720">
            <v>0</v>
          </cell>
          <cell r="L13720">
            <v>0</v>
          </cell>
          <cell r="M13720">
            <v>0</v>
          </cell>
          <cell r="N13720">
            <v>0</v>
          </cell>
          <cell r="O13720" t="str">
            <v>+++</v>
          </cell>
        </row>
        <row r="13721">
          <cell r="A13721" t="str">
            <v>9215.00.00.90-8910.01</v>
          </cell>
          <cell r="B13721" t="str">
            <v>921</v>
          </cell>
          <cell r="C13721" t="str">
            <v>.0</v>
          </cell>
          <cell r="D13721" t="str">
            <v>.0</v>
          </cell>
          <cell r="E13721" t="str">
            <v>.90</v>
          </cell>
          <cell r="F13721" t="str">
            <v>8910.01</v>
          </cell>
          <cell r="G13721" t="str">
            <v>Debt Service-Interest Interest</v>
          </cell>
          <cell r="H13721">
            <v>0</v>
          </cell>
          <cell r="I13721">
            <v>0</v>
          </cell>
          <cell r="J13721">
            <v>0</v>
          </cell>
          <cell r="K13721">
            <v>0</v>
          </cell>
          <cell r="L13721">
            <v>0</v>
          </cell>
          <cell r="M13721">
            <v>0</v>
          </cell>
          <cell r="N13721">
            <v>0</v>
          </cell>
          <cell r="O13721" t="str">
            <v>+++</v>
          </cell>
        </row>
        <row r="13722">
          <cell r="A13722" t="str">
            <v>9215.00.00.90-8910.16</v>
          </cell>
          <cell r="B13722" t="str">
            <v>921</v>
          </cell>
          <cell r="C13722" t="str">
            <v>.0</v>
          </cell>
          <cell r="D13722" t="str">
            <v>.0</v>
          </cell>
          <cell r="E13722" t="str">
            <v>.90</v>
          </cell>
          <cell r="F13722" t="str">
            <v>8910.16</v>
          </cell>
          <cell r="G13722" t="str">
            <v>Debt Service-Interest 2004-Housing</v>
          </cell>
          <cell r="H13722">
            <v>0</v>
          </cell>
          <cell r="I13722">
            <v>0</v>
          </cell>
          <cell r="J13722">
            <v>0</v>
          </cell>
          <cell r="K13722">
            <v>0</v>
          </cell>
          <cell r="L13722">
            <v>0</v>
          </cell>
          <cell r="M13722">
            <v>0</v>
          </cell>
          <cell r="N13722">
            <v>0</v>
          </cell>
          <cell r="O13722" t="str">
            <v>+++</v>
          </cell>
        </row>
        <row r="13723">
          <cell r="A13723" t="str">
            <v>9215.00.00.90-8910.99</v>
          </cell>
          <cell r="B13723" t="str">
            <v>921</v>
          </cell>
          <cell r="C13723" t="str">
            <v>.0</v>
          </cell>
          <cell r="D13723" t="str">
            <v>.0</v>
          </cell>
          <cell r="E13723" t="str">
            <v>.90</v>
          </cell>
          <cell r="F13723" t="str">
            <v>8910.99</v>
          </cell>
          <cell r="G13723" t="str">
            <v>Debt Service-Interest Capitalized Interest</v>
          </cell>
          <cell r="H13723">
            <v>0</v>
          </cell>
          <cell r="I13723">
            <v>0</v>
          </cell>
          <cell r="J13723">
            <v>0</v>
          </cell>
          <cell r="K13723">
            <v>0</v>
          </cell>
          <cell r="L13723">
            <v>0</v>
          </cell>
          <cell r="M13723">
            <v>0</v>
          </cell>
          <cell r="N13723">
            <v>0</v>
          </cell>
          <cell r="O13723" t="str">
            <v>+++</v>
          </cell>
        </row>
        <row r="13724">
          <cell r="A13724" t="str">
            <v>9215.00.00.90-8920.01</v>
          </cell>
          <cell r="B13724" t="str">
            <v>921</v>
          </cell>
          <cell r="C13724" t="str">
            <v>.0</v>
          </cell>
          <cell r="D13724" t="str">
            <v>.0</v>
          </cell>
          <cell r="E13724" t="str">
            <v>.90</v>
          </cell>
          <cell r="F13724" t="str">
            <v>8920.01</v>
          </cell>
          <cell r="G13724" t="str">
            <v>Debt Service-Other Costs Admin/Audit Fees</v>
          </cell>
          <cell r="H13724">
            <v>0</v>
          </cell>
          <cell r="I13724">
            <v>0</v>
          </cell>
          <cell r="J13724">
            <v>0</v>
          </cell>
          <cell r="K13724">
            <v>0</v>
          </cell>
          <cell r="L13724">
            <v>0</v>
          </cell>
          <cell r="M13724">
            <v>0</v>
          </cell>
          <cell r="N13724">
            <v>0</v>
          </cell>
          <cell r="O13724" t="str">
            <v>+++</v>
          </cell>
        </row>
        <row r="13725">
          <cell r="A13725" t="str">
            <v>9215.00.00.90-8920.02</v>
          </cell>
          <cell r="B13725" t="str">
            <v>921</v>
          </cell>
          <cell r="C13725" t="str">
            <v>.0</v>
          </cell>
          <cell r="D13725" t="str">
            <v>.0</v>
          </cell>
          <cell r="E13725" t="str">
            <v>.90</v>
          </cell>
          <cell r="F13725" t="str">
            <v>8920.02</v>
          </cell>
          <cell r="G13725" t="str">
            <v>Debt Service-Other Costs Bond Issuance Costs</v>
          </cell>
          <cell r="H13725">
            <v>0</v>
          </cell>
          <cell r="I13725">
            <v>0</v>
          </cell>
          <cell r="J13725">
            <v>0</v>
          </cell>
          <cell r="K13725">
            <v>0</v>
          </cell>
          <cell r="L13725">
            <v>0</v>
          </cell>
          <cell r="M13725">
            <v>0</v>
          </cell>
          <cell r="N13725">
            <v>0</v>
          </cell>
          <cell r="O13725" t="str">
            <v>+++</v>
          </cell>
        </row>
        <row r="13726">
          <cell r="A13726" t="str">
            <v>9215.00.00.90-9000.91</v>
          </cell>
          <cell r="B13726" t="str">
            <v>921</v>
          </cell>
          <cell r="C13726" t="str">
            <v>.0</v>
          </cell>
          <cell r="D13726" t="str">
            <v>.0</v>
          </cell>
          <cell r="E13726" t="str">
            <v>.90</v>
          </cell>
          <cell r="F13726" t="str">
            <v>9000.91</v>
          </cell>
          <cell r="G13726" t="str">
            <v>Operating Transfers Out RDA LMI Fund</v>
          </cell>
          <cell r="H13726">
            <v>0</v>
          </cell>
          <cell r="I13726">
            <v>0</v>
          </cell>
          <cell r="J13726">
            <v>0</v>
          </cell>
          <cell r="K13726">
            <v>0</v>
          </cell>
          <cell r="L13726">
            <v>0</v>
          </cell>
          <cell r="M13726">
            <v>0</v>
          </cell>
          <cell r="N13726">
            <v>0</v>
          </cell>
          <cell r="O13726" t="str">
            <v>+++</v>
          </cell>
        </row>
        <row r="13727">
          <cell r="A13727" t="str">
            <v>9230.00.00.90-6000.01</v>
          </cell>
          <cell r="B13727" t="str">
            <v>923</v>
          </cell>
          <cell r="C13727" t="str">
            <v>.0</v>
          </cell>
          <cell r="D13727" t="str">
            <v>.0</v>
          </cell>
          <cell r="E13727" t="str">
            <v>.90</v>
          </cell>
          <cell r="F13727" t="str">
            <v>6000.01</v>
          </cell>
          <cell r="G13727" t="str">
            <v>Professional Services General</v>
          </cell>
          <cell r="H13727">
            <v>0</v>
          </cell>
          <cell r="I13727">
            <v>0</v>
          </cell>
          <cell r="J13727">
            <v>0</v>
          </cell>
          <cell r="K13727">
            <v>0</v>
          </cell>
          <cell r="L13727">
            <v>0</v>
          </cell>
          <cell r="M13727">
            <v>0</v>
          </cell>
          <cell r="N13727">
            <v>0</v>
          </cell>
          <cell r="O13727" t="str">
            <v>+++</v>
          </cell>
        </row>
        <row r="13728">
          <cell r="A13728" t="str">
            <v>9230.00.00.90-6600.15</v>
          </cell>
          <cell r="B13728" t="str">
            <v>923</v>
          </cell>
          <cell r="C13728" t="str">
            <v>.0</v>
          </cell>
          <cell r="D13728" t="str">
            <v>.0</v>
          </cell>
          <cell r="E13728" t="str">
            <v>.90</v>
          </cell>
          <cell r="F13728" t="str">
            <v>6600.15</v>
          </cell>
          <cell r="G13728" t="str">
            <v>Administrative Expenses Property Tax Admin Fee</v>
          </cell>
          <cell r="H13728">
            <v>0</v>
          </cell>
          <cell r="I13728">
            <v>0</v>
          </cell>
          <cell r="J13728">
            <v>0</v>
          </cell>
          <cell r="K13728">
            <v>0</v>
          </cell>
          <cell r="L13728">
            <v>0</v>
          </cell>
          <cell r="M13728">
            <v>0</v>
          </cell>
          <cell r="N13728">
            <v>0</v>
          </cell>
          <cell r="O13728" t="str">
            <v>+++</v>
          </cell>
        </row>
        <row r="13729">
          <cell r="A13729" t="str">
            <v>9230.00.00.90-6600.25</v>
          </cell>
          <cell r="B13729" t="str">
            <v>923</v>
          </cell>
          <cell r="C13729" t="str">
            <v>.0</v>
          </cell>
          <cell r="D13729" t="str">
            <v>.0</v>
          </cell>
          <cell r="E13729" t="str">
            <v>.90</v>
          </cell>
          <cell r="F13729" t="str">
            <v>6600.25</v>
          </cell>
          <cell r="G13729" t="str">
            <v>Administrative Expenses Support Services-Indirect Labor</v>
          </cell>
          <cell r="H13729">
            <v>0</v>
          </cell>
          <cell r="I13729">
            <v>0</v>
          </cell>
          <cell r="J13729">
            <v>0</v>
          </cell>
          <cell r="K13729">
            <v>0</v>
          </cell>
          <cell r="L13729">
            <v>0</v>
          </cell>
          <cell r="M13729">
            <v>0</v>
          </cell>
          <cell r="N13729">
            <v>0</v>
          </cell>
          <cell r="O13729" t="str">
            <v>+++</v>
          </cell>
        </row>
        <row r="13730">
          <cell r="A13730" t="str">
            <v>9230.00.00.90-6600.29</v>
          </cell>
          <cell r="B13730" t="str">
            <v>923</v>
          </cell>
          <cell r="C13730" t="str">
            <v>.0</v>
          </cell>
          <cell r="D13730" t="str">
            <v>.0</v>
          </cell>
          <cell r="E13730" t="str">
            <v>.90</v>
          </cell>
          <cell r="F13730" t="str">
            <v>6600.29</v>
          </cell>
          <cell r="G13730" t="str">
            <v>Administrative Expenses Administration &amp; Planning</v>
          </cell>
          <cell r="H13730">
            <v>0</v>
          </cell>
          <cell r="I13730">
            <v>0</v>
          </cell>
          <cell r="J13730">
            <v>0</v>
          </cell>
          <cell r="K13730">
            <v>0</v>
          </cell>
          <cell r="L13730">
            <v>0</v>
          </cell>
          <cell r="M13730">
            <v>0</v>
          </cell>
          <cell r="N13730">
            <v>0</v>
          </cell>
          <cell r="O13730" t="str">
            <v>+++</v>
          </cell>
        </row>
        <row r="13731">
          <cell r="A13731" t="str">
            <v>9230.00.00.90-8900.14</v>
          </cell>
          <cell r="B13731" t="str">
            <v>923</v>
          </cell>
          <cell r="C13731" t="str">
            <v>.0</v>
          </cell>
          <cell r="D13731" t="str">
            <v>.0</v>
          </cell>
          <cell r="E13731" t="str">
            <v>.90</v>
          </cell>
          <cell r="F13731" t="str">
            <v>8900.14</v>
          </cell>
          <cell r="G13731" t="str">
            <v>Debt Service-Principal 2002 Issue</v>
          </cell>
          <cell r="H13731">
            <v>0</v>
          </cell>
          <cell r="I13731">
            <v>0</v>
          </cell>
          <cell r="J13731">
            <v>0</v>
          </cell>
          <cell r="K13731">
            <v>0</v>
          </cell>
          <cell r="L13731">
            <v>0</v>
          </cell>
          <cell r="M13731">
            <v>0</v>
          </cell>
          <cell r="N13731">
            <v>0</v>
          </cell>
          <cell r="O13731" t="str">
            <v>+++</v>
          </cell>
        </row>
        <row r="13732">
          <cell r="A13732" t="str">
            <v>9230.00.00.90-8910.14</v>
          </cell>
          <cell r="B13732" t="str">
            <v>923</v>
          </cell>
          <cell r="C13732" t="str">
            <v>.0</v>
          </cell>
          <cell r="D13732" t="str">
            <v>.0</v>
          </cell>
          <cell r="E13732" t="str">
            <v>.90</v>
          </cell>
          <cell r="F13732" t="str">
            <v>8910.14</v>
          </cell>
          <cell r="G13732" t="str">
            <v>Debt Service-Interest 2002</v>
          </cell>
          <cell r="H13732">
            <v>0</v>
          </cell>
          <cell r="I13732">
            <v>0</v>
          </cell>
          <cell r="J13732">
            <v>0</v>
          </cell>
          <cell r="K13732">
            <v>0</v>
          </cell>
          <cell r="L13732">
            <v>0</v>
          </cell>
          <cell r="M13732">
            <v>0</v>
          </cell>
          <cell r="N13732">
            <v>0</v>
          </cell>
          <cell r="O13732" t="str">
            <v>+++</v>
          </cell>
        </row>
        <row r="13733">
          <cell r="A13733" t="str">
            <v>9230.00.00.90-8910.99</v>
          </cell>
          <cell r="B13733" t="str">
            <v>923</v>
          </cell>
          <cell r="C13733" t="str">
            <v>.0</v>
          </cell>
          <cell r="D13733" t="str">
            <v>.0</v>
          </cell>
          <cell r="E13733" t="str">
            <v>.90</v>
          </cell>
          <cell r="F13733" t="str">
            <v>8910.99</v>
          </cell>
          <cell r="G13733" t="str">
            <v>Debt Service-Interest Capitalized Interest</v>
          </cell>
          <cell r="H13733">
            <v>0</v>
          </cell>
          <cell r="I13733">
            <v>0</v>
          </cell>
          <cell r="J13733">
            <v>0</v>
          </cell>
          <cell r="K13733">
            <v>0</v>
          </cell>
          <cell r="L13733">
            <v>0</v>
          </cell>
          <cell r="M13733">
            <v>0</v>
          </cell>
          <cell r="N13733">
            <v>0</v>
          </cell>
          <cell r="O13733" t="str">
            <v>+++</v>
          </cell>
        </row>
        <row r="13734">
          <cell r="A13734" t="str">
            <v>9230.00.00.90-8920.01</v>
          </cell>
          <cell r="B13734" t="str">
            <v>923</v>
          </cell>
          <cell r="C13734" t="str">
            <v>.0</v>
          </cell>
          <cell r="D13734" t="str">
            <v>.0</v>
          </cell>
          <cell r="E13734" t="str">
            <v>.90</v>
          </cell>
          <cell r="F13734" t="str">
            <v>8920.01</v>
          </cell>
          <cell r="G13734" t="str">
            <v>Debt Service-Other Costs Admin/Audit Fees</v>
          </cell>
          <cell r="H13734">
            <v>0</v>
          </cell>
          <cell r="I13734">
            <v>0</v>
          </cell>
          <cell r="J13734">
            <v>0</v>
          </cell>
          <cell r="K13734">
            <v>0</v>
          </cell>
          <cell r="L13734">
            <v>0</v>
          </cell>
          <cell r="M13734">
            <v>0</v>
          </cell>
          <cell r="N13734">
            <v>0</v>
          </cell>
          <cell r="O13734" t="str">
            <v>+++</v>
          </cell>
        </row>
        <row r="13735">
          <cell r="A13735" t="str">
            <v>9230.00.00.90-8920.02</v>
          </cell>
          <cell r="B13735" t="str">
            <v>923</v>
          </cell>
          <cell r="C13735" t="str">
            <v>.0</v>
          </cell>
          <cell r="D13735" t="str">
            <v>.0</v>
          </cell>
          <cell r="E13735" t="str">
            <v>.90</v>
          </cell>
          <cell r="F13735" t="str">
            <v>8920.02</v>
          </cell>
          <cell r="G13735" t="str">
            <v>Debt Service-Other Costs Bond Issuance Costs</v>
          </cell>
          <cell r="H13735">
            <v>0</v>
          </cell>
          <cell r="I13735">
            <v>0</v>
          </cell>
          <cell r="J13735">
            <v>0</v>
          </cell>
          <cell r="K13735">
            <v>0</v>
          </cell>
          <cell r="L13735">
            <v>0</v>
          </cell>
          <cell r="M13735">
            <v>0</v>
          </cell>
          <cell r="N13735">
            <v>0</v>
          </cell>
          <cell r="O13735" t="str">
            <v>+++</v>
          </cell>
        </row>
        <row r="13736">
          <cell r="A13736" t="str">
            <v>9230.00.00.90-8920.03</v>
          </cell>
          <cell r="B13736" t="str">
            <v>923</v>
          </cell>
          <cell r="C13736" t="str">
            <v>.0</v>
          </cell>
          <cell r="D13736" t="str">
            <v>.0</v>
          </cell>
          <cell r="E13736" t="str">
            <v>.90</v>
          </cell>
          <cell r="F13736" t="str">
            <v>8920.03</v>
          </cell>
          <cell r="G13736" t="str">
            <v>Debt Service-Other Costs Transfer to Escrow Agent</v>
          </cell>
          <cell r="H13736">
            <v>0</v>
          </cell>
          <cell r="I13736">
            <v>0</v>
          </cell>
          <cell r="J13736">
            <v>0</v>
          </cell>
          <cell r="K13736">
            <v>0</v>
          </cell>
          <cell r="L13736">
            <v>0</v>
          </cell>
          <cell r="M13736">
            <v>0</v>
          </cell>
          <cell r="N13736">
            <v>0</v>
          </cell>
          <cell r="O13736" t="str">
            <v>+++</v>
          </cell>
        </row>
        <row r="13737">
          <cell r="A13737" t="str">
            <v>9230.00.00.90-9000.48</v>
          </cell>
          <cell r="B13737" t="str">
            <v>923</v>
          </cell>
          <cell r="C13737" t="str">
            <v>.0</v>
          </cell>
          <cell r="D13737" t="str">
            <v>.0</v>
          </cell>
          <cell r="E13737" t="str">
            <v>.90</v>
          </cell>
          <cell r="F13737" t="str">
            <v>9000.48</v>
          </cell>
          <cell r="G13737" t="str">
            <v>Operating Transfers Out Subsidized Street Projects Funds</v>
          </cell>
          <cell r="H13737">
            <v>0</v>
          </cell>
          <cell r="I13737">
            <v>0</v>
          </cell>
          <cell r="J13737">
            <v>0</v>
          </cell>
          <cell r="K13737">
            <v>0</v>
          </cell>
          <cell r="L13737">
            <v>0</v>
          </cell>
          <cell r="M13737">
            <v>0</v>
          </cell>
          <cell r="N13737">
            <v>0</v>
          </cell>
          <cell r="O13737" t="str">
            <v>+++</v>
          </cell>
        </row>
        <row r="13738">
          <cell r="A13738" t="str">
            <v>9230.00.00.90-9000.93</v>
          </cell>
          <cell r="B13738" t="str">
            <v>923</v>
          </cell>
          <cell r="C13738" t="str">
            <v>.0</v>
          </cell>
          <cell r="D13738" t="str">
            <v>.0</v>
          </cell>
          <cell r="E13738" t="str">
            <v>.90</v>
          </cell>
          <cell r="F13738" t="str">
            <v>9000.93</v>
          </cell>
          <cell r="G13738" t="str">
            <v>Operating Transfers Out RDA Capital Projects Fund</v>
          </cell>
          <cell r="H13738">
            <v>0</v>
          </cell>
          <cell r="I13738">
            <v>0</v>
          </cell>
          <cell r="J13738">
            <v>0</v>
          </cell>
          <cell r="K13738">
            <v>0</v>
          </cell>
          <cell r="L13738">
            <v>0</v>
          </cell>
          <cell r="M13738">
            <v>0</v>
          </cell>
          <cell r="N13738">
            <v>0</v>
          </cell>
          <cell r="O13738" t="str">
            <v>+++</v>
          </cell>
        </row>
        <row r="13739">
          <cell r="A13739" t="str">
            <v>9235.00.00.90-6000.01</v>
          </cell>
          <cell r="B13739" t="str">
            <v>923</v>
          </cell>
          <cell r="C13739" t="str">
            <v>.0</v>
          </cell>
          <cell r="D13739" t="str">
            <v>.0</v>
          </cell>
          <cell r="E13739" t="str">
            <v>.90</v>
          </cell>
          <cell r="F13739" t="str">
            <v>6000.01</v>
          </cell>
          <cell r="G13739" t="str">
            <v>Professional Services General</v>
          </cell>
          <cell r="H13739">
            <v>0</v>
          </cell>
          <cell r="I13739">
            <v>0</v>
          </cell>
          <cell r="J13739">
            <v>0</v>
          </cell>
          <cell r="K13739">
            <v>0</v>
          </cell>
          <cell r="L13739">
            <v>0</v>
          </cell>
          <cell r="M13739">
            <v>0</v>
          </cell>
          <cell r="N13739">
            <v>0</v>
          </cell>
          <cell r="O13739" t="str">
            <v>+++</v>
          </cell>
        </row>
        <row r="13740">
          <cell r="A13740" t="str">
            <v>9235.00.00.90-6600.15</v>
          </cell>
          <cell r="B13740" t="str">
            <v>923</v>
          </cell>
          <cell r="C13740" t="str">
            <v>.0</v>
          </cell>
          <cell r="D13740" t="str">
            <v>.0</v>
          </cell>
          <cell r="E13740" t="str">
            <v>.90</v>
          </cell>
          <cell r="F13740" t="str">
            <v>6600.15</v>
          </cell>
          <cell r="G13740" t="str">
            <v>Administrative Expenses Property Tax Admin Fee</v>
          </cell>
          <cell r="H13740">
            <v>0</v>
          </cell>
          <cell r="I13740">
            <v>0</v>
          </cell>
          <cell r="J13740">
            <v>0</v>
          </cell>
          <cell r="K13740">
            <v>0</v>
          </cell>
          <cell r="L13740">
            <v>0</v>
          </cell>
          <cell r="M13740">
            <v>0</v>
          </cell>
          <cell r="N13740">
            <v>0</v>
          </cell>
          <cell r="O13740" t="str">
            <v>+++</v>
          </cell>
        </row>
        <row r="13741">
          <cell r="A13741" t="str">
            <v>9235.00.00.90-6600.25</v>
          </cell>
          <cell r="B13741" t="str">
            <v>923</v>
          </cell>
          <cell r="C13741" t="str">
            <v>.0</v>
          </cell>
          <cell r="D13741" t="str">
            <v>.0</v>
          </cell>
          <cell r="E13741" t="str">
            <v>.90</v>
          </cell>
          <cell r="F13741" t="str">
            <v>6600.25</v>
          </cell>
          <cell r="G13741" t="str">
            <v>Administrative Expenses Support Services-Indirect Labor</v>
          </cell>
          <cell r="H13741">
            <v>0</v>
          </cell>
          <cell r="I13741">
            <v>0</v>
          </cell>
          <cell r="J13741">
            <v>0</v>
          </cell>
          <cell r="K13741">
            <v>0</v>
          </cell>
          <cell r="L13741">
            <v>0</v>
          </cell>
          <cell r="M13741">
            <v>0</v>
          </cell>
          <cell r="N13741">
            <v>0</v>
          </cell>
          <cell r="O13741" t="str">
            <v>+++</v>
          </cell>
        </row>
        <row r="13742">
          <cell r="A13742" t="str">
            <v>9235.00.00.90-6600.29</v>
          </cell>
          <cell r="B13742" t="str">
            <v>923</v>
          </cell>
          <cell r="C13742" t="str">
            <v>.0</v>
          </cell>
          <cell r="D13742" t="str">
            <v>.0</v>
          </cell>
          <cell r="E13742" t="str">
            <v>.90</v>
          </cell>
          <cell r="F13742" t="str">
            <v>6600.29</v>
          </cell>
          <cell r="G13742" t="str">
            <v>Administrative Expenses Administration &amp; Planning</v>
          </cell>
          <cell r="H13742">
            <v>0</v>
          </cell>
          <cell r="I13742">
            <v>0</v>
          </cell>
          <cell r="J13742">
            <v>0</v>
          </cell>
          <cell r="K13742">
            <v>0</v>
          </cell>
          <cell r="L13742">
            <v>0</v>
          </cell>
          <cell r="M13742">
            <v>0</v>
          </cell>
          <cell r="N13742">
            <v>0</v>
          </cell>
          <cell r="O13742" t="str">
            <v>+++</v>
          </cell>
        </row>
        <row r="13743">
          <cell r="A13743" t="str">
            <v>9235.00.00.90-7000.01</v>
          </cell>
          <cell r="B13743" t="str">
            <v>923</v>
          </cell>
          <cell r="C13743" t="str">
            <v>.0</v>
          </cell>
          <cell r="D13743" t="str">
            <v>.0</v>
          </cell>
          <cell r="E13743" t="str">
            <v>.90</v>
          </cell>
          <cell r="F13743" t="str">
            <v>7000.01</v>
          </cell>
          <cell r="G13743" t="str">
            <v>Capital Outlay Vehicles-Minor</v>
          </cell>
          <cell r="H13743">
            <v>0</v>
          </cell>
          <cell r="I13743">
            <v>0</v>
          </cell>
          <cell r="J13743">
            <v>0</v>
          </cell>
          <cell r="K13743">
            <v>0</v>
          </cell>
          <cell r="L13743">
            <v>0</v>
          </cell>
          <cell r="M13743">
            <v>0</v>
          </cell>
          <cell r="N13743">
            <v>0</v>
          </cell>
          <cell r="O13743" t="str">
            <v>+++</v>
          </cell>
        </row>
        <row r="13744">
          <cell r="A13744" t="str">
            <v>9235.00.00.90-7000.99</v>
          </cell>
          <cell r="B13744" t="str">
            <v>923</v>
          </cell>
          <cell r="C13744" t="str">
            <v>.0</v>
          </cell>
          <cell r="D13744" t="str">
            <v>.0</v>
          </cell>
          <cell r="E13744" t="str">
            <v>.90</v>
          </cell>
          <cell r="F13744" t="str">
            <v>7000.99</v>
          </cell>
          <cell r="G13744" t="str">
            <v>Capital Outlay General</v>
          </cell>
          <cell r="H13744">
            <v>0</v>
          </cell>
          <cell r="I13744">
            <v>0</v>
          </cell>
          <cell r="J13744">
            <v>0</v>
          </cell>
          <cell r="K13744">
            <v>0</v>
          </cell>
          <cell r="L13744">
            <v>0</v>
          </cell>
          <cell r="M13744">
            <v>0</v>
          </cell>
          <cell r="N13744">
            <v>0</v>
          </cell>
          <cell r="O13744" t="str">
            <v>+++</v>
          </cell>
        </row>
        <row r="13745">
          <cell r="A13745" t="str">
            <v>9235.00.00.90-8900.01</v>
          </cell>
          <cell r="B13745" t="str">
            <v>923</v>
          </cell>
          <cell r="C13745" t="str">
            <v>.0</v>
          </cell>
          <cell r="D13745" t="str">
            <v>.0</v>
          </cell>
          <cell r="E13745" t="str">
            <v>.90</v>
          </cell>
          <cell r="F13745" t="str">
            <v>8900.01</v>
          </cell>
          <cell r="G13745" t="str">
            <v>Debt Service-Principal Principal</v>
          </cell>
          <cell r="H13745">
            <v>0</v>
          </cell>
          <cell r="I13745">
            <v>0</v>
          </cell>
          <cell r="J13745">
            <v>0</v>
          </cell>
          <cell r="K13745">
            <v>0</v>
          </cell>
          <cell r="L13745">
            <v>0</v>
          </cell>
          <cell r="M13745">
            <v>0</v>
          </cell>
          <cell r="N13745">
            <v>0</v>
          </cell>
          <cell r="O13745" t="str">
            <v>+++</v>
          </cell>
        </row>
        <row r="13746">
          <cell r="A13746" t="str">
            <v>9235.00.00.90-8910.01</v>
          </cell>
          <cell r="B13746" t="str">
            <v>923</v>
          </cell>
          <cell r="C13746" t="str">
            <v>.0</v>
          </cell>
          <cell r="D13746" t="str">
            <v>.0</v>
          </cell>
          <cell r="E13746" t="str">
            <v>.90</v>
          </cell>
          <cell r="F13746" t="str">
            <v>8910.01</v>
          </cell>
          <cell r="G13746" t="str">
            <v>Debt Service-Interest Interest</v>
          </cell>
          <cell r="H13746">
            <v>0</v>
          </cell>
          <cell r="I13746">
            <v>0</v>
          </cell>
          <cell r="J13746">
            <v>0</v>
          </cell>
          <cell r="K13746">
            <v>0</v>
          </cell>
          <cell r="L13746">
            <v>0</v>
          </cell>
          <cell r="M13746">
            <v>0</v>
          </cell>
          <cell r="N13746">
            <v>0</v>
          </cell>
          <cell r="O13746" t="str">
            <v>+++</v>
          </cell>
        </row>
        <row r="13747">
          <cell r="A13747" t="str">
            <v>9235.00.00.90-8910.02</v>
          </cell>
          <cell r="B13747" t="str">
            <v>923</v>
          </cell>
          <cell r="C13747" t="str">
            <v>.0</v>
          </cell>
          <cell r="D13747" t="str">
            <v>.0</v>
          </cell>
          <cell r="E13747" t="str">
            <v>.90</v>
          </cell>
          <cell r="F13747" t="str">
            <v>8910.02</v>
          </cell>
          <cell r="G13747" t="str">
            <v>Debt Service-Interest LaSalle-Viron</v>
          </cell>
          <cell r="H13747">
            <v>0</v>
          </cell>
          <cell r="I13747">
            <v>0</v>
          </cell>
          <cell r="J13747">
            <v>0</v>
          </cell>
          <cell r="K13747">
            <v>0</v>
          </cell>
          <cell r="L13747">
            <v>0</v>
          </cell>
          <cell r="M13747">
            <v>0</v>
          </cell>
          <cell r="N13747">
            <v>0</v>
          </cell>
          <cell r="O13747" t="str">
            <v>+++</v>
          </cell>
        </row>
        <row r="13748">
          <cell r="A13748" t="str">
            <v>9235.00.00.90-8910.99</v>
          </cell>
          <cell r="B13748" t="str">
            <v>923</v>
          </cell>
          <cell r="C13748" t="str">
            <v>.0</v>
          </cell>
          <cell r="D13748" t="str">
            <v>.0</v>
          </cell>
          <cell r="E13748" t="str">
            <v>.90</v>
          </cell>
          <cell r="F13748" t="str">
            <v>8910.99</v>
          </cell>
          <cell r="G13748" t="str">
            <v>Debt Service-Interest Capitalized Interest</v>
          </cell>
          <cell r="H13748">
            <v>0</v>
          </cell>
          <cell r="I13748">
            <v>0</v>
          </cell>
          <cell r="J13748">
            <v>0</v>
          </cell>
          <cell r="K13748">
            <v>0</v>
          </cell>
          <cell r="L13748">
            <v>0</v>
          </cell>
          <cell r="M13748">
            <v>0</v>
          </cell>
          <cell r="N13748">
            <v>0</v>
          </cell>
          <cell r="O13748" t="str">
            <v>+++</v>
          </cell>
        </row>
        <row r="13749">
          <cell r="A13749" t="str">
            <v>9235.00.00.90-8920.01</v>
          </cell>
          <cell r="B13749" t="str">
            <v>923</v>
          </cell>
          <cell r="C13749" t="str">
            <v>.0</v>
          </cell>
          <cell r="D13749" t="str">
            <v>.0</v>
          </cell>
          <cell r="E13749" t="str">
            <v>.90</v>
          </cell>
          <cell r="F13749" t="str">
            <v>8920.01</v>
          </cell>
          <cell r="G13749" t="str">
            <v>Debt Service-Other Costs Admin/Audit Fees</v>
          </cell>
          <cell r="H13749">
            <v>0</v>
          </cell>
          <cell r="I13749">
            <v>0</v>
          </cell>
          <cell r="J13749">
            <v>0</v>
          </cell>
          <cell r="K13749">
            <v>0</v>
          </cell>
          <cell r="L13749">
            <v>0</v>
          </cell>
          <cell r="M13749">
            <v>0</v>
          </cell>
          <cell r="N13749">
            <v>0</v>
          </cell>
          <cell r="O13749" t="str">
            <v>+++</v>
          </cell>
        </row>
        <row r="13750">
          <cell r="A13750" t="str">
            <v>9235.00.00.90-8920.02</v>
          </cell>
          <cell r="B13750" t="str">
            <v>923</v>
          </cell>
          <cell r="C13750" t="str">
            <v>.0</v>
          </cell>
          <cell r="D13750" t="str">
            <v>.0</v>
          </cell>
          <cell r="E13750" t="str">
            <v>.90</v>
          </cell>
          <cell r="F13750" t="str">
            <v>8920.02</v>
          </cell>
          <cell r="G13750" t="str">
            <v>Debt Service-Other Costs Bond Issuance Costs</v>
          </cell>
          <cell r="H13750">
            <v>0</v>
          </cell>
          <cell r="I13750">
            <v>0</v>
          </cell>
          <cell r="J13750">
            <v>0</v>
          </cell>
          <cell r="K13750">
            <v>0</v>
          </cell>
          <cell r="L13750">
            <v>0</v>
          </cell>
          <cell r="M13750">
            <v>0</v>
          </cell>
          <cell r="N13750">
            <v>0</v>
          </cell>
          <cell r="O13750" t="str">
            <v>+++</v>
          </cell>
        </row>
        <row r="13751">
          <cell r="A13751" t="str">
            <v>9235.00.00.90-8920.03</v>
          </cell>
          <cell r="B13751" t="str">
            <v>923</v>
          </cell>
          <cell r="C13751" t="str">
            <v>.0</v>
          </cell>
          <cell r="D13751" t="str">
            <v>.0</v>
          </cell>
          <cell r="E13751" t="str">
            <v>.90</v>
          </cell>
          <cell r="F13751" t="str">
            <v>8920.03</v>
          </cell>
          <cell r="G13751" t="str">
            <v>Debt Service-Other Costs Transfer to Escrow Agent</v>
          </cell>
          <cell r="H13751">
            <v>0</v>
          </cell>
          <cell r="I13751">
            <v>0</v>
          </cell>
          <cell r="J13751">
            <v>0</v>
          </cell>
          <cell r="K13751">
            <v>0</v>
          </cell>
          <cell r="L13751">
            <v>0</v>
          </cell>
          <cell r="M13751">
            <v>0</v>
          </cell>
          <cell r="N13751">
            <v>0</v>
          </cell>
          <cell r="O13751" t="str">
            <v>+++</v>
          </cell>
        </row>
        <row r="13752">
          <cell r="A13752" t="str">
            <v>9235.00.00.90-8920.06</v>
          </cell>
          <cell r="B13752" t="str">
            <v>923</v>
          </cell>
          <cell r="C13752" t="str">
            <v>.0</v>
          </cell>
          <cell r="D13752" t="str">
            <v>.0</v>
          </cell>
          <cell r="E13752" t="str">
            <v>.90</v>
          </cell>
          <cell r="F13752" t="str">
            <v>8920.06</v>
          </cell>
          <cell r="G13752" t="str">
            <v>Debt Service-Other Costs Restructuring Costs</v>
          </cell>
          <cell r="H13752">
            <v>0</v>
          </cell>
          <cell r="I13752">
            <v>0</v>
          </cell>
          <cell r="J13752">
            <v>0</v>
          </cell>
          <cell r="K13752">
            <v>0</v>
          </cell>
          <cell r="L13752">
            <v>0</v>
          </cell>
          <cell r="M13752">
            <v>0</v>
          </cell>
          <cell r="N13752">
            <v>0</v>
          </cell>
          <cell r="O13752" t="str">
            <v>+++</v>
          </cell>
        </row>
        <row r="13753">
          <cell r="A13753" t="str">
            <v>9235.00.00.90-9000.48</v>
          </cell>
          <cell r="B13753" t="str">
            <v>923</v>
          </cell>
          <cell r="C13753" t="str">
            <v>.0</v>
          </cell>
          <cell r="D13753" t="str">
            <v>.0</v>
          </cell>
          <cell r="E13753" t="str">
            <v>.90</v>
          </cell>
          <cell r="F13753" t="str">
            <v>9000.48</v>
          </cell>
          <cell r="G13753" t="str">
            <v>Operating Transfers Out Subsidized Street Projects Funds</v>
          </cell>
          <cell r="H13753">
            <v>0</v>
          </cell>
          <cell r="I13753">
            <v>0</v>
          </cell>
          <cell r="J13753">
            <v>0</v>
          </cell>
          <cell r="K13753">
            <v>0</v>
          </cell>
          <cell r="L13753">
            <v>0</v>
          </cell>
          <cell r="M13753">
            <v>0</v>
          </cell>
          <cell r="N13753">
            <v>0</v>
          </cell>
          <cell r="O13753" t="str">
            <v>+++</v>
          </cell>
        </row>
        <row r="13754">
          <cell r="A13754" t="str">
            <v>9235.00.00.90-9000.93</v>
          </cell>
          <cell r="B13754" t="str">
            <v>923</v>
          </cell>
          <cell r="C13754" t="str">
            <v>.0</v>
          </cell>
          <cell r="D13754" t="str">
            <v>.0</v>
          </cell>
          <cell r="E13754" t="str">
            <v>.90</v>
          </cell>
          <cell r="F13754" t="str">
            <v>9000.93</v>
          </cell>
          <cell r="G13754" t="str">
            <v>Operating Transfers Out RDA Capital Projects Fund</v>
          </cell>
          <cell r="H13754">
            <v>0</v>
          </cell>
          <cell r="I13754">
            <v>0</v>
          </cell>
          <cell r="J13754">
            <v>0</v>
          </cell>
          <cell r="K13754">
            <v>0</v>
          </cell>
          <cell r="L13754">
            <v>0</v>
          </cell>
          <cell r="M13754">
            <v>0</v>
          </cell>
          <cell r="N13754">
            <v>0</v>
          </cell>
          <cell r="O13754" t="str">
            <v>+++</v>
          </cell>
        </row>
        <row r="13755">
          <cell r="A13755" t="str">
            <v>9235.00.00.90-9000.94</v>
          </cell>
          <cell r="B13755" t="str">
            <v>923</v>
          </cell>
          <cell r="C13755" t="str">
            <v>.0</v>
          </cell>
          <cell r="D13755" t="str">
            <v>.0</v>
          </cell>
          <cell r="E13755" t="str">
            <v>.90</v>
          </cell>
          <cell r="F13755" t="str">
            <v>9000.94</v>
          </cell>
          <cell r="G13755" t="str">
            <v>Operating Transfers Out RDA Economic Development Fund</v>
          </cell>
          <cell r="H13755">
            <v>0</v>
          </cell>
          <cell r="I13755">
            <v>0</v>
          </cell>
          <cell r="J13755">
            <v>0</v>
          </cell>
          <cell r="K13755">
            <v>0</v>
          </cell>
          <cell r="L13755">
            <v>0</v>
          </cell>
          <cell r="M13755">
            <v>0</v>
          </cell>
          <cell r="N13755">
            <v>0</v>
          </cell>
          <cell r="O13755" t="str">
            <v>+++</v>
          </cell>
        </row>
        <row r="13756">
          <cell r="A13756" t="str">
            <v>9240.00.00.90-6000.01</v>
          </cell>
          <cell r="B13756" t="str">
            <v>924</v>
          </cell>
          <cell r="C13756" t="str">
            <v>.0</v>
          </cell>
          <cell r="D13756" t="str">
            <v>.0</v>
          </cell>
          <cell r="E13756" t="str">
            <v>.90</v>
          </cell>
          <cell r="F13756" t="str">
            <v>6000.01</v>
          </cell>
          <cell r="G13756" t="str">
            <v>Professional Services General</v>
          </cell>
          <cell r="H13756">
            <v>0</v>
          </cell>
          <cell r="I13756">
            <v>0</v>
          </cell>
          <cell r="J13756">
            <v>0</v>
          </cell>
          <cell r="K13756">
            <v>0</v>
          </cell>
          <cell r="L13756">
            <v>0</v>
          </cell>
          <cell r="M13756">
            <v>0</v>
          </cell>
          <cell r="N13756">
            <v>0</v>
          </cell>
          <cell r="O13756" t="str">
            <v>+++</v>
          </cell>
        </row>
        <row r="13757">
          <cell r="A13757" t="str">
            <v>9240.00.00.90-6600.25</v>
          </cell>
          <cell r="B13757" t="str">
            <v>924</v>
          </cell>
          <cell r="C13757" t="str">
            <v>.0</v>
          </cell>
          <cell r="D13757" t="str">
            <v>.0</v>
          </cell>
          <cell r="E13757" t="str">
            <v>.90</v>
          </cell>
          <cell r="F13757" t="str">
            <v>6600.25</v>
          </cell>
          <cell r="G13757" t="str">
            <v>Administrative Expenses Support Services-Indirect Labor</v>
          </cell>
          <cell r="H13757">
            <v>0</v>
          </cell>
          <cell r="I13757">
            <v>0</v>
          </cell>
          <cell r="J13757">
            <v>0</v>
          </cell>
          <cell r="K13757">
            <v>0</v>
          </cell>
          <cell r="L13757">
            <v>0</v>
          </cell>
          <cell r="M13757">
            <v>0</v>
          </cell>
          <cell r="N13757">
            <v>0</v>
          </cell>
          <cell r="O13757" t="str">
            <v>+++</v>
          </cell>
        </row>
        <row r="13758">
          <cell r="A13758" t="str">
            <v>9240.00.00.90-6600.29</v>
          </cell>
          <cell r="B13758" t="str">
            <v>924</v>
          </cell>
          <cell r="C13758" t="str">
            <v>.0</v>
          </cell>
          <cell r="D13758" t="str">
            <v>.0</v>
          </cell>
          <cell r="E13758" t="str">
            <v>.90</v>
          </cell>
          <cell r="F13758" t="str">
            <v>6600.29</v>
          </cell>
          <cell r="G13758" t="str">
            <v>Administrative Expenses Administration &amp; Planning</v>
          </cell>
          <cell r="H13758">
            <v>0</v>
          </cell>
          <cell r="I13758">
            <v>0</v>
          </cell>
          <cell r="J13758">
            <v>0</v>
          </cell>
          <cell r="K13758">
            <v>0</v>
          </cell>
          <cell r="L13758">
            <v>0</v>
          </cell>
          <cell r="M13758">
            <v>0</v>
          </cell>
          <cell r="N13758">
            <v>0</v>
          </cell>
          <cell r="O13758" t="str">
            <v>+++</v>
          </cell>
        </row>
        <row r="13759">
          <cell r="A13759" t="str">
            <v>9240.00.00.90-6615.05</v>
          </cell>
          <cell r="B13759" t="str">
            <v>924</v>
          </cell>
          <cell r="C13759" t="str">
            <v>.0</v>
          </cell>
          <cell r="D13759" t="str">
            <v>.0</v>
          </cell>
          <cell r="E13759" t="str">
            <v>.90</v>
          </cell>
          <cell r="F13759" t="str">
            <v>6615.05</v>
          </cell>
          <cell r="G13759" t="str">
            <v>Economic Development Programs Facade Improvements</v>
          </cell>
          <cell r="H13759">
            <v>0</v>
          </cell>
          <cell r="I13759">
            <v>0</v>
          </cell>
          <cell r="J13759">
            <v>0</v>
          </cell>
          <cell r="K13759">
            <v>0</v>
          </cell>
          <cell r="L13759">
            <v>0</v>
          </cell>
          <cell r="M13759">
            <v>0</v>
          </cell>
          <cell r="N13759">
            <v>0</v>
          </cell>
          <cell r="O13759" t="str">
            <v>+++</v>
          </cell>
        </row>
        <row r="13760">
          <cell r="A13760" t="str">
            <v>9240.00.00.90-8015.02</v>
          </cell>
          <cell r="B13760" t="str">
            <v>924</v>
          </cell>
          <cell r="C13760" t="str">
            <v>.0</v>
          </cell>
          <cell r="D13760" t="str">
            <v>.0</v>
          </cell>
          <cell r="E13760" t="str">
            <v>.90</v>
          </cell>
          <cell r="F13760" t="str">
            <v>8015.02</v>
          </cell>
          <cell r="G13760" t="str">
            <v>Capital Improvements-Redevelopment Library Park</v>
          </cell>
          <cell r="H13760">
            <v>0</v>
          </cell>
          <cell r="I13760">
            <v>0</v>
          </cell>
          <cell r="J13760">
            <v>0</v>
          </cell>
          <cell r="K13760">
            <v>0</v>
          </cell>
          <cell r="L13760">
            <v>0</v>
          </cell>
          <cell r="M13760">
            <v>0</v>
          </cell>
          <cell r="N13760">
            <v>0</v>
          </cell>
          <cell r="O13760" t="str">
            <v>+++</v>
          </cell>
        </row>
        <row r="13761">
          <cell r="A13761" t="str">
            <v>9240.00.00.90-8015.03</v>
          </cell>
          <cell r="B13761" t="str">
            <v>924</v>
          </cell>
          <cell r="C13761" t="str">
            <v>.0</v>
          </cell>
          <cell r="D13761" t="str">
            <v>.0</v>
          </cell>
          <cell r="E13761" t="str">
            <v>.90</v>
          </cell>
          <cell r="F13761" t="str">
            <v>8015.03</v>
          </cell>
          <cell r="G13761" t="str">
            <v>Capital Improvements-Redevelopment Downtown Streetscape</v>
          </cell>
          <cell r="H13761">
            <v>0</v>
          </cell>
          <cell r="I13761">
            <v>0</v>
          </cell>
          <cell r="J13761">
            <v>0</v>
          </cell>
          <cell r="K13761">
            <v>0</v>
          </cell>
          <cell r="L13761">
            <v>0</v>
          </cell>
          <cell r="M13761">
            <v>0</v>
          </cell>
          <cell r="N13761">
            <v>0</v>
          </cell>
          <cell r="O13761" t="str">
            <v>+++</v>
          </cell>
        </row>
        <row r="13762">
          <cell r="A13762" t="str">
            <v>9240.00.00.90-8015.04</v>
          </cell>
          <cell r="B13762" t="str">
            <v>924</v>
          </cell>
          <cell r="C13762" t="str">
            <v>.0</v>
          </cell>
          <cell r="D13762" t="str">
            <v>.0</v>
          </cell>
          <cell r="E13762" t="str">
            <v>.90</v>
          </cell>
          <cell r="F13762" t="str">
            <v>8015.04</v>
          </cell>
          <cell r="G13762" t="str">
            <v>Capital Improvements-Redevelopment Spreckels Public Improvements</v>
          </cell>
          <cell r="H13762">
            <v>0</v>
          </cell>
          <cell r="I13762">
            <v>0</v>
          </cell>
          <cell r="J13762">
            <v>0</v>
          </cell>
          <cell r="K13762">
            <v>0</v>
          </cell>
          <cell r="L13762">
            <v>0</v>
          </cell>
          <cell r="M13762">
            <v>0</v>
          </cell>
          <cell r="N13762">
            <v>0</v>
          </cell>
          <cell r="O13762" t="str">
            <v>+++</v>
          </cell>
        </row>
        <row r="13763">
          <cell r="A13763" t="str">
            <v>9240.00.00.90-8015.05</v>
          </cell>
          <cell r="B13763" t="str">
            <v>924</v>
          </cell>
          <cell r="C13763" t="str">
            <v>.0</v>
          </cell>
          <cell r="D13763" t="str">
            <v>.0</v>
          </cell>
          <cell r="E13763" t="str">
            <v>.90</v>
          </cell>
          <cell r="F13763" t="str">
            <v>8015.05</v>
          </cell>
          <cell r="G13763" t="str">
            <v>Capital Improvements-Redevelopment Moffat Blvd Improvements</v>
          </cell>
          <cell r="H13763">
            <v>0</v>
          </cell>
          <cell r="I13763">
            <v>0</v>
          </cell>
          <cell r="J13763">
            <v>0</v>
          </cell>
          <cell r="K13763">
            <v>0</v>
          </cell>
          <cell r="L13763">
            <v>0</v>
          </cell>
          <cell r="M13763">
            <v>0</v>
          </cell>
          <cell r="N13763">
            <v>0</v>
          </cell>
          <cell r="O13763" t="str">
            <v>+++</v>
          </cell>
        </row>
        <row r="13764">
          <cell r="A13764" t="str">
            <v>9240.00.00.90-8015.06</v>
          </cell>
          <cell r="B13764" t="str">
            <v>924</v>
          </cell>
          <cell r="C13764" t="str">
            <v>.0</v>
          </cell>
          <cell r="D13764" t="str">
            <v>.0</v>
          </cell>
          <cell r="E13764" t="str">
            <v>.90</v>
          </cell>
          <cell r="F13764" t="str">
            <v>8015.06</v>
          </cell>
          <cell r="G13764" t="str">
            <v>Capital Improvements-Redevelopment Curb Gutter Sidewalk Replace/Imp</v>
          </cell>
          <cell r="H13764">
            <v>0</v>
          </cell>
          <cell r="I13764">
            <v>0</v>
          </cell>
          <cell r="J13764">
            <v>0</v>
          </cell>
          <cell r="K13764">
            <v>0</v>
          </cell>
          <cell r="L13764">
            <v>0</v>
          </cell>
          <cell r="M13764">
            <v>0</v>
          </cell>
          <cell r="N13764">
            <v>0</v>
          </cell>
          <cell r="O13764" t="str">
            <v>+++</v>
          </cell>
        </row>
        <row r="13765">
          <cell r="A13765" t="str">
            <v>9240.00.00.90-8015.07</v>
          </cell>
          <cell r="B13765" t="str">
            <v>924</v>
          </cell>
          <cell r="C13765" t="str">
            <v>.0</v>
          </cell>
          <cell r="D13765" t="str">
            <v>.0</v>
          </cell>
          <cell r="E13765" t="str">
            <v>.90</v>
          </cell>
          <cell r="F13765" t="str">
            <v>8015.07</v>
          </cell>
          <cell r="G13765" t="str">
            <v>Capital Improvements-Redevelopment Library</v>
          </cell>
          <cell r="H13765">
            <v>0</v>
          </cell>
          <cell r="I13765">
            <v>0</v>
          </cell>
          <cell r="J13765">
            <v>0</v>
          </cell>
          <cell r="K13765">
            <v>0</v>
          </cell>
          <cell r="L13765">
            <v>0</v>
          </cell>
          <cell r="M13765">
            <v>0</v>
          </cell>
          <cell r="N13765">
            <v>0</v>
          </cell>
          <cell r="O13765" t="str">
            <v>+++</v>
          </cell>
        </row>
        <row r="13766">
          <cell r="A13766" t="str">
            <v>9240.00.00.90-8015.08</v>
          </cell>
          <cell r="B13766" t="str">
            <v>924</v>
          </cell>
          <cell r="C13766" t="str">
            <v>.0</v>
          </cell>
          <cell r="D13766" t="str">
            <v>.0</v>
          </cell>
          <cell r="E13766" t="str">
            <v>.90</v>
          </cell>
          <cell r="F13766" t="str">
            <v>8015.08</v>
          </cell>
          <cell r="G13766" t="str">
            <v>Capital Improvements-Redevelopment Multi Modal Station</v>
          </cell>
          <cell r="H13766">
            <v>0</v>
          </cell>
          <cell r="I13766">
            <v>0</v>
          </cell>
          <cell r="J13766">
            <v>0</v>
          </cell>
          <cell r="K13766">
            <v>0</v>
          </cell>
          <cell r="L13766">
            <v>0</v>
          </cell>
          <cell r="M13766">
            <v>0</v>
          </cell>
          <cell r="N13766">
            <v>0</v>
          </cell>
          <cell r="O13766" t="str">
            <v>+++</v>
          </cell>
        </row>
        <row r="13767">
          <cell r="A13767" t="str">
            <v>9240.00.00.90-8015.09</v>
          </cell>
          <cell r="B13767" t="str">
            <v>924</v>
          </cell>
          <cell r="C13767" t="str">
            <v>.0</v>
          </cell>
          <cell r="D13767" t="str">
            <v>.0</v>
          </cell>
          <cell r="E13767" t="str">
            <v>.90</v>
          </cell>
          <cell r="F13767" t="str">
            <v>8015.09</v>
          </cell>
          <cell r="G13767" t="str">
            <v>Capital Improvements-Redevelopment Police Station</v>
          </cell>
          <cell r="H13767">
            <v>0</v>
          </cell>
          <cell r="I13767">
            <v>0</v>
          </cell>
          <cell r="J13767">
            <v>0</v>
          </cell>
          <cell r="K13767">
            <v>0</v>
          </cell>
          <cell r="L13767">
            <v>0</v>
          </cell>
          <cell r="M13767">
            <v>0</v>
          </cell>
          <cell r="N13767">
            <v>0</v>
          </cell>
          <cell r="O13767" t="str">
            <v>+++</v>
          </cell>
        </row>
        <row r="13768">
          <cell r="A13768" t="str">
            <v>9240.00.00.90-8015.10</v>
          </cell>
          <cell r="B13768" t="str">
            <v>924</v>
          </cell>
          <cell r="C13768" t="str">
            <v>.0</v>
          </cell>
          <cell r="D13768" t="str">
            <v>.0</v>
          </cell>
          <cell r="E13768" t="str">
            <v>.90</v>
          </cell>
          <cell r="F13768" t="str">
            <v>8015.10</v>
          </cell>
          <cell r="G13768" t="str">
            <v>Capital Improvements-Redevelopment Park Improvements</v>
          </cell>
          <cell r="H13768">
            <v>0</v>
          </cell>
          <cell r="I13768">
            <v>0</v>
          </cell>
          <cell r="J13768">
            <v>0</v>
          </cell>
          <cell r="K13768">
            <v>0</v>
          </cell>
          <cell r="L13768">
            <v>0</v>
          </cell>
          <cell r="M13768">
            <v>0</v>
          </cell>
          <cell r="N13768">
            <v>0</v>
          </cell>
          <cell r="O13768" t="str">
            <v>+++</v>
          </cell>
        </row>
        <row r="13769">
          <cell r="A13769" t="str">
            <v>9240.00.00.90-8015.11</v>
          </cell>
          <cell r="B13769" t="str">
            <v>924</v>
          </cell>
          <cell r="C13769" t="str">
            <v>.0</v>
          </cell>
          <cell r="D13769" t="str">
            <v>.0</v>
          </cell>
          <cell r="E13769" t="str">
            <v>.90</v>
          </cell>
          <cell r="F13769" t="str">
            <v>8015.11</v>
          </cell>
          <cell r="G13769" t="str">
            <v>Capital Improvements-Redevelopment Infrastructure</v>
          </cell>
          <cell r="H13769">
            <v>0</v>
          </cell>
          <cell r="I13769">
            <v>0</v>
          </cell>
          <cell r="J13769">
            <v>0</v>
          </cell>
          <cell r="K13769">
            <v>0</v>
          </cell>
          <cell r="L13769">
            <v>0</v>
          </cell>
          <cell r="M13769">
            <v>0</v>
          </cell>
          <cell r="N13769">
            <v>0</v>
          </cell>
          <cell r="O13769" t="str">
            <v>+++</v>
          </cell>
        </row>
        <row r="13770">
          <cell r="A13770" t="str">
            <v>9240.00.00.90-9000.93</v>
          </cell>
          <cell r="B13770" t="str">
            <v>924</v>
          </cell>
          <cell r="C13770" t="str">
            <v>.0</v>
          </cell>
          <cell r="D13770" t="str">
            <v>.0</v>
          </cell>
          <cell r="E13770" t="str">
            <v>.90</v>
          </cell>
          <cell r="F13770" t="str">
            <v>9000.93</v>
          </cell>
          <cell r="G13770" t="str">
            <v>Operating Transfers Out RDA Capital Projects Fund</v>
          </cell>
          <cell r="H13770">
            <v>0</v>
          </cell>
          <cell r="I13770">
            <v>0</v>
          </cell>
          <cell r="J13770">
            <v>0</v>
          </cell>
          <cell r="K13770">
            <v>0</v>
          </cell>
          <cell r="L13770">
            <v>0</v>
          </cell>
          <cell r="M13770">
            <v>0</v>
          </cell>
          <cell r="N13770">
            <v>0</v>
          </cell>
          <cell r="O13770" t="str">
            <v>+++</v>
          </cell>
        </row>
        <row r="13771">
          <cell r="A13771" t="str">
            <v>9242.00.00.90-6000.01</v>
          </cell>
          <cell r="B13771" t="str">
            <v>924</v>
          </cell>
          <cell r="C13771" t="str">
            <v>.0</v>
          </cell>
          <cell r="D13771" t="str">
            <v>.0</v>
          </cell>
          <cell r="E13771" t="str">
            <v>.90</v>
          </cell>
          <cell r="F13771" t="str">
            <v>6000.01</v>
          </cell>
          <cell r="G13771" t="str">
            <v>Professional Services General</v>
          </cell>
          <cell r="H13771">
            <v>0</v>
          </cell>
          <cell r="I13771">
            <v>0</v>
          </cell>
          <cell r="J13771">
            <v>0</v>
          </cell>
          <cell r="K13771">
            <v>0</v>
          </cell>
          <cell r="L13771">
            <v>0</v>
          </cell>
          <cell r="M13771">
            <v>0</v>
          </cell>
          <cell r="N13771">
            <v>0</v>
          </cell>
          <cell r="O13771" t="str">
            <v>+++</v>
          </cell>
        </row>
        <row r="13772">
          <cell r="A13772" t="str">
            <v>9242.00.00.90-6600.24</v>
          </cell>
          <cell r="B13772" t="str">
            <v>924</v>
          </cell>
          <cell r="C13772" t="str">
            <v>.0</v>
          </cell>
          <cell r="D13772" t="str">
            <v>.0</v>
          </cell>
          <cell r="E13772" t="str">
            <v>.90</v>
          </cell>
          <cell r="F13772" t="str">
            <v>6600.24</v>
          </cell>
          <cell r="G13772" t="str">
            <v>Administrative Expenses Marketing</v>
          </cell>
          <cell r="H13772">
            <v>0</v>
          </cell>
          <cell r="I13772">
            <v>0</v>
          </cell>
          <cell r="J13772">
            <v>0</v>
          </cell>
          <cell r="K13772">
            <v>0</v>
          </cell>
          <cell r="L13772">
            <v>0</v>
          </cell>
          <cell r="M13772">
            <v>0</v>
          </cell>
          <cell r="N13772">
            <v>0</v>
          </cell>
          <cell r="O13772" t="str">
            <v>+++</v>
          </cell>
        </row>
        <row r="13773">
          <cell r="A13773" t="str">
            <v>9242.00.00.90-6600.25</v>
          </cell>
          <cell r="B13773" t="str">
            <v>924</v>
          </cell>
          <cell r="C13773" t="str">
            <v>.0</v>
          </cell>
          <cell r="D13773" t="str">
            <v>.0</v>
          </cell>
          <cell r="E13773" t="str">
            <v>.90</v>
          </cell>
          <cell r="F13773" t="str">
            <v>6600.25</v>
          </cell>
          <cell r="G13773" t="str">
            <v>Administrative Expenses Support Services-Indirect Labor</v>
          </cell>
          <cell r="H13773">
            <v>0</v>
          </cell>
          <cell r="I13773">
            <v>0</v>
          </cell>
          <cell r="J13773">
            <v>0</v>
          </cell>
          <cell r="K13773">
            <v>0</v>
          </cell>
          <cell r="L13773">
            <v>0</v>
          </cell>
          <cell r="M13773">
            <v>0</v>
          </cell>
          <cell r="N13773">
            <v>0</v>
          </cell>
          <cell r="O13773" t="str">
            <v>+++</v>
          </cell>
        </row>
        <row r="13774">
          <cell r="A13774" t="str">
            <v>9242.00.00.90-6600.29</v>
          </cell>
          <cell r="B13774" t="str">
            <v>924</v>
          </cell>
          <cell r="C13774" t="str">
            <v>.0</v>
          </cell>
          <cell r="D13774" t="str">
            <v>.0</v>
          </cell>
          <cell r="E13774" t="str">
            <v>.90</v>
          </cell>
          <cell r="F13774" t="str">
            <v>6600.29</v>
          </cell>
          <cell r="G13774" t="str">
            <v>Administrative Expenses Administration &amp; Planning</v>
          </cell>
          <cell r="H13774">
            <v>0</v>
          </cell>
          <cell r="I13774">
            <v>0</v>
          </cell>
          <cell r="J13774">
            <v>0</v>
          </cell>
          <cell r="K13774">
            <v>0</v>
          </cell>
          <cell r="L13774">
            <v>0</v>
          </cell>
          <cell r="M13774">
            <v>0</v>
          </cell>
          <cell r="N13774">
            <v>0</v>
          </cell>
          <cell r="O13774" t="str">
            <v>+++</v>
          </cell>
        </row>
        <row r="13775">
          <cell r="A13775" t="str">
            <v>9242.00.00.90-6615.02</v>
          </cell>
          <cell r="B13775" t="str">
            <v>924</v>
          </cell>
          <cell r="C13775" t="str">
            <v>.0</v>
          </cell>
          <cell r="D13775" t="str">
            <v>.0</v>
          </cell>
          <cell r="E13775" t="str">
            <v>.90</v>
          </cell>
          <cell r="F13775" t="str">
            <v>6615.02</v>
          </cell>
          <cell r="G13775" t="str">
            <v>Economic Development Programs PW Projects</v>
          </cell>
          <cell r="H13775">
            <v>0</v>
          </cell>
          <cell r="I13775">
            <v>0</v>
          </cell>
          <cell r="J13775">
            <v>0</v>
          </cell>
          <cell r="K13775">
            <v>0</v>
          </cell>
          <cell r="L13775">
            <v>0</v>
          </cell>
          <cell r="M13775">
            <v>0</v>
          </cell>
          <cell r="N13775">
            <v>0</v>
          </cell>
          <cell r="O13775" t="str">
            <v>+++</v>
          </cell>
        </row>
        <row r="13776">
          <cell r="A13776" t="str">
            <v>9242.00.00.90-6615.03</v>
          </cell>
          <cell r="B13776" t="str">
            <v>924</v>
          </cell>
          <cell r="C13776" t="str">
            <v>.0</v>
          </cell>
          <cell r="D13776" t="str">
            <v>.0</v>
          </cell>
          <cell r="E13776" t="str">
            <v>.90</v>
          </cell>
          <cell r="F13776" t="str">
            <v>6615.03</v>
          </cell>
          <cell r="G13776" t="str">
            <v>Economic Development Programs Chamber of Commerce</v>
          </cell>
          <cell r="H13776">
            <v>0</v>
          </cell>
          <cell r="I13776">
            <v>0</v>
          </cell>
          <cell r="J13776">
            <v>0</v>
          </cell>
          <cell r="K13776">
            <v>0</v>
          </cell>
          <cell r="L13776">
            <v>0</v>
          </cell>
          <cell r="M13776">
            <v>0</v>
          </cell>
          <cell r="N13776">
            <v>0</v>
          </cell>
          <cell r="O13776" t="str">
            <v>+++</v>
          </cell>
        </row>
        <row r="13777">
          <cell r="A13777" t="str">
            <v>9242.00.00.90-6615.04</v>
          </cell>
          <cell r="B13777" t="str">
            <v>924</v>
          </cell>
          <cell r="C13777" t="str">
            <v>.0</v>
          </cell>
          <cell r="D13777" t="str">
            <v>.0</v>
          </cell>
          <cell r="E13777" t="str">
            <v>.90</v>
          </cell>
          <cell r="F13777" t="str">
            <v>6615.04</v>
          </cell>
          <cell r="G13777" t="str">
            <v>Economic Development Programs San Joaquin Partnership</v>
          </cell>
          <cell r="H13777">
            <v>0</v>
          </cell>
          <cell r="I13777">
            <v>0</v>
          </cell>
          <cell r="J13777">
            <v>0</v>
          </cell>
          <cell r="K13777">
            <v>0</v>
          </cell>
          <cell r="L13777">
            <v>0</v>
          </cell>
          <cell r="M13777">
            <v>0</v>
          </cell>
          <cell r="N13777">
            <v>0</v>
          </cell>
          <cell r="O13777" t="str">
            <v>+++</v>
          </cell>
        </row>
        <row r="13778">
          <cell r="A13778" t="str">
            <v>9242.00.00.90-6615.06</v>
          </cell>
          <cell r="B13778" t="str">
            <v>924</v>
          </cell>
          <cell r="C13778" t="str">
            <v>.0</v>
          </cell>
          <cell r="D13778" t="str">
            <v>.0</v>
          </cell>
          <cell r="E13778" t="str">
            <v>.90</v>
          </cell>
          <cell r="F13778" t="str">
            <v>6615.06</v>
          </cell>
          <cell r="G13778" t="str">
            <v>Economic Development Programs Private Partnerships</v>
          </cell>
          <cell r="H13778">
            <v>0</v>
          </cell>
          <cell r="I13778">
            <v>0</v>
          </cell>
          <cell r="J13778">
            <v>0</v>
          </cell>
          <cell r="K13778">
            <v>0</v>
          </cell>
          <cell r="L13778">
            <v>0</v>
          </cell>
          <cell r="M13778">
            <v>0</v>
          </cell>
          <cell r="N13778">
            <v>0</v>
          </cell>
          <cell r="O13778" t="str">
            <v>+++</v>
          </cell>
        </row>
        <row r="13779">
          <cell r="A13779" t="str">
            <v>9242.00.00.90-6615.07</v>
          </cell>
          <cell r="B13779" t="str">
            <v>924</v>
          </cell>
          <cell r="C13779" t="str">
            <v>.0</v>
          </cell>
          <cell r="D13779" t="str">
            <v>.0</v>
          </cell>
          <cell r="E13779" t="str">
            <v>.90</v>
          </cell>
          <cell r="F13779" t="str">
            <v>6615.07</v>
          </cell>
          <cell r="G13779" t="str">
            <v>Economic Development Programs Business Development Loans</v>
          </cell>
          <cell r="H13779">
            <v>0</v>
          </cell>
          <cell r="I13779">
            <v>0</v>
          </cell>
          <cell r="J13779">
            <v>0</v>
          </cell>
          <cell r="K13779">
            <v>0</v>
          </cell>
          <cell r="L13779">
            <v>0</v>
          </cell>
          <cell r="M13779">
            <v>0</v>
          </cell>
          <cell r="N13779">
            <v>0</v>
          </cell>
          <cell r="O13779" t="str">
            <v>+++</v>
          </cell>
        </row>
        <row r="13780">
          <cell r="A13780" t="str">
            <v>9242.00.00.90-6615.08</v>
          </cell>
          <cell r="B13780" t="str">
            <v>924</v>
          </cell>
          <cell r="C13780" t="str">
            <v>.0</v>
          </cell>
          <cell r="D13780" t="str">
            <v>.0</v>
          </cell>
          <cell r="E13780" t="str">
            <v>.90</v>
          </cell>
          <cell r="F13780" t="str">
            <v>6615.08</v>
          </cell>
          <cell r="G13780" t="str">
            <v>Economic Development Programs Downtown Parking</v>
          </cell>
          <cell r="H13780">
            <v>0</v>
          </cell>
          <cell r="I13780">
            <v>0</v>
          </cell>
          <cell r="J13780">
            <v>0</v>
          </cell>
          <cell r="K13780">
            <v>0</v>
          </cell>
          <cell r="L13780">
            <v>0</v>
          </cell>
          <cell r="M13780">
            <v>0</v>
          </cell>
          <cell r="N13780">
            <v>0</v>
          </cell>
          <cell r="O13780" t="str">
            <v>+++</v>
          </cell>
        </row>
        <row r="13781">
          <cell r="A13781" t="str">
            <v>9242.00.00.90-8015.01</v>
          </cell>
          <cell r="B13781" t="str">
            <v>924</v>
          </cell>
          <cell r="C13781" t="str">
            <v>.0</v>
          </cell>
          <cell r="D13781" t="str">
            <v>.0</v>
          </cell>
          <cell r="E13781" t="str">
            <v>.90</v>
          </cell>
          <cell r="F13781" t="str">
            <v>8015.01</v>
          </cell>
          <cell r="G13781" t="str">
            <v>Capital Improvements-Redevelopment Land</v>
          </cell>
          <cell r="H13781">
            <v>0</v>
          </cell>
          <cell r="I13781">
            <v>0</v>
          </cell>
          <cell r="J13781">
            <v>0</v>
          </cell>
          <cell r="K13781">
            <v>0</v>
          </cell>
          <cell r="L13781">
            <v>0</v>
          </cell>
          <cell r="M13781">
            <v>0</v>
          </cell>
          <cell r="N13781">
            <v>0</v>
          </cell>
          <cell r="O13781" t="str">
            <v>+++</v>
          </cell>
        </row>
        <row r="13782">
          <cell r="A13782" t="str">
            <v>9242.00.00.90-8015.12</v>
          </cell>
          <cell r="B13782" t="str">
            <v>924</v>
          </cell>
          <cell r="C13782" t="str">
            <v>.0</v>
          </cell>
          <cell r="D13782" t="str">
            <v>.0</v>
          </cell>
          <cell r="E13782" t="str">
            <v>.90</v>
          </cell>
          <cell r="F13782" t="str">
            <v>8015.12</v>
          </cell>
          <cell r="G13782" t="str">
            <v>Capital Improvements-Redevelopment Sports Complex</v>
          </cell>
          <cell r="H13782">
            <v>0</v>
          </cell>
          <cell r="I13782">
            <v>0</v>
          </cell>
          <cell r="J13782">
            <v>0</v>
          </cell>
          <cell r="K13782">
            <v>0</v>
          </cell>
          <cell r="L13782">
            <v>0</v>
          </cell>
          <cell r="M13782">
            <v>0</v>
          </cell>
          <cell r="N13782">
            <v>0</v>
          </cell>
          <cell r="O13782" t="str">
            <v>+++</v>
          </cell>
        </row>
        <row r="13783">
          <cell r="A13783" t="str">
            <v>9242.00.00.90-8015.13</v>
          </cell>
          <cell r="B13783" t="str">
            <v>924</v>
          </cell>
          <cell r="C13783" t="str">
            <v>.0</v>
          </cell>
          <cell r="D13783" t="str">
            <v>.0</v>
          </cell>
          <cell r="E13783" t="str">
            <v>.90</v>
          </cell>
          <cell r="F13783" t="str">
            <v>8015.13</v>
          </cell>
          <cell r="G13783" t="str">
            <v>Capital Improvements-Redevelopment Future Project Development</v>
          </cell>
          <cell r="H13783">
            <v>0</v>
          </cell>
          <cell r="I13783">
            <v>0</v>
          </cell>
          <cell r="J13783">
            <v>0</v>
          </cell>
          <cell r="K13783">
            <v>0</v>
          </cell>
          <cell r="L13783">
            <v>0</v>
          </cell>
          <cell r="M13783">
            <v>0</v>
          </cell>
          <cell r="N13783">
            <v>0</v>
          </cell>
          <cell r="O13783" t="str">
            <v>+++</v>
          </cell>
        </row>
        <row r="13784">
          <cell r="A13784" t="str">
            <v>9242.00.00.90-9000.01</v>
          </cell>
          <cell r="B13784" t="str">
            <v>924</v>
          </cell>
          <cell r="C13784" t="str">
            <v>.0</v>
          </cell>
          <cell r="D13784" t="str">
            <v>.0</v>
          </cell>
          <cell r="E13784" t="str">
            <v>.90</v>
          </cell>
          <cell r="F13784" t="str">
            <v>9000.01</v>
          </cell>
          <cell r="G13784" t="str">
            <v>Operating Transfers Out General Fund</v>
          </cell>
          <cell r="H13784">
            <v>0</v>
          </cell>
          <cell r="I13784">
            <v>0</v>
          </cell>
          <cell r="J13784">
            <v>0</v>
          </cell>
          <cell r="K13784">
            <v>0</v>
          </cell>
          <cell r="L13784">
            <v>0</v>
          </cell>
          <cell r="M13784">
            <v>0</v>
          </cell>
          <cell r="N13784">
            <v>0</v>
          </cell>
          <cell r="O13784" t="str">
            <v>+++</v>
          </cell>
        </row>
        <row r="13785">
          <cell r="A13785" t="str">
            <v>9242.00.00.90-9000.48</v>
          </cell>
          <cell r="B13785" t="str">
            <v>924</v>
          </cell>
          <cell r="C13785" t="str">
            <v>.0</v>
          </cell>
          <cell r="D13785" t="str">
            <v>.0</v>
          </cell>
          <cell r="E13785" t="str">
            <v>.90</v>
          </cell>
          <cell r="F13785" t="str">
            <v>9000.48</v>
          </cell>
          <cell r="G13785" t="str">
            <v>Operating Transfers Out Subsidized Street Projects Funds</v>
          </cell>
          <cell r="H13785">
            <v>0</v>
          </cell>
          <cell r="I13785">
            <v>0</v>
          </cell>
          <cell r="J13785">
            <v>0</v>
          </cell>
          <cell r="K13785">
            <v>0</v>
          </cell>
          <cell r="L13785">
            <v>0</v>
          </cell>
          <cell r="M13785">
            <v>0</v>
          </cell>
          <cell r="N13785">
            <v>0</v>
          </cell>
          <cell r="O13785" t="str">
            <v>+++</v>
          </cell>
        </row>
        <row r="13786">
          <cell r="A13786" t="str">
            <v>9245.00.00.90-6000.01</v>
          </cell>
          <cell r="B13786" t="str">
            <v>924</v>
          </cell>
          <cell r="C13786" t="str">
            <v>.0</v>
          </cell>
          <cell r="D13786" t="str">
            <v>.0</v>
          </cell>
          <cell r="E13786" t="str">
            <v>.90</v>
          </cell>
          <cell r="F13786" t="str">
            <v>6000.01</v>
          </cell>
          <cell r="G13786" t="str">
            <v>Professional Services General</v>
          </cell>
          <cell r="H13786">
            <v>0</v>
          </cell>
          <cell r="I13786">
            <v>0</v>
          </cell>
          <cell r="J13786">
            <v>0</v>
          </cell>
          <cell r="K13786">
            <v>0</v>
          </cell>
          <cell r="L13786">
            <v>0</v>
          </cell>
          <cell r="M13786">
            <v>0</v>
          </cell>
          <cell r="N13786">
            <v>0</v>
          </cell>
          <cell r="O13786" t="str">
            <v>+++</v>
          </cell>
        </row>
        <row r="13787">
          <cell r="A13787" t="str">
            <v>9245.00.00.90-6600.25</v>
          </cell>
          <cell r="B13787" t="str">
            <v>924</v>
          </cell>
          <cell r="C13787" t="str">
            <v>.0</v>
          </cell>
          <cell r="D13787" t="str">
            <v>.0</v>
          </cell>
          <cell r="E13787" t="str">
            <v>.90</v>
          </cell>
          <cell r="F13787" t="str">
            <v>6600.25</v>
          </cell>
          <cell r="G13787" t="str">
            <v>Administrative Expenses Support Services-Indirect Labor</v>
          </cell>
          <cell r="H13787">
            <v>0</v>
          </cell>
          <cell r="I13787">
            <v>0</v>
          </cell>
          <cell r="J13787">
            <v>0</v>
          </cell>
          <cell r="K13787">
            <v>0</v>
          </cell>
          <cell r="L13787">
            <v>0</v>
          </cell>
          <cell r="M13787">
            <v>0</v>
          </cell>
          <cell r="N13787">
            <v>0</v>
          </cell>
          <cell r="O13787" t="str">
            <v>+++</v>
          </cell>
        </row>
        <row r="13788">
          <cell r="A13788" t="str">
            <v>9245.00.00.90-6615.01</v>
          </cell>
          <cell r="B13788" t="str">
            <v>924</v>
          </cell>
          <cell r="C13788" t="str">
            <v>.0</v>
          </cell>
          <cell r="D13788" t="str">
            <v>.0</v>
          </cell>
          <cell r="E13788" t="str">
            <v>.90</v>
          </cell>
          <cell r="F13788" t="str">
            <v>6615.01</v>
          </cell>
          <cell r="G13788" t="str">
            <v>Economic Development Programs Fee Reduction</v>
          </cell>
          <cell r="H13788">
            <v>0</v>
          </cell>
          <cell r="I13788">
            <v>0</v>
          </cell>
          <cell r="J13788">
            <v>0</v>
          </cell>
          <cell r="K13788">
            <v>0</v>
          </cell>
          <cell r="L13788">
            <v>0</v>
          </cell>
          <cell r="M13788">
            <v>0</v>
          </cell>
          <cell r="N13788">
            <v>0</v>
          </cell>
          <cell r="O13788" t="str">
            <v>+++</v>
          </cell>
        </row>
        <row r="13789">
          <cell r="A13789" t="str">
            <v>9245.00.00.90-7000.02</v>
          </cell>
          <cell r="B13789" t="str">
            <v>924</v>
          </cell>
          <cell r="C13789" t="str">
            <v>.0</v>
          </cell>
          <cell r="D13789" t="str">
            <v>.0</v>
          </cell>
          <cell r="E13789" t="str">
            <v>.90</v>
          </cell>
          <cell r="F13789" t="str">
            <v>7000.02</v>
          </cell>
          <cell r="G13789" t="str">
            <v>Capital Outlay Vehicles-Major</v>
          </cell>
          <cell r="H13789">
            <v>0</v>
          </cell>
          <cell r="I13789">
            <v>0</v>
          </cell>
          <cell r="J13789">
            <v>0</v>
          </cell>
          <cell r="K13789">
            <v>0</v>
          </cell>
          <cell r="L13789">
            <v>0</v>
          </cell>
          <cell r="M13789">
            <v>0</v>
          </cell>
          <cell r="N13789">
            <v>0</v>
          </cell>
          <cell r="O13789" t="str">
            <v>+++</v>
          </cell>
        </row>
        <row r="13790">
          <cell r="A13790" t="str">
            <v>9245.00.00.90-8015.01</v>
          </cell>
          <cell r="B13790" t="str">
            <v>924</v>
          </cell>
          <cell r="C13790" t="str">
            <v>.0</v>
          </cell>
          <cell r="D13790" t="str">
            <v>.0</v>
          </cell>
          <cell r="E13790" t="str">
            <v>.90</v>
          </cell>
          <cell r="F13790" t="str">
            <v>8015.01</v>
          </cell>
          <cell r="G13790" t="str">
            <v>Capital Improvements-Redevelopment Land</v>
          </cell>
          <cell r="H13790">
            <v>0</v>
          </cell>
          <cell r="I13790">
            <v>0</v>
          </cell>
          <cell r="J13790">
            <v>0</v>
          </cell>
          <cell r="K13790">
            <v>0</v>
          </cell>
          <cell r="L13790">
            <v>0</v>
          </cell>
          <cell r="M13790">
            <v>0</v>
          </cell>
          <cell r="N13790">
            <v>0</v>
          </cell>
          <cell r="O13790" t="str">
            <v>+++</v>
          </cell>
        </row>
        <row r="13791">
          <cell r="A13791" t="str">
            <v>9245.00.00.90-8015.04</v>
          </cell>
          <cell r="B13791" t="str">
            <v>924</v>
          </cell>
          <cell r="C13791" t="str">
            <v>.0</v>
          </cell>
          <cell r="D13791" t="str">
            <v>.0</v>
          </cell>
          <cell r="E13791" t="str">
            <v>.90</v>
          </cell>
          <cell r="F13791" t="str">
            <v>8015.04</v>
          </cell>
          <cell r="G13791" t="str">
            <v>Capital Improvements-Redevelopment Spreckels Public Improvements</v>
          </cell>
          <cell r="H13791">
            <v>0</v>
          </cell>
          <cell r="I13791">
            <v>0</v>
          </cell>
          <cell r="J13791">
            <v>0</v>
          </cell>
          <cell r="K13791">
            <v>0</v>
          </cell>
          <cell r="L13791">
            <v>0</v>
          </cell>
          <cell r="M13791">
            <v>0</v>
          </cell>
          <cell r="N13791">
            <v>0</v>
          </cell>
          <cell r="O13791" t="str">
            <v>+++</v>
          </cell>
        </row>
        <row r="13792">
          <cell r="A13792" t="str">
            <v>9245.00.00.90-8015.09</v>
          </cell>
          <cell r="B13792" t="str">
            <v>924</v>
          </cell>
          <cell r="C13792" t="str">
            <v>.0</v>
          </cell>
          <cell r="D13792" t="str">
            <v>.0</v>
          </cell>
          <cell r="E13792" t="str">
            <v>.90</v>
          </cell>
          <cell r="F13792" t="str">
            <v>8015.09</v>
          </cell>
          <cell r="G13792" t="str">
            <v>Capital Improvements-Redevelopment Police Station</v>
          </cell>
          <cell r="H13792">
            <v>0</v>
          </cell>
          <cell r="I13792">
            <v>0</v>
          </cell>
          <cell r="J13792">
            <v>0</v>
          </cell>
          <cell r="K13792">
            <v>0</v>
          </cell>
          <cell r="L13792">
            <v>0</v>
          </cell>
          <cell r="M13792">
            <v>0</v>
          </cell>
          <cell r="N13792">
            <v>0</v>
          </cell>
          <cell r="O13792" t="str">
            <v>+++</v>
          </cell>
        </row>
        <row r="13793">
          <cell r="A13793" t="str">
            <v>9245.00.00.90-8015.11</v>
          </cell>
          <cell r="B13793" t="str">
            <v>924</v>
          </cell>
          <cell r="C13793" t="str">
            <v>.0</v>
          </cell>
          <cell r="D13793" t="str">
            <v>.0</v>
          </cell>
          <cell r="E13793" t="str">
            <v>.90</v>
          </cell>
          <cell r="F13793" t="str">
            <v>8015.11</v>
          </cell>
          <cell r="G13793" t="str">
            <v>Capital Improvements-Redevelopment Infrastructure</v>
          </cell>
          <cell r="H13793">
            <v>0</v>
          </cell>
          <cell r="I13793">
            <v>0</v>
          </cell>
          <cell r="J13793">
            <v>0</v>
          </cell>
          <cell r="K13793">
            <v>0</v>
          </cell>
          <cell r="L13793">
            <v>0</v>
          </cell>
          <cell r="M13793">
            <v>0</v>
          </cell>
          <cell r="N13793">
            <v>0</v>
          </cell>
          <cell r="O13793" t="str">
            <v>+++</v>
          </cell>
        </row>
        <row r="13794">
          <cell r="A13794" t="str">
            <v>9245.00.00.90-8015.12</v>
          </cell>
          <cell r="B13794" t="str">
            <v>924</v>
          </cell>
          <cell r="C13794" t="str">
            <v>.0</v>
          </cell>
          <cell r="D13794" t="str">
            <v>.0</v>
          </cell>
          <cell r="E13794" t="str">
            <v>.90</v>
          </cell>
          <cell r="F13794" t="str">
            <v>8015.12</v>
          </cell>
          <cell r="G13794" t="str">
            <v>Capital Improvements-Redevelopment Sports Complex</v>
          </cell>
          <cell r="H13794">
            <v>0</v>
          </cell>
          <cell r="I13794">
            <v>0</v>
          </cell>
          <cell r="J13794">
            <v>0</v>
          </cell>
          <cell r="K13794">
            <v>0</v>
          </cell>
          <cell r="L13794">
            <v>0</v>
          </cell>
          <cell r="M13794">
            <v>0</v>
          </cell>
          <cell r="N13794">
            <v>0</v>
          </cell>
          <cell r="O13794" t="str">
            <v>+++</v>
          </cell>
        </row>
        <row r="13795">
          <cell r="A13795" t="str">
            <v>9245.00.00.90-8015.14</v>
          </cell>
          <cell r="B13795" t="str">
            <v>924</v>
          </cell>
          <cell r="C13795" t="str">
            <v>.0</v>
          </cell>
          <cell r="D13795" t="str">
            <v>.0</v>
          </cell>
          <cell r="E13795" t="str">
            <v>.90</v>
          </cell>
          <cell r="F13795" t="str">
            <v>8015.14</v>
          </cell>
          <cell r="G13795" t="str">
            <v>Capital Improvements-Redevelopment Industrial Park Extension</v>
          </cell>
          <cell r="H13795">
            <v>0</v>
          </cell>
          <cell r="I13795">
            <v>0</v>
          </cell>
          <cell r="J13795">
            <v>0</v>
          </cell>
          <cell r="K13795">
            <v>0</v>
          </cell>
          <cell r="L13795">
            <v>0</v>
          </cell>
          <cell r="M13795">
            <v>0</v>
          </cell>
          <cell r="N13795">
            <v>0</v>
          </cell>
          <cell r="O13795" t="str">
            <v>+++</v>
          </cell>
        </row>
        <row r="13796">
          <cell r="A13796" t="str">
            <v>9245.00.00.90-8015.15</v>
          </cell>
          <cell r="B13796" t="str">
            <v>924</v>
          </cell>
          <cell r="C13796" t="str">
            <v>.0</v>
          </cell>
          <cell r="D13796" t="str">
            <v>.0</v>
          </cell>
          <cell r="E13796" t="str">
            <v>.90</v>
          </cell>
          <cell r="F13796" t="str">
            <v>8015.15</v>
          </cell>
          <cell r="G13796" t="str">
            <v>Capital Improvements-Redevelopment Hwy 99/E Yosemite Interchange Im</v>
          </cell>
          <cell r="H13796">
            <v>0</v>
          </cell>
          <cell r="I13796">
            <v>0</v>
          </cell>
          <cell r="J13796">
            <v>0</v>
          </cell>
          <cell r="K13796">
            <v>0</v>
          </cell>
          <cell r="L13796">
            <v>0</v>
          </cell>
          <cell r="M13796">
            <v>0</v>
          </cell>
          <cell r="N13796">
            <v>0</v>
          </cell>
          <cell r="O13796" t="str">
            <v>+++</v>
          </cell>
        </row>
        <row r="13797">
          <cell r="A13797" t="str">
            <v>9245.00.00.90-8015.16</v>
          </cell>
          <cell r="B13797" t="str">
            <v>924</v>
          </cell>
          <cell r="C13797" t="str">
            <v>.0</v>
          </cell>
          <cell r="D13797" t="str">
            <v>.0</v>
          </cell>
          <cell r="E13797" t="str">
            <v>.90</v>
          </cell>
          <cell r="F13797" t="str">
            <v>8015.16</v>
          </cell>
          <cell r="G13797" t="str">
            <v>Capital Improvements-Redevelopment Main/120 Interchange</v>
          </cell>
          <cell r="H13797">
            <v>0</v>
          </cell>
          <cell r="I13797">
            <v>0</v>
          </cell>
          <cell r="J13797">
            <v>0</v>
          </cell>
          <cell r="K13797">
            <v>0</v>
          </cell>
          <cell r="L13797">
            <v>0</v>
          </cell>
          <cell r="M13797">
            <v>0</v>
          </cell>
          <cell r="N13797">
            <v>0</v>
          </cell>
          <cell r="O13797" t="str">
            <v>+++</v>
          </cell>
        </row>
        <row r="13798">
          <cell r="A13798" t="str">
            <v>9245.00.00.90-8015.17</v>
          </cell>
          <cell r="B13798" t="str">
            <v>924</v>
          </cell>
          <cell r="C13798" t="str">
            <v>.0</v>
          </cell>
          <cell r="D13798" t="str">
            <v>.0</v>
          </cell>
          <cell r="E13798" t="str">
            <v>.90</v>
          </cell>
          <cell r="F13798" t="str">
            <v>8015.17</v>
          </cell>
          <cell r="G13798" t="str">
            <v>Capital Improvements-Redevelopment McKinley/120 Interchange</v>
          </cell>
          <cell r="H13798">
            <v>0</v>
          </cell>
          <cell r="I13798">
            <v>0</v>
          </cell>
          <cell r="J13798">
            <v>0</v>
          </cell>
          <cell r="K13798">
            <v>0</v>
          </cell>
          <cell r="L13798">
            <v>0</v>
          </cell>
          <cell r="M13798">
            <v>0</v>
          </cell>
          <cell r="N13798">
            <v>0</v>
          </cell>
          <cell r="O13798" t="str">
            <v>+++</v>
          </cell>
        </row>
        <row r="13799">
          <cell r="A13799" t="str">
            <v>9245.00.00.90-8015.18</v>
          </cell>
          <cell r="B13799" t="str">
            <v>924</v>
          </cell>
          <cell r="C13799" t="str">
            <v>.0</v>
          </cell>
          <cell r="D13799" t="str">
            <v>.0</v>
          </cell>
          <cell r="E13799" t="str">
            <v>.90</v>
          </cell>
          <cell r="F13799" t="str">
            <v>8015.18</v>
          </cell>
          <cell r="G13799" t="str">
            <v>Capital Improvements-Redevelopment Airport Daniels Area Improvement</v>
          </cell>
          <cell r="H13799">
            <v>0</v>
          </cell>
          <cell r="I13799">
            <v>0</v>
          </cell>
          <cell r="J13799">
            <v>0</v>
          </cell>
          <cell r="K13799">
            <v>0</v>
          </cell>
          <cell r="L13799">
            <v>0</v>
          </cell>
          <cell r="M13799">
            <v>0</v>
          </cell>
          <cell r="N13799">
            <v>0</v>
          </cell>
          <cell r="O13799" t="str">
            <v>+++</v>
          </cell>
        </row>
        <row r="13800">
          <cell r="A13800" t="str">
            <v>9245.00.00.90-8015.19</v>
          </cell>
          <cell r="B13800" t="str">
            <v>924</v>
          </cell>
          <cell r="C13800" t="str">
            <v>.0</v>
          </cell>
          <cell r="D13800" t="str">
            <v>.0</v>
          </cell>
          <cell r="E13800" t="str">
            <v>.90</v>
          </cell>
          <cell r="F13800" t="str">
            <v>8015.19</v>
          </cell>
          <cell r="G13800" t="str">
            <v>Capital Improvements-Redevelopment South Union/120 Interchange</v>
          </cell>
          <cell r="H13800">
            <v>0</v>
          </cell>
          <cell r="I13800">
            <v>0</v>
          </cell>
          <cell r="J13800">
            <v>0</v>
          </cell>
          <cell r="K13800">
            <v>0</v>
          </cell>
          <cell r="L13800">
            <v>0</v>
          </cell>
          <cell r="M13800">
            <v>0</v>
          </cell>
          <cell r="N13800">
            <v>0</v>
          </cell>
          <cell r="O13800" t="str">
            <v>+++</v>
          </cell>
        </row>
        <row r="13801">
          <cell r="A13801" t="str">
            <v>9245.00.00.90-8015.20</v>
          </cell>
          <cell r="B13801" t="str">
            <v>924</v>
          </cell>
          <cell r="C13801" t="str">
            <v>.0</v>
          </cell>
          <cell r="D13801" t="str">
            <v>.0</v>
          </cell>
          <cell r="E13801" t="str">
            <v>.90</v>
          </cell>
          <cell r="F13801" t="str">
            <v>8015.20</v>
          </cell>
          <cell r="G13801" t="str">
            <v>Capital Improvements-Redevelopment South Union Rd/Atherton</v>
          </cell>
          <cell r="H13801">
            <v>0</v>
          </cell>
          <cell r="I13801">
            <v>0</v>
          </cell>
          <cell r="J13801">
            <v>0</v>
          </cell>
          <cell r="K13801">
            <v>0</v>
          </cell>
          <cell r="L13801">
            <v>0</v>
          </cell>
          <cell r="M13801">
            <v>0</v>
          </cell>
          <cell r="N13801">
            <v>0</v>
          </cell>
          <cell r="O13801" t="str">
            <v>+++</v>
          </cell>
        </row>
        <row r="13802">
          <cell r="A13802" t="str">
            <v>9245.00.00.90-8015.21</v>
          </cell>
          <cell r="B13802" t="str">
            <v>924</v>
          </cell>
          <cell r="C13802" t="str">
            <v>.0</v>
          </cell>
          <cell r="D13802" t="str">
            <v>.0</v>
          </cell>
          <cell r="E13802" t="str">
            <v>.90</v>
          </cell>
          <cell r="F13802" t="str">
            <v>8015.21</v>
          </cell>
          <cell r="G13802" t="str">
            <v>Capital Improvements-Redevelopment Milo Candini/Daniels</v>
          </cell>
          <cell r="H13802">
            <v>0</v>
          </cell>
          <cell r="I13802">
            <v>0</v>
          </cell>
          <cell r="J13802">
            <v>0</v>
          </cell>
          <cell r="K13802">
            <v>0</v>
          </cell>
          <cell r="L13802">
            <v>0</v>
          </cell>
          <cell r="M13802">
            <v>0</v>
          </cell>
          <cell r="N13802">
            <v>0</v>
          </cell>
          <cell r="O13802" t="str">
            <v>+++</v>
          </cell>
        </row>
        <row r="13803">
          <cell r="A13803" t="str">
            <v>9245.00.00.90-8015.22</v>
          </cell>
          <cell r="B13803" t="str">
            <v>924</v>
          </cell>
          <cell r="C13803" t="str">
            <v>.0</v>
          </cell>
          <cell r="D13803" t="str">
            <v>.0</v>
          </cell>
          <cell r="E13803" t="str">
            <v>.90</v>
          </cell>
          <cell r="F13803" t="str">
            <v>8015.22</v>
          </cell>
          <cell r="G13803" t="str">
            <v>Capital Improvements-Redevelopment Milo Candini Stormwater Basin</v>
          </cell>
          <cell r="H13803">
            <v>0</v>
          </cell>
          <cell r="I13803">
            <v>0</v>
          </cell>
          <cell r="J13803">
            <v>0</v>
          </cell>
          <cell r="K13803">
            <v>0</v>
          </cell>
          <cell r="L13803">
            <v>0</v>
          </cell>
          <cell r="M13803">
            <v>0</v>
          </cell>
          <cell r="N13803">
            <v>0</v>
          </cell>
          <cell r="O13803" t="str">
            <v>+++</v>
          </cell>
        </row>
        <row r="13804">
          <cell r="A13804" t="str">
            <v>9245.00.00.90-9000.48</v>
          </cell>
          <cell r="B13804" t="str">
            <v>924</v>
          </cell>
          <cell r="C13804" t="str">
            <v>.0</v>
          </cell>
          <cell r="D13804" t="str">
            <v>.0</v>
          </cell>
          <cell r="E13804" t="str">
            <v>.90</v>
          </cell>
          <cell r="F13804" t="str">
            <v>9000.48</v>
          </cell>
          <cell r="G13804" t="str">
            <v>Operating Transfers Out Subsidized Street Projects Funds</v>
          </cell>
          <cell r="H13804">
            <v>0</v>
          </cell>
          <cell r="I13804">
            <v>0</v>
          </cell>
          <cell r="J13804">
            <v>0</v>
          </cell>
          <cell r="K13804">
            <v>0</v>
          </cell>
          <cell r="L13804">
            <v>0</v>
          </cell>
          <cell r="M13804">
            <v>0</v>
          </cell>
          <cell r="N13804">
            <v>0</v>
          </cell>
          <cell r="O13804" t="str">
            <v>+++</v>
          </cell>
        </row>
        <row r="13805">
          <cell r="A13805" t="str">
            <v>9245.00.00.90-9000.92</v>
          </cell>
          <cell r="B13805" t="str">
            <v>924</v>
          </cell>
          <cell r="C13805" t="str">
            <v>.0</v>
          </cell>
          <cell r="D13805" t="str">
            <v>.0</v>
          </cell>
          <cell r="E13805" t="str">
            <v>.90</v>
          </cell>
          <cell r="F13805" t="str">
            <v>9000.92</v>
          </cell>
          <cell r="G13805" t="str">
            <v>Operating Transfers Out RDA Debt Service Fund</v>
          </cell>
          <cell r="H13805">
            <v>0</v>
          </cell>
          <cell r="I13805">
            <v>0</v>
          </cell>
          <cell r="J13805">
            <v>0</v>
          </cell>
          <cell r="K13805">
            <v>0</v>
          </cell>
          <cell r="L13805">
            <v>0</v>
          </cell>
          <cell r="M13805">
            <v>0</v>
          </cell>
          <cell r="N13805">
            <v>0</v>
          </cell>
          <cell r="O13805" t="str">
            <v>+++</v>
          </cell>
        </row>
        <row r="13806">
          <cell r="A13806" t="str">
            <v>9245.00.00.90-9000.93</v>
          </cell>
          <cell r="B13806" t="str">
            <v>924</v>
          </cell>
          <cell r="C13806" t="str">
            <v>.0</v>
          </cell>
          <cell r="D13806" t="str">
            <v>.0</v>
          </cell>
          <cell r="E13806" t="str">
            <v>.90</v>
          </cell>
          <cell r="F13806" t="str">
            <v>9000.93</v>
          </cell>
          <cell r="G13806" t="str">
            <v>Operating Transfers Out RDA Capital Projects Fund</v>
          </cell>
          <cell r="H13806">
            <v>0</v>
          </cell>
          <cell r="I13806">
            <v>0</v>
          </cell>
          <cell r="J13806">
            <v>0</v>
          </cell>
          <cell r="K13806">
            <v>0</v>
          </cell>
          <cell r="L13806">
            <v>0</v>
          </cell>
          <cell r="M13806">
            <v>0</v>
          </cell>
          <cell r="N13806">
            <v>0</v>
          </cell>
          <cell r="O13806" t="str">
            <v>+++</v>
          </cell>
        </row>
        <row r="13807">
          <cell r="A13807" t="str">
            <v>9310 - Succes-6610.06</v>
          </cell>
          <cell r="B13807" t="str">
            <v>931</v>
          </cell>
          <cell r="C13807" t="str">
            <v xml:space="preserve"> -</v>
          </cell>
          <cell r="D13807" t="str">
            <v>Su</v>
          </cell>
          <cell r="E13807" t="str">
            <v>ces</v>
          </cell>
          <cell r="F13807" t="str">
            <v>6610.06</v>
          </cell>
          <cell r="G13807" t="str">
            <v>Housing Programs Affordable Housing Projects</v>
          </cell>
          <cell r="H13807">
            <v>0</v>
          </cell>
          <cell r="I13807">
            <v>0</v>
          </cell>
          <cell r="J13807">
            <v>0</v>
          </cell>
          <cell r="K13807">
            <v>0</v>
          </cell>
          <cell r="L13807">
            <v>0</v>
          </cell>
          <cell r="M13807">
            <v>0</v>
          </cell>
          <cell r="N13807">
            <v>0</v>
          </cell>
          <cell r="O13807" t="str">
            <v>+++</v>
          </cell>
        </row>
        <row r="13808">
          <cell r="A13808" t="str">
            <v>9310.00.00.90-8900.01</v>
          </cell>
          <cell r="B13808" t="str">
            <v>931</v>
          </cell>
          <cell r="C13808" t="str">
            <v>.0</v>
          </cell>
          <cell r="D13808" t="str">
            <v>.0</v>
          </cell>
          <cell r="E13808" t="str">
            <v>.90</v>
          </cell>
          <cell r="F13808" t="str">
            <v>8900.01</v>
          </cell>
          <cell r="G13808" t="str">
            <v>Debt Service-Principal Principal</v>
          </cell>
          <cell r="H13808">
            <v>0</v>
          </cell>
          <cell r="I13808">
            <v>0</v>
          </cell>
          <cell r="J13808">
            <v>0</v>
          </cell>
          <cell r="K13808">
            <v>0</v>
          </cell>
          <cell r="L13808">
            <v>0</v>
          </cell>
          <cell r="M13808">
            <v>0</v>
          </cell>
          <cell r="N13808">
            <v>0</v>
          </cell>
          <cell r="O13808" t="str">
            <v>+++</v>
          </cell>
        </row>
        <row r="13809">
          <cell r="A13809" t="str">
            <v>9310.00.00.90-8910.01</v>
          </cell>
          <cell r="B13809" t="str">
            <v>931</v>
          </cell>
          <cell r="C13809" t="str">
            <v>.0</v>
          </cell>
          <cell r="D13809" t="str">
            <v>.0</v>
          </cell>
          <cell r="E13809" t="str">
            <v>.90</v>
          </cell>
          <cell r="F13809" t="str">
            <v>8910.01</v>
          </cell>
          <cell r="G13809" t="str">
            <v>Debt Service-Interest Interest</v>
          </cell>
          <cell r="H13809">
            <v>0</v>
          </cell>
          <cell r="I13809">
            <v>0</v>
          </cell>
          <cell r="J13809">
            <v>0</v>
          </cell>
          <cell r="K13809">
            <v>0</v>
          </cell>
          <cell r="L13809">
            <v>0</v>
          </cell>
          <cell r="M13809">
            <v>0</v>
          </cell>
          <cell r="N13809">
            <v>0</v>
          </cell>
          <cell r="O13809" t="str">
            <v>+++</v>
          </cell>
        </row>
        <row r="13810">
          <cell r="A13810" t="str">
            <v>9310.00.00.90-9000.92</v>
          </cell>
          <cell r="B13810" t="str">
            <v>931</v>
          </cell>
          <cell r="C13810" t="str">
            <v>.0</v>
          </cell>
          <cell r="D13810" t="str">
            <v>.0</v>
          </cell>
          <cell r="E13810" t="str">
            <v>.90</v>
          </cell>
          <cell r="F13810" t="str">
            <v>9000.92</v>
          </cell>
          <cell r="G13810" t="str">
            <v>Operating Transfers Out RDA Debt Service Fund</v>
          </cell>
          <cell r="H13810">
            <v>0</v>
          </cell>
          <cell r="I13810">
            <v>0</v>
          </cell>
          <cell r="J13810">
            <v>0</v>
          </cell>
          <cell r="K13810">
            <v>0</v>
          </cell>
          <cell r="L13810">
            <v>0</v>
          </cell>
          <cell r="M13810">
            <v>0</v>
          </cell>
          <cell r="N13810">
            <v>0</v>
          </cell>
          <cell r="O13810" t="str">
            <v>+++</v>
          </cell>
        </row>
        <row r="13811">
          <cell r="A13811" t="str">
            <v>9315 - Succes-6610.06</v>
          </cell>
          <cell r="B13811" t="str">
            <v>931</v>
          </cell>
          <cell r="C13811" t="str">
            <v xml:space="preserve"> -</v>
          </cell>
          <cell r="D13811" t="str">
            <v>Su</v>
          </cell>
          <cell r="E13811" t="str">
            <v>ces</v>
          </cell>
          <cell r="F13811" t="str">
            <v>6610.06</v>
          </cell>
          <cell r="G13811" t="str">
            <v>Housing Programs Affordable Housing Projects</v>
          </cell>
          <cell r="H13811">
            <v>0</v>
          </cell>
          <cell r="I13811">
            <v>0</v>
          </cell>
          <cell r="J13811">
            <v>0</v>
          </cell>
          <cell r="K13811">
            <v>0</v>
          </cell>
          <cell r="L13811">
            <v>0</v>
          </cell>
          <cell r="M13811">
            <v>0</v>
          </cell>
          <cell r="N13811">
            <v>0</v>
          </cell>
          <cell r="O13811" t="str">
            <v>+++</v>
          </cell>
        </row>
        <row r="13812">
          <cell r="A13812" t="str">
            <v>9315.00.00.90-6000.01</v>
          </cell>
          <cell r="B13812" t="str">
            <v>931</v>
          </cell>
          <cell r="C13812" t="str">
            <v>.0</v>
          </cell>
          <cell r="D13812" t="str">
            <v>.0</v>
          </cell>
          <cell r="E13812" t="str">
            <v>.90</v>
          </cell>
          <cell r="F13812" t="str">
            <v>6000.01</v>
          </cell>
          <cell r="G13812" t="str">
            <v>Professional Services General</v>
          </cell>
          <cell r="H13812">
            <v>0</v>
          </cell>
          <cell r="I13812">
            <v>0</v>
          </cell>
          <cell r="J13812">
            <v>0</v>
          </cell>
          <cell r="K13812">
            <v>0</v>
          </cell>
          <cell r="L13812">
            <v>0</v>
          </cell>
          <cell r="M13812">
            <v>0</v>
          </cell>
          <cell r="N13812">
            <v>0</v>
          </cell>
          <cell r="O13812" t="str">
            <v>+++</v>
          </cell>
        </row>
        <row r="13813">
          <cell r="A13813" t="str">
            <v>9315.00.00.90-6610.06</v>
          </cell>
          <cell r="B13813" t="str">
            <v>931</v>
          </cell>
          <cell r="C13813" t="str">
            <v>.0</v>
          </cell>
          <cell r="D13813" t="str">
            <v>.0</v>
          </cell>
          <cell r="E13813" t="str">
            <v>.90</v>
          </cell>
          <cell r="F13813" t="str">
            <v>6610.06</v>
          </cell>
          <cell r="G13813" t="str">
            <v>Housing Programs Affordable Housing Projects</v>
          </cell>
          <cell r="H13813">
            <v>0</v>
          </cell>
          <cell r="I13813">
            <v>0</v>
          </cell>
          <cell r="J13813">
            <v>0</v>
          </cell>
          <cell r="K13813">
            <v>0</v>
          </cell>
          <cell r="L13813">
            <v>0</v>
          </cell>
          <cell r="M13813">
            <v>0</v>
          </cell>
          <cell r="N13813">
            <v>0</v>
          </cell>
          <cell r="O13813" t="str">
            <v>+++</v>
          </cell>
        </row>
        <row r="13814">
          <cell r="A13814" t="str">
            <v>9315.00.00.90-8900.16</v>
          </cell>
          <cell r="B13814" t="str">
            <v>931</v>
          </cell>
          <cell r="C13814" t="str">
            <v>.0</v>
          </cell>
          <cell r="D13814" t="str">
            <v>.0</v>
          </cell>
          <cell r="E13814" t="str">
            <v>.90</v>
          </cell>
          <cell r="F13814" t="str">
            <v>8900.16</v>
          </cell>
          <cell r="G13814" t="str">
            <v>Debt Service-Principal 2004 Issue-Housing</v>
          </cell>
          <cell r="H13814">
            <v>0</v>
          </cell>
          <cell r="I13814">
            <v>0</v>
          </cell>
          <cell r="J13814">
            <v>0</v>
          </cell>
          <cell r="K13814">
            <v>0</v>
          </cell>
          <cell r="L13814">
            <v>0</v>
          </cell>
          <cell r="M13814">
            <v>0</v>
          </cell>
          <cell r="N13814">
            <v>0</v>
          </cell>
          <cell r="O13814" t="str">
            <v>+++</v>
          </cell>
        </row>
        <row r="13815">
          <cell r="A13815" t="str">
            <v>9315.00.00.90-8910.01</v>
          </cell>
          <cell r="B13815" t="str">
            <v>931</v>
          </cell>
          <cell r="C13815" t="str">
            <v>.0</v>
          </cell>
          <cell r="D13815" t="str">
            <v>.0</v>
          </cell>
          <cell r="E13815" t="str">
            <v>.90</v>
          </cell>
          <cell r="F13815" t="str">
            <v>8910.01</v>
          </cell>
          <cell r="G13815" t="str">
            <v>Debt Service-Interest Interest</v>
          </cell>
          <cell r="H13815">
            <v>0</v>
          </cell>
          <cell r="I13815">
            <v>0</v>
          </cell>
          <cell r="J13815">
            <v>0</v>
          </cell>
          <cell r="K13815">
            <v>0</v>
          </cell>
          <cell r="L13815">
            <v>0</v>
          </cell>
          <cell r="M13815">
            <v>0</v>
          </cell>
          <cell r="N13815">
            <v>0</v>
          </cell>
          <cell r="O13815" t="str">
            <v>+++</v>
          </cell>
        </row>
        <row r="13816">
          <cell r="A13816" t="str">
            <v>9315.00.00.90-8910.16</v>
          </cell>
          <cell r="B13816" t="str">
            <v>931</v>
          </cell>
          <cell r="C13816" t="str">
            <v>.0</v>
          </cell>
          <cell r="D13816" t="str">
            <v>.0</v>
          </cell>
          <cell r="E13816" t="str">
            <v>.90</v>
          </cell>
          <cell r="F13816" t="str">
            <v>8910.16</v>
          </cell>
          <cell r="G13816" t="str">
            <v>Debt Service-Interest 2004-Housing</v>
          </cell>
          <cell r="H13816">
            <v>0</v>
          </cell>
          <cell r="I13816">
            <v>0</v>
          </cell>
          <cell r="J13816">
            <v>0</v>
          </cell>
          <cell r="K13816">
            <v>0</v>
          </cell>
          <cell r="L13816">
            <v>0</v>
          </cell>
          <cell r="M13816">
            <v>0</v>
          </cell>
          <cell r="N13816">
            <v>0</v>
          </cell>
          <cell r="O13816" t="str">
            <v>+++</v>
          </cell>
        </row>
        <row r="13817">
          <cell r="A13817" t="str">
            <v>9315.00.00.90-8920.01</v>
          </cell>
          <cell r="B13817" t="str">
            <v>931</v>
          </cell>
          <cell r="C13817" t="str">
            <v>.0</v>
          </cell>
          <cell r="D13817" t="str">
            <v>.0</v>
          </cell>
          <cell r="E13817" t="str">
            <v>.90</v>
          </cell>
          <cell r="F13817" t="str">
            <v>8920.01</v>
          </cell>
          <cell r="G13817" t="str">
            <v>Debt Service-Other Costs Admin/Audit Fees</v>
          </cell>
          <cell r="H13817">
            <v>0</v>
          </cell>
          <cell r="I13817">
            <v>0</v>
          </cell>
          <cell r="J13817">
            <v>0</v>
          </cell>
          <cell r="K13817">
            <v>0</v>
          </cell>
          <cell r="L13817">
            <v>0</v>
          </cell>
          <cell r="M13817">
            <v>0</v>
          </cell>
          <cell r="N13817">
            <v>0</v>
          </cell>
          <cell r="O13817" t="str">
            <v>+++</v>
          </cell>
        </row>
        <row r="13818">
          <cell r="A13818" t="str">
            <v>9315.00.00.90-8920.02</v>
          </cell>
          <cell r="B13818" t="str">
            <v>931</v>
          </cell>
          <cell r="C13818" t="str">
            <v>.0</v>
          </cell>
          <cell r="D13818" t="str">
            <v>.0</v>
          </cell>
          <cell r="E13818" t="str">
            <v>.90</v>
          </cell>
          <cell r="F13818" t="str">
            <v>8920.02</v>
          </cell>
          <cell r="G13818" t="str">
            <v>Debt Service-Other Costs Bond Issuance Costs</v>
          </cell>
          <cell r="H13818">
            <v>0</v>
          </cell>
          <cell r="I13818">
            <v>0</v>
          </cell>
          <cell r="J13818">
            <v>0</v>
          </cell>
          <cell r="K13818">
            <v>0</v>
          </cell>
          <cell r="L13818">
            <v>0</v>
          </cell>
          <cell r="M13818">
            <v>0</v>
          </cell>
          <cell r="N13818">
            <v>0</v>
          </cell>
          <cell r="O13818" t="str">
            <v>+++</v>
          </cell>
        </row>
        <row r="13819">
          <cell r="A13819" t="str">
            <v>9315.00.00.90-9000.91</v>
          </cell>
          <cell r="B13819" t="str">
            <v>931</v>
          </cell>
          <cell r="C13819" t="str">
            <v>.0</v>
          </cell>
          <cell r="D13819" t="str">
            <v>.0</v>
          </cell>
          <cell r="E13819" t="str">
            <v>.90</v>
          </cell>
          <cell r="F13819" t="str">
            <v>9000.91</v>
          </cell>
          <cell r="G13819" t="str">
            <v>Operating Transfers Out RDA LMI Fund</v>
          </cell>
          <cell r="H13819">
            <v>0</v>
          </cell>
          <cell r="I13819">
            <v>0</v>
          </cell>
          <cell r="J13819">
            <v>0</v>
          </cell>
          <cell r="K13819">
            <v>0</v>
          </cell>
          <cell r="L13819">
            <v>0</v>
          </cell>
          <cell r="M13819">
            <v>0</v>
          </cell>
          <cell r="N13819">
            <v>0</v>
          </cell>
          <cell r="O13819" t="str">
            <v>+++</v>
          </cell>
        </row>
        <row r="13820">
          <cell r="A13820" t="str">
            <v>9330.00.00.90-6000.01</v>
          </cell>
          <cell r="B13820" t="str">
            <v>933</v>
          </cell>
          <cell r="C13820" t="str">
            <v>.0</v>
          </cell>
          <cell r="D13820" t="str">
            <v>.0</v>
          </cell>
          <cell r="E13820" t="str">
            <v>.90</v>
          </cell>
          <cell r="F13820" t="str">
            <v>6000.01</v>
          </cell>
          <cell r="G13820" t="str">
            <v>Professional Services General</v>
          </cell>
          <cell r="H13820">
            <v>0</v>
          </cell>
          <cell r="I13820">
            <v>0</v>
          </cell>
          <cell r="J13820">
            <v>0</v>
          </cell>
          <cell r="K13820">
            <v>0</v>
          </cell>
          <cell r="L13820">
            <v>0</v>
          </cell>
          <cell r="M13820">
            <v>0</v>
          </cell>
          <cell r="N13820">
            <v>0</v>
          </cell>
          <cell r="O13820" t="str">
            <v>+++</v>
          </cell>
        </row>
        <row r="13821">
          <cell r="A13821" t="str">
            <v>9330.00.00.90-6600.25</v>
          </cell>
          <cell r="B13821" t="str">
            <v>933</v>
          </cell>
          <cell r="C13821" t="str">
            <v>.0</v>
          </cell>
          <cell r="D13821" t="str">
            <v>.0</v>
          </cell>
          <cell r="E13821" t="str">
            <v>.90</v>
          </cell>
          <cell r="F13821" t="str">
            <v>6600.25</v>
          </cell>
          <cell r="G13821" t="str">
            <v>Administrative Expenses Support Services-Indirect Labor</v>
          </cell>
          <cell r="H13821">
            <v>0</v>
          </cell>
          <cell r="I13821">
            <v>0</v>
          </cell>
          <cell r="J13821">
            <v>0</v>
          </cell>
          <cell r="K13821">
            <v>0</v>
          </cell>
          <cell r="L13821">
            <v>0</v>
          </cell>
          <cell r="M13821">
            <v>0</v>
          </cell>
          <cell r="N13821">
            <v>0</v>
          </cell>
          <cell r="O13821" t="str">
            <v>+++</v>
          </cell>
        </row>
        <row r="13822">
          <cell r="A13822" t="str">
            <v>9330.00.00.90-6700.02</v>
          </cell>
          <cell r="B13822" t="str">
            <v>933</v>
          </cell>
          <cell r="C13822" t="str">
            <v>.0</v>
          </cell>
          <cell r="D13822" t="str">
            <v>.0</v>
          </cell>
          <cell r="E13822" t="str">
            <v>.90</v>
          </cell>
          <cell r="F13822" t="str">
            <v>6700.02</v>
          </cell>
          <cell r="G13822" t="str">
            <v>Depreciation Building Improvements</v>
          </cell>
          <cell r="H13822">
            <v>0</v>
          </cell>
          <cell r="I13822">
            <v>0</v>
          </cell>
          <cell r="J13822">
            <v>0</v>
          </cell>
          <cell r="K13822">
            <v>0</v>
          </cell>
          <cell r="L13822">
            <v>0</v>
          </cell>
          <cell r="M13822">
            <v>0</v>
          </cell>
          <cell r="N13822">
            <v>0</v>
          </cell>
          <cell r="O13822" t="str">
            <v>+++</v>
          </cell>
        </row>
        <row r="13823">
          <cell r="A13823" t="str">
            <v>9330.00.00.90-8900.14</v>
          </cell>
          <cell r="B13823" t="str">
            <v>933</v>
          </cell>
          <cell r="C13823" t="str">
            <v>.0</v>
          </cell>
          <cell r="D13823" t="str">
            <v>.0</v>
          </cell>
          <cell r="E13823" t="str">
            <v>.90</v>
          </cell>
          <cell r="F13823" t="str">
            <v>8900.14</v>
          </cell>
          <cell r="G13823" t="str">
            <v>Debt Service-Principal 2002 Issue</v>
          </cell>
          <cell r="H13823">
            <v>0</v>
          </cell>
          <cell r="I13823">
            <v>0</v>
          </cell>
          <cell r="J13823">
            <v>0</v>
          </cell>
          <cell r="K13823">
            <v>0</v>
          </cell>
          <cell r="L13823">
            <v>0</v>
          </cell>
          <cell r="M13823">
            <v>0</v>
          </cell>
          <cell r="N13823">
            <v>0</v>
          </cell>
          <cell r="O13823" t="str">
            <v>+++</v>
          </cell>
        </row>
        <row r="13824">
          <cell r="A13824" t="str">
            <v>9330.00.00.90-8900.24</v>
          </cell>
          <cell r="B13824" t="str">
            <v>933</v>
          </cell>
          <cell r="C13824" t="str">
            <v>.0</v>
          </cell>
          <cell r="D13824" t="str">
            <v>.0</v>
          </cell>
          <cell r="E13824" t="str">
            <v>.90</v>
          </cell>
          <cell r="F13824" t="str">
            <v>8900.24</v>
          </cell>
          <cell r="G13824" t="str">
            <v>Debt Service-Principal 2020A Issue</v>
          </cell>
          <cell r="H13824">
            <v>0</v>
          </cell>
          <cell r="I13824">
            <v>0</v>
          </cell>
          <cell r="J13824">
            <v>0</v>
          </cell>
          <cell r="K13824">
            <v>0</v>
          </cell>
          <cell r="L13824">
            <v>0</v>
          </cell>
          <cell r="M13824">
            <v>355000</v>
          </cell>
          <cell r="N13824">
            <v>-355000</v>
          </cell>
          <cell r="O13824" t="str">
            <v>+++</v>
          </cell>
        </row>
        <row r="13825">
          <cell r="A13825" t="str">
            <v>9330.00.00.90-8900.25</v>
          </cell>
          <cell r="B13825" t="str">
            <v>933</v>
          </cell>
          <cell r="C13825" t="str">
            <v>.0</v>
          </cell>
          <cell r="D13825" t="str">
            <v>.0</v>
          </cell>
          <cell r="E13825" t="str">
            <v>.90</v>
          </cell>
          <cell r="F13825" t="str">
            <v>8900.25</v>
          </cell>
          <cell r="G13825" t="str">
            <v>Debt Service-Principal 2020B Issue</v>
          </cell>
          <cell r="H13825">
            <v>0</v>
          </cell>
          <cell r="I13825">
            <v>0</v>
          </cell>
          <cell r="J13825">
            <v>0</v>
          </cell>
          <cell r="K13825">
            <v>0</v>
          </cell>
          <cell r="L13825">
            <v>0</v>
          </cell>
          <cell r="M13825">
            <v>1630000</v>
          </cell>
          <cell r="N13825">
            <v>-1630000</v>
          </cell>
          <cell r="O13825" t="str">
            <v>+++</v>
          </cell>
        </row>
        <row r="13826">
          <cell r="A13826" t="str">
            <v>9330.00.00.90-8910.14</v>
          </cell>
          <cell r="B13826" t="str">
            <v>933</v>
          </cell>
          <cell r="C13826" t="str">
            <v>.0</v>
          </cell>
          <cell r="D13826" t="str">
            <v>.0</v>
          </cell>
          <cell r="E13826" t="str">
            <v>.90</v>
          </cell>
          <cell r="F13826" t="str">
            <v>8910.14</v>
          </cell>
          <cell r="G13826" t="str">
            <v>Debt Service-Interest 2002</v>
          </cell>
          <cell r="H13826">
            <v>0</v>
          </cell>
          <cell r="I13826">
            <v>0</v>
          </cell>
          <cell r="J13826">
            <v>0</v>
          </cell>
          <cell r="K13826">
            <v>0</v>
          </cell>
          <cell r="L13826">
            <v>0</v>
          </cell>
          <cell r="M13826">
            <v>0</v>
          </cell>
          <cell r="N13826">
            <v>0</v>
          </cell>
          <cell r="O13826" t="str">
            <v>+++</v>
          </cell>
        </row>
        <row r="13827">
          <cell r="A13827" t="str">
            <v>9330.00.00.90-8910.16</v>
          </cell>
          <cell r="B13827" t="str">
            <v>933</v>
          </cell>
          <cell r="C13827" t="str">
            <v>.0</v>
          </cell>
          <cell r="D13827" t="str">
            <v>.0</v>
          </cell>
          <cell r="E13827" t="str">
            <v>.90</v>
          </cell>
          <cell r="F13827" t="str">
            <v>8910.16</v>
          </cell>
          <cell r="G13827" t="str">
            <v>Debt Service-Interest 2004-Housing</v>
          </cell>
          <cell r="H13827">
            <v>0</v>
          </cell>
          <cell r="I13827">
            <v>0</v>
          </cell>
          <cell r="J13827">
            <v>0</v>
          </cell>
          <cell r="K13827">
            <v>0</v>
          </cell>
          <cell r="L13827">
            <v>0</v>
          </cell>
          <cell r="M13827">
            <v>0</v>
          </cell>
          <cell r="N13827">
            <v>0</v>
          </cell>
          <cell r="O13827" t="str">
            <v>+++</v>
          </cell>
        </row>
        <row r="13828">
          <cell r="A13828" t="str">
            <v>9330.00.00.90-8910.24</v>
          </cell>
          <cell r="B13828" t="str">
            <v>933</v>
          </cell>
          <cell r="C13828" t="str">
            <v>.0</v>
          </cell>
          <cell r="D13828" t="str">
            <v>.0</v>
          </cell>
          <cell r="E13828" t="str">
            <v>.90</v>
          </cell>
          <cell r="F13828" t="str">
            <v>8910.24</v>
          </cell>
          <cell r="G13828" t="str">
            <v>Debt Service-Interest 2020A Issue</v>
          </cell>
          <cell r="H13828">
            <v>0</v>
          </cell>
          <cell r="I13828">
            <v>0</v>
          </cell>
          <cell r="J13828">
            <v>0</v>
          </cell>
          <cell r="K13828">
            <v>0</v>
          </cell>
          <cell r="L13828">
            <v>0</v>
          </cell>
          <cell r="M13828">
            <v>612996.26</v>
          </cell>
          <cell r="N13828">
            <v>-612996.26</v>
          </cell>
          <cell r="O13828" t="str">
            <v>+++</v>
          </cell>
        </row>
        <row r="13829">
          <cell r="A13829" t="str">
            <v>9330.00.00.90-8910.25</v>
          </cell>
          <cell r="B13829" t="str">
            <v>933</v>
          </cell>
          <cell r="C13829" t="str">
            <v>.0</v>
          </cell>
          <cell r="D13829" t="str">
            <v>.0</v>
          </cell>
          <cell r="E13829" t="str">
            <v>.90</v>
          </cell>
          <cell r="F13829" t="str">
            <v>8910.25</v>
          </cell>
          <cell r="G13829" t="str">
            <v>Debt Service-Interest 2020B Issue</v>
          </cell>
          <cell r="H13829">
            <v>0</v>
          </cell>
          <cell r="I13829">
            <v>0</v>
          </cell>
          <cell r="J13829">
            <v>0</v>
          </cell>
          <cell r="K13829">
            <v>0</v>
          </cell>
          <cell r="L13829">
            <v>0</v>
          </cell>
          <cell r="M13829">
            <v>1044219.61</v>
          </cell>
          <cell r="N13829">
            <v>-1044219.61</v>
          </cell>
          <cell r="O13829" t="str">
            <v>+++</v>
          </cell>
        </row>
        <row r="13830">
          <cell r="A13830" t="str">
            <v>9330.00.00.90-8920.01</v>
          </cell>
          <cell r="B13830" t="str">
            <v>933</v>
          </cell>
          <cell r="C13830" t="str">
            <v>.0</v>
          </cell>
          <cell r="D13830" t="str">
            <v>.0</v>
          </cell>
          <cell r="E13830" t="str">
            <v>.90</v>
          </cell>
          <cell r="F13830" t="str">
            <v>8920.01</v>
          </cell>
          <cell r="G13830" t="str">
            <v>Debt Service-Other Costs Admin/Audit Fees</v>
          </cell>
          <cell r="H13830">
            <v>0</v>
          </cell>
          <cell r="I13830">
            <v>0</v>
          </cell>
          <cell r="J13830">
            <v>0</v>
          </cell>
          <cell r="K13830">
            <v>0</v>
          </cell>
          <cell r="L13830">
            <v>0</v>
          </cell>
          <cell r="M13830">
            <v>0</v>
          </cell>
          <cell r="N13830">
            <v>0</v>
          </cell>
          <cell r="O13830" t="str">
            <v>+++</v>
          </cell>
        </row>
        <row r="13831">
          <cell r="A13831" t="str">
            <v>9330.00.00.90-8920.02</v>
          </cell>
          <cell r="B13831" t="str">
            <v>933</v>
          </cell>
          <cell r="C13831" t="str">
            <v>.0</v>
          </cell>
          <cell r="D13831" t="str">
            <v>.0</v>
          </cell>
          <cell r="E13831" t="str">
            <v>.90</v>
          </cell>
          <cell r="F13831" t="str">
            <v>8920.02</v>
          </cell>
          <cell r="G13831" t="str">
            <v>Debt Service-Other Costs Bond Issuance Costs</v>
          </cell>
          <cell r="H13831">
            <v>0</v>
          </cell>
          <cell r="I13831">
            <v>0</v>
          </cell>
          <cell r="J13831">
            <v>0</v>
          </cell>
          <cell r="K13831">
            <v>0</v>
          </cell>
          <cell r="L13831">
            <v>0</v>
          </cell>
          <cell r="M13831">
            <v>0</v>
          </cell>
          <cell r="N13831">
            <v>0</v>
          </cell>
          <cell r="O13831" t="str">
            <v>+++</v>
          </cell>
        </row>
        <row r="13832">
          <cell r="A13832" t="str">
            <v>9330.00.00.90-8920.03</v>
          </cell>
          <cell r="B13832" t="str">
            <v>933</v>
          </cell>
          <cell r="C13832" t="str">
            <v>.0</v>
          </cell>
          <cell r="D13832" t="str">
            <v>.0</v>
          </cell>
          <cell r="E13832" t="str">
            <v>.90</v>
          </cell>
          <cell r="F13832" t="str">
            <v>8920.03</v>
          </cell>
          <cell r="G13832" t="str">
            <v>Debt Service-Other Costs Transfer to Escrow Agent</v>
          </cell>
          <cell r="H13832">
            <v>0</v>
          </cell>
          <cell r="I13832">
            <v>0</v>
          </cell>
          <cell r="J13832">
            <v>0</v>
          </cell>
          <cell r="K13832">
            <v>0</v>
          </cell>
          <cell r="L13832">
            <v>0</v>
          </cell>
          <cell r="M13832">
            <v>0</v>
          </cell>
          <cell r="N13832">
            <v>0</v>
          </cell>
          <cell r="O13832" t="str">
            <v>+++</v>
          </cell>
        </row>
        <row r="13833">
          <cell r="A13833" t="str">
            <v>9335.00.00.90-5100.17</v>
          </cell>
          <cell r="B13833" t="str">
            <v>933</v>
          </cell>
          <cell r="C13833" t="str">
            <v>.0</v>
          </cell>
          <cell r="D13833" t="str">
            <v>.0</v>
          </cell>
          <cell r="E13833" t="str">
            <v>.90</v>
          </cell>
          <cell r="F13833" t="str">
            <v>5100.17</v>
          </cell>
          <cell r="G13833" t="str">
            <v>Benefits Other Post Employment Benefits</v>
          </cell>
          <cell r="H13833">
            <v>0</v>
          </cell>
          <cell r="I13833">
            <v>0</v>
          </cell>
          <cell r="J13833">
            <v>0</v>
          </cell>
          <cell r="K13833">
            <v>0</v>
          </cell>
          <cell r="L13833">
            <v>0</v>
          </cell>
          <cell r="M13833">
            <v>0</v>
          </cell>
          <cell r="N13833">
            <v>0</v>
          </cell>
          <cell r="O13833" t="str">
            <v>+++</v>
          </cell>
        </row>
        <row r="13834">
          <cell r="A13834" t="str">
            <v>9335.00.00.90-6000.01</v>
          </cell>
          <cell r="B13834" t="str">
            <v>933</v>
          </cell>
          <cell r="C13834" t="str">
            <v>.0</v>
          </cell>
          <cell r="D13834" t="str">
            <v>.0</v>
          </cell>
          <cell r="E13834" t="str">
            <v>.90</v>
          </cell>
          <cell r="F13834" t="str">
            <v>6000.01</v>
          </cell>
          <cell r="G13834" t="str">
            <v>Professional Services General</v>
          </cell>
          <cell r="H13834">
            <v>0</v>
          </cell>
          <cell r="I13834">
            <v>0</v>
          </cell>
          <cell r="J13834">
            <v>0</v>
          </cell>
          <cell r="K13834">
            <v>0</v>
          </cell>
          <cell r="L13834">
            <v>0</v>
          </cell>
          <cell r="M13834">
            <v>0</v>
          </cell>
          <cell r="N13834">
            <v>0</v>
          </cell>
          <cell r="O13834" t="str">
            <v>+++</v>
          </cell>
        </row>
        <row r="13835">
          <cell r="A13835" t="str">
            <v>9335.00.00.90-6100.01</v>
          </cell>
          <cell r="B13835" t="str">
            <v>933</v>
          </cell>
          <cell r="C13835" t="str">
            <v>.0</v>
          </cell>
          <cell r="D13835" t="str">
            <v>.0</v>
          </cell>
          <cell r="E13835" t="str">
            <v>.90</v>
          </cell>
          <cell r="F13835" t="str">
            <v>6100.01</v>
          </cell>
          <cell r="G13835" t="str">
            <v>Utilities Electric</v>
          </cell>
          <cell r="H13835">
            <v>0</v>
          </cell>
          <cell r="I13835">
            <v>0</v>
          </cell>
          <cell r="J13835">
            <v>0</v>
          </cell>
          <cell r="K13835">
            <v>0</v>
          </cell>
          <cell r="L13835">
            <v>0</v>
          </cell>
          <cell r="M13835">
            <v>1467.32</v>
          </cell>
          <cell r="N13835">
            <v>-1467.32</v>
          </cell>
          <cell r="O13835" t="str">
            <v>+++</v>
          </cell>
        </row>
        <row r="13836">
          <cell r="A13836" t="str">
            <v>9335.00.00.90-6400.20</v>
          </cell>
          <cell r="B13836" t="str">
            <v>933</v>
          </cell>
          <cell r="C13836" t="str">
            <v>.0</v>
          </cell>
          <cell r="D13836" t="str">
            <v>.0</v>
          </cell>
          <cell r="E13836" t="str">
            <v>.90</v>
          </cell>
          <cell r="F13836" t="str">
            <v>6400.20</v>
          </cell>
          <cell r="G13836" t="str">
            <v>Repairs &amp; Maintenance Property Maintenance</v>
          </cell>
          <cell r="H13836">
            <v>0</v>
          </cell>
          <cell r="I13836">
            <v>0</v>
          </cell>
          <cell r="J13836">
            <v>0</v>
          </cell>
          <cell r="K13836">
            <v>0</v>
          </cell>
          <cell r="L13836">
            <v>0</v>
          </cell>
          <cell r="M13836">
            <v>1200.6099999999999</v>
          </cell>
          <cell r="N13836">
            <v>-1200.6099999999999</v>
          </cell>
          <cell r="O13836" t="str">
            <v>+++</v>
          </cell>
        </row>
        <row r="13837">
          <cell r="A13837" t="str">
            <v>9335.00.00.90-6600.06</v>
          </cell>
          <cell r="B13837" t="str">
            <v>933</v>
          </cell>
          <cell r="C13837" t="str">
            <v>.0</v>
          </cell>
          <cell r="D13837" t="str">
            <v>.0</v>
          </cell>
          <cell r="E13837" t="str">
            <v>.90</v>
          </cell>
          <cell r="F13837" t="str">
            <v>6600.06</v>
          </cell>
          <cell r="G13837" t="str">
            <v>Administrative Expenses Property/Building Rental</v>
          </cell>
          <cell r="H13837">
            <v>0</v>
          </cell>
          <cell r="I13837">
            <v>0</v>
          </cell>
          <cell r="J13837">
            <v>0</v>
          </cell>
          <cell r="K13837">
            <v>0</v>
          </cell>
          <cell r="L13837">
            <v>0</v>
          </cell>
          <cell r="M13837">
            <v>0</v>
          </cell>
          <cell r="N13837">
            <v>0</v>
          </cell>
          <cell r="O13837" t="str">
            <v>+++</v>
          </cell>
        </row>
        <row r="13838">
          <cell r="A13838" t="str">
            <v>9335.00.00.90-6600.16</v>
          </cell>
          <cell r="B13838" t="str">
            <v>933</v>
          </cell>
          <cell r="C13838" t="str">
            <v>.0</v>
          </cell>
          <cell r="D13838" t="str">
            <v>.0</v>
          </cell>
          <cell r="E13838" t="str">
            <v>.90</v>
          </cell>
          <cell r="F13838" t="str">
            <v>6600.16</v>
          </cell>
          <cell r="G13838" t="str">
            <v>Administrative Expenses Property Tax Assessments</v>
          </cell>
          <cell r="H13838">
            <v>2025</v>
          </cell>
          <cell r="I13838">
            <v>0</v>
          </cell>
          <cell r="J13838">
            <v>2025</v>
          </cell>
          <cell r="K13838">
            <v>0</v>
          </cell>
          <cell r="L13838">
            <v>0</v>
          </cell>
          <cell r="M13838">
            <v>0</v>
          </cell>
          <cell r="N13838">
            <v>2025</v>
          </cell>
          <cell r="O13838">
            <v>0</v>
          </cell>
        </row>
        <row r="13839">
          <cell r="A13839" t="str">
            <v>9335.00.00.90-6600.25</v>
          </cell>
          <cell r="B13839" t="str">
            <v>933</v>
          </cell>
          <cell r="C13839" t="str">
            <v>.0</v>
          </cell>
          <cell r="D13839" t="str">
            <v>.0</v>
          </cell>
          <cell r="E13839" t="str">
            <v>.90</v>
          </cell>
          <cell r="F13839" t="str">
            <v>6600.25</v>
          </cell>
          <cell r="G13839" t="str">
            <v>Administrative Expenses Support Services-Indirect Labor</v>
          </cell>
          <cell r="H13839">
            <v>0</v>
          </cell>
          <cell r="I13839">
            <v>0</v>
          </cell>
          <cell r="J13839">
            <v>0</v>
          </cell>
          <cell r="K13839">
            <v>0</v>
          </cell>
          <cell r="L13839">
            <v>0</v>
          </cell>
          <cell r="M13839">
            <v>0</v>
          </cell>
          <cell r="N13839">
            <v>0</v>
          </cell>
          <cell r="O13839" t="str">
            <v>+++</v>
          </cell>
        </row>
        <row r="13840">
          <cell r="A13840" t="str">
            <v>9335.00.00.90-6600.38</v>
          </cell>
          <cell r="B13840" t="str">
            <v>933</v>
          </cell>
          <cell r="C13840" t="str">
            <v>.0</v>
          </cell>
          <cell r="D13840" t="str">
            <v>.0</v>
          </cell>
          <cell r="E13840" t="str">
            <v>.90</v>
          </cell>
          <cell r="F13840" t="str">
            <v>6600.38</v>
          </cell>
          <cell r="G13840" t="str">
            <v>Administrative Expenses SA Administration</v>
          </cell>
          <cell r="H13840">
            <v>0</v>
          </cell>
          <cell r="I13840">
            <v>0</v>
          </cell>
          <cell r="J13840">
            <v>0</v>
          </cell>
          <cell r="K13840">
            <v>0</v>
          </cell>
          <cell r="L13840">
            <v>0</v>
          </cell>
          <cell r="M13840">
            <v>0</v>
          </cell>
          <cell r="N13840">
            <v>0</v>
          </cell>
          <cell r="O13840" t="str">
            <v>+++</v>
          </cell>
        </row>
        <row r="13841">
          <cell r="A13841" t="str">
            <v>9335.00.00.90-6615.08</v>
          </cell>
          <cell r="B13841" t="str">
            <v>933</v>
          </cell>
          <cell r="C13841" t="str">
            <v>.0</v>
          </cell>
          <cell r="D13841" t="str">
            <v>.0</v>
          </cell>
          <cell r="E13841" t="str">
            <v>.90</v>
          </cell>
          <cell r="F13841" t="str">
            <v>6615.08</v>
          </cell>
          <cell r="G13841" t="str">
            <v>Economic Development Programs Downtown Parking</v>
          </cell>
          <cell r="H13841">
            <v>0</v>
          </cell>
          <cell r="I13841">
            <v>0</v>
          </cell>
          <cell r="J13841">
            <v>0</v>
          </cell>
          <cell r="K13841">
            <v>0</v>
          </cell>
          <cell r="L13841">
            <v>0</v>
          </cell>
          <cell r="M13841">
            <v>0</v>
          </cell>
          <cell r="N13841">
            <v>0</v>
          </cell>
          <cell r="O13841" t="str">
            <v>+++</v>
          </cell>
        </row>
        <row r="13842">
          <cell r="A13842" t="str">
            <v>9335.00.00.90-8900.01</v>
          </cell>
          <cell r="B13842" t="str">
            <v>933</v>
          </cell>
          <cell r="C13842" t="str">
            <v>.0</v>
          </cell>
          <cell r="D13842" t="str">
            <v>.0</v>
          </cell>
          <cell r="E13842" t="str">
            <v>.90</v>
          </cell>
          <cell r="F13842" t="str">
            <v>8900.01</v>
          </cell>
          <cell r="G13842" t="str">
            <v>Debt Service-Principal Principal</v>
          </cell>
          <cell r="H13842">
            <v>0</v>
          </cell>
          <cell r="I13842">
            <v>0</v>
          </cell>
          <cell r="J13842">
            <v>0</v>
          </cell>
          <cell r="K13842">
            <v>0</v>
          </cell>
          <cell r="L13842">
            <v>0</v>
          </cell>
          <cell r="M13842">
            <v>0</v>
          </cell>
          <cell r="N13842">
            <v>0</v>
          </cell>
          <cell r="O13842" t="str">
            <v>+++</v>
          </cell>
        </row>
        <row r="13843">
          <cell r="A13843" t="str">
            <v>9335.00.00.90-8900.15</v>
          </cell>
          <cell r="B13843" t="str">
            <v>933</v>
          </cell>
          <cell r="C13843" t="str">
            <v>.0</v>
          </cell>
          <cell r="D13843" t="str">
            <v>.0</v>
          </cell>
          <cell r="E13843" t="str">
            <v>.90</v>
          </cell>
          <cell r="F13843" t="str">
            <v>8900.15</v>
          </cell>
          <cell r="G13843" t="str">
            <v>Debt Service-Principal 2004 Issue</v>
          </cell>
          <cell r="H13843">
            <v>0</v>
          </cell>
          <cell r="I13843">
            <v>0</v>
          </cell>
          <cell r="J13843">
            <v>0</v>
          </cell>
          <cell r="K13843">
            <v>0</v>
          </cell>
          <cell r="L13843">
            <v>0</v>
          </cell>
          <cell r="M13843">
            <v>0</v>
          </cell>
          <cell r="N13843">
            <v>0</v>
          </cell>
          <cell r="O13843" t="str">
            <v>+++</v>
          </cell>
        </row>
        <row r="13844">
          <cell r="A13844" t="str">
            <v>9335.00.00.90-8900.16</v>
          </cell>
          <cell r="B13844" t="str">
            <v>933</v>
          </cell>
          <cell r="C13844" t="str">
            <v>.0</v>
          </cell>
          <cell r="D13844" t="str">
            <v>.0</v>
          </cell>
          <cell r="E13844" t="str">
            <v>.90</v>
          </cell>
          <cell r="F13844" t="str">
            <v>8900.16</v>
          </cell>
          <cell r="G13844" t="str">
            <v>Debt Service-Principal 2004 Issue-Housing</v>
          </cell>
          <cell r="H13844">
            <v>0</v>
          </cell>
          <cell r="I13844">
            <v>0</v>
          </cell>
          <cell r="J13844">
            <v>0</v>
          </cell>
          <cell r="K13844">
            <v>0</v>
          </cell>
          <cell r="L13844">
            <v>0</v>
          </cell>
          <cell r="M13844">
            <v>0</v>
          </cell>
          <cell r="N13844">
            <v>0</v>
          </cell>
          <cell r="O13844" t="str">
            <v>+++</v>
          </cell>
        </row>
        <row r="13845">
          <cell r="A13845" t="str">
            <v>9335.00.00.90-8900.17</v>
          </cell>
          <cell r="B13845" t="str">
            <v>933</v>
          </cell>
          <cell r="C13845" t="str">
            <v>.0</v>
          </cell>
          <cell r="D13845" t="str">
            <v>.0</v>
          </cell>
          <cell r="E13845" t="str">
            <v>.90</v>
          </cell>
          <cell r="F13845" t="str">
            <v>8900.17</v>
          </cell>
          <cell r="G13845" t="str">
            <v>Debt Service-Principal 2005 Issue</v>
          </cell>
          <cell r="H13845">
            <v>0</v>
          </cell>
          <cell r="I13845">
            <v>0</v>
          </cell>
          <cell r="J13845">
            <v>0</v>
          </cell>
          <cell r="K13845">
            <v>0</v>
          </cell>
          <cell r="L13845">
            <v>0</v>
          </cell>
          <cell r="M13845">
            <v>0</v>
          </cell>
          <cell r="N13845">
            <v>0</v>
          </cell>
          <cell r="O13845" t="str">
            <v>+++</v>
          </cell>
        </row>
        <row r="13846">
          <cell r="A13846" t="str">
            <v>9335.00.00.90-8900.18</v>
          </cell>
          <cell r="B13846" t="str">
            <v>933</v>
          </cell>
          <cell r="C13846" t="str">
            <v>.0</v>
          </cell>
          <cell r="D13846" t="str">
            <v>.0</v>
          </cell>
          <cell r="E13846" t="str">
            <v>.90</v>
          </cell>
          <cell r="F13846" t="str">
            <v>8900.18</v>
          </cell>
          <cell r="G13846" t="str">
            <v>Debt Service-Principal 2006 Issue</v>
          </cell>
          <cell r="H13846">
            <v>0</v>
          </cell>
          <cell r="I13846">
            <v>0</v>
          </cell>
          <cell r="J13846">
            <v>0</v>
          </cell>
          <cell r="K13846">
            <v>0</v>
          </cell>
          <cell r="L13846">
            <v>0</v>
          </cell>
          <cell r="M13846">
            <v>0</v>
          </cell>
          <cell r="N13846">
            <v>0</v>
          </cell>
          <cell r="O13846" t="str">
            <v>+++</v>
          </cell>
        </row>
        <row r="13847">
          <cell r="A13847" t="str">
            <v>9335.00.00.90-8910.01</v>
          </cell>
          <cell r="B13847" t="str">
            <v>933</v>
          </cell>
          <cell r="C13847" t="str">
            <v>.0</v>
          </cell>
          <cell r="D13847" t="str">
            <v>.0</v>
          </cell>
          <cell r="E13847" t="str">
            <v>.90</v>
          </cell>
          <cell r="F13847" t="str">
            <v>8910.01</v>
          </cell>
          <cell r="G13847" t="str">
            <v>Debt Service-Interest Interest</v>
          </cell>
          <cell r="H13847">
            <v>0</v>
          </cell>
          <cell r="I13847">
            <v>0</v>
          </cell>
          <cell r="J13847">
            <v>0</v>
          </cell>
          <cell r="K13847">
            <v>0</v>
          </cell>
          <cell r="L13847">
            <v>0</v>
          </cell>
          <cell r="M13847">
            <v>0</v>
          </cell>
          <cell r="N13847">
            <v>0</v>
          </cell>
          <cell r="O13847" t="str">
            <v>+++</v>
          </cell>
        </row>
        <row r="13848">
          <cell r="A13848" t="str">
            <v>9335.00.00.90-8910.14</v>
          </cell>
          <cell r="B13848" t="str">
            <v>933</v>
          </cell>
          <cell r="C13848" t="str">
            <v>.0</v>
          </cell>
          <cell r="D13848" t="str">
            <v>.0</v>
          </cell>
          <cell r="E13848" t="str">
            <v>.90</v>
          </cell>
          <cell r="F13848" t="str">
            <v>8910.14</v>
          </cell>
          <cell r="G13848" t="str">
            <v>Debt Service-Interest 2002</v>
          </cell>
          <cell r="H13848">
            <v>0</v>
          </cell>
          <cell r="I13848">
            <v>0</v>
          </cell>
          <cell r="J13848">
            <v>0</v>
          </cell>
          <cell r="K13848">
            <v>0</v>
          </cell>
          <cell r="L13848">
            <v>0</v>
          </cell>
          <cell r="M13848">
            <v>0</v>
          </cell>
          <cell r="N13848">
            <v>0</v>
          </cell>
          <cell r="O13848" t="str">
            <v>+++</v>
          </cell>
        </row>
        <row r="13849">
          <cell r="A13849" t="str">
            <v>9335.00.00.90-8910.15</v>
          </cell>
          <cell r="B13849" t="str">
            <v>933</v>
          </cell>
          <cell r="C13849" t="str">
            <v>.0</v>
          </cell>
          <cell r="D13849" t="str">
            <v>.0</v>
          </cell>
          <cell r="E13849" t="str">
            <v>.90</v>
          </cell>
          <cell r="F13849" t="str">
            <v>8910.15</v>
          </cell>
          <cell r="G13849" t="str">
            <v>Debt Service-Interest 2004</v>
          </cell>
          <cell r="H13849">
            <v>0</v>
          </cell>
          <cell r="I13849">
            <v>0</v>
          </cell>
          <cell r="J13849">
            <v>0</v>
          </cell>
          <cell r="K13849">
            <v>0</v>
          </cell>
          <cell r="L13849">
            <v>0</v>
          </cell>
          <cell r="M13849">
            <v>0</v>
          </cell>
          <cell r="N13849">
            <v>0</v>
          </cell>
          <cell r="O13849" t="str">
            <v>+++</v>
          </cell>
        </row>
        <row r="13850">
          <cell r="A13850" t="str">
            <v>9335.00.00.90-8910.16</v>
          </cell>
          <cell r="B13850" t="str">
            <v>933</v>
          </cell>
          <cell r="C13850" t="str">
            <v>.0</v>
          </cell>
          <cell r="D13850" t="str">
            <v>.0</v>
          </cell>
          <cell r="E13850" t="str">
            <v>.90</v>
          </cell>
          <cell r="F13850" t="str">
            <v>8910.16</v>
          </cell>
          <cell r="G13850" t="str">
            <v>Debt Service-Interest 2004-Housing</v>
          </cell>
          <cell r="H13850">
            <v>0</v>
          </cell>
          <cell r="I13850">
            <v>0</v>
          </cell>
          <cell r="J13850">
            <v>0</v>
          </cell>
          <cell r="K13850">
            <v>0</v>
          </cell>
          <cell r="L13850">
            <v>0</v>
          </cell>
          <cell r="M13850">
            <v>0</v>
          </cell>
          <cell r="N13850">
            <v>0</v>
          </cell>
          <cell r="O13850" t="str">
            <v>+++</v>
          </cell>
        </row>
        <row r="13851">
          <cell r="A13851" t="str">
            <v>9335.00.00.90-8910.17</v>
          </cell>
          <cell r="B13851" t="str">
            <v>933</v>
          </cell>
          <cell r="C13851" t="str">
            <v>.0</v>
          </cell>
          <cell r="D13851" t="str">
            <v>.0</v>
          </cell>
          <cell r="E13851" t="str">
            <v>.90</v>
          </cell>
          <cell r="F13851" t="str">
            <v>8910.17</v>
          </cell>
          <cell r="G13851" t="str">
            <v>Debt Service-Interest 2005</v>
          </cell>
          <cell r="H13851">
            <v>0</v>
          </cell>
          <cell r="I13851">
            <v>0</v>
          </cell>
          <cell r="J13851">
            <v>0</v>
          </cell>
          <cell r="K13851">
            <v>0</v>
          </cell>
          <cell r="L13851">
            <v>0</v>
          </cell>
          <cell r="M13851">
            <v>0</v>
          </cell>
          <cell r="N13851">
            <v>0</v>
          </cell>
          <cell r="O13851" t="str">
            <v>+++</v>
          </cell>
        </row>
        <row r="13852">
          <cell r="A13852" t="str">
            <v>9335.00.00.90-8910.18</v>
          </cell>
          <cell r="B13852" t="str">
            <v>933</v>
          </cell>
          <cell r="C13852" t="str">
            <v>.0</v>
          </cell>
          <cell r="D13852" t="str">
            <v>.0</v>
          </cell>
          <cell r="E13852" t="str">
            <v>.90</v>
          </cell>
          <cell r="F13852" t="str">
            <v>8910.18</v>
          </cell>
          <cell r="G13852" t="str">
            <v>Debt Service-Interest 2006</v>
          </cell>
          <cell r="H13852">
            <v>0</v>
          </cell>
          <cell r="I13852">
            <v>0</v>
          </cell>
          <cell r="J13852">
            <v>0</v>
          </cell>
          <cell r="K13852">
            <v>0</v>
          </cell>
          <cell r="L13852">
            <v>0</v>
          </cell>
          <cell r="M13852">
            <v>0</v>
          </cell>
          <cell r="N13852">
            <v>0</v>
          </cell>
          <cell r="O13852" t="str">
            <v>+++</v>
          </cell>
        </row>
        <row r="13853">
          <cell r="A13853" t="str">
            <v>9335.00.00.90-8920.01</v>
          </cell>
          <cell r="B13853" t="str">
            <v>933</v>
          </cell>
          <cell r="C13853" t="str">
            <v>.0</v>
          </cell>
          <cell r="D13853" t="str">
            <v>.0</v>
          </cell>
          <cell r="E13853" t="str">
            <v>.90</v>
          </cell>
          <cell r="F13853" t="str">
            <v>8920.01</v>
          </cell>
          <cell r="G13853" t="str">
            <v>Debt Service-Other Costs Admin/Audit Fees</v>
          </cell>
          <cell r="H13853">
            <v>0</v>
          </cell>
          <cell r="I13853">
            <v>0</v>
          </cell>
          <cell r="J13853">
            <v>0</v>
          </cell>
          <cell r="K13853">
            <v>0</v>
          </cell>
          <cell r="L13853">
            <v>0</v>
          </cell>
          <cell r="M13853">
            <v>0</v>
          </cell>
          <cell r="N13853">
            <v>0</v>
          </cell>
          <cell r="O13853" t="str">
            <v>+++</v>
          </cell>
        </row>
        <row r="13854">
          <cell r="A13854" t="str">
            <v>9335.00.00.90-8920.02</v>
          </cell>
          <cell r="B13854" t="str">
            <v>933</v>
          </cell>
          <cell r="C13854" t="str">
            <v>.0</v>
          </cell>
          <cell r="D13854" t="str">
            <v>.0</v>
          </cell>
          <cell r="E13854" t="str">
            <v>.90</v>
          </cell>
          <cell r="F13854" t="str">
            <v>8920.02</v>
          </cell>
          <cell r="G13854" t="str">
            <v>Debt Service-Other Costs Bond Issuance Costs</v>
          </cell>
          <cell r="H13854">
            <v>0</v>
          </cell>
          <cell r="I13854">
            <v>0</v>
          </cell>
          <cell r="J13854">
            <v>0</v>
          </cell>
          <cell r="K13854">
            <v>0</v>
          </cell>
          <cell r="L13854">
            <v>0</v>
          </cell>
          <cell r="M13854">
            <v>0</v>
          </cell>
          <cell r="N13854">
            <v>0</v>
          </cell>
          <cell r="O13854" t="str">
            <v>+++</v>
          </cell>
        </row>
        <row r="13855">
          <cell r="A13855" t="str">
            <v>9335.00.00.90-8920.03</v>
          </cell>
          <cell r="B13855" t="str">
            <v>933</v>
          </cell>
          <cell r="C13855" t="str">
            <v>.0</v>
          </cell>
          <cell r="D13855" t="str">
            <v>.0</v>
          </cell>
          <cell r="E13855" t="str">
            <v>.90</v>
          </cell>
          <cell r="F13855" t="str">
            <v>8920.03</v>
          </cell>
          <cell r="G13855" t="str">
            <v>Debt Service-Other Costs Transfer to Escrow Agent</v>
          </cell>
          <cell r="H13855">
            <v>0</v>
          </cell>
          <cell r="I13855">
            <v>0</v>
          </cell>
          <cell r="J13855">
            <v>0</v>
          </cell>
          <cell r="K13855">
            <v>0</v>
          </cell>
          <cell r="L13855">
            <v>0</v>
          </cell>
          <cell r="M13855">
            <v>0</v>
          </cell>
          <cell r="N13855">
            <v>0</v>
          </cell>
          <cell r="O13855" t="str">
            <v>+++</v>
          </cell>
        </row>
        <row r="13856">
          <cell r="A13856" t="str">
            <v>9335.00.00.90-9000.52</v>
          </cell>
          <cell r="B13856" t="str">
            <v>933</v>
          </cell>
          <cell r="C13856" t="str">
            <v>.0</v>
          </cell>
          <cell r="D13856" t="str">
            <v>.0</v>
          </cell>
          <cell r="E13856" t="str">
            <v>.90</v>
          </cell>
          <cell r="F13856" t="str">
            <v>9000.52</v>
          </cell>
          <cell r="G13856" t="str">
            <v>Operating Transfers Out SA/RDA Bond Fund</v>
          </cell>
          <cell r="H13856">
            <v>0</v>
          </cell>
          <cell r="I13856">
            <v>0</v>
          </cell>
          <cell r="J13856">
            <v>0</v>
          </cell>
          <cell r="K13856">
            <v>0</v>
          </cell>
          <cell r="L13856">
            <v>0</v>
          </cell>
          <cell r="M13856">
            <v>0</v>
          </cell>
          <cell r="N13856">
            <v>0</v>
          </cell>
          <cell r="O13856" t="str">
            <v>+++</v>
          </cell>
        </row>
        <row r="13857">
          <cell r="A13857" t="str">
            <v>9335.00.00.90-9000.94</v>
          </cell>
          <cell r="B13857" t="str">
            <v>933</v>
          </cell>
          <cell r="C13857" t="str">
            <v>.0</v>
          </cell>
          <cell r="D13857" t="str">
            <v>.0</v>
          </cell>
          <cell r="E13857" t="str">
            <v>.90</v>
          </cell>
          <cell r="F13857" t="str">
            <v>9000.94</v>
          </cell>
          <cell r="G13857" t="str">
            <v>Operating Transfers Out RDA Economic Development Fund</v>
          </cell>
          <cell r="H13857">
            <v>0</v>
          </cell>
          <cell r="I13857">
            <v>0</v>
          </cell>
          <cell r="J13857">
            <v>0</v>
          </cell>
          <cell r="K13857">
            <v>0</v>
          </cell>
          <cell r="L13857">
            <v>0</v>
          </cell>
          <cell r="M13857">
            <v>0</v>
          </cell>
          <cell r="N13857">
            <v>0</v>
          </cell>
          <cell r="O13857" t="str">
            <v>+++</v>
          </cell>
        </row>
        <row r="13858">
          <cell r="A13858" t="str">
            <v>9335.00.00.90-9100.95</v>
          </cell>
          <cell r="B13858" t="str">
            <v>933</v>
          </cell>
          <cell r="C13858" t="str">
            <v>.0</v>
          </cell>
          <cell r="D13858" t="str">
            <v>.0</v>
          </cell>
          <cell r="E13858" t="str">
            <v>.90</v>
          </cell>
          <cell r="F13858" t="str">
            <v>9100.95</v>
          </cell>
          <cell r="G13858" t="str">
            <v>Extraordinary Item Successor Agency</v>
          </cell>
          <cell r="H13858">
            <v>0</v>
          </cell>
          <cell r="I13858">
            <v>0</v>
          </cell>
          <cell r="J13858">
            <v>0</v>
          </cell>
          <cell r="K13858">
            <v>0</v>
          </cell>
          <cell r="L13858">
            <v>0</v>
          </cell>
          <cell r="M13858">
            <v>0</v>
          </cell>
          <cell r="N13858">
            <v>0</v>
          </cell>
          <cell r="O13858" t="str">
            <v>+++</v>
          </cell>
        </row>
        <row r="13859">
          <cell r="A13859" t="str">
            <v>9340.00.00.90-9000.92</v>
          </cell>
          <cell r="B13859" t="str">
            <v>934</v>
          </cell>
          <cell r="C13859" t="str">
            <v>.0</v>
          </cell>
          <cell r="D13859" t="str">
            <v>.0</v>
          </cell>
          <cell r="E13859" t="str">
            <v>.90</v>
          </cell>
          <cell r="F13859" t="str">
            <v>9000.92</v>
          </cell>
          <cell r="G13859" t="str">
            <v>Operating Transfers Out RDA Debt Service Fund</v>
          </cell>
          <cell r="H13859">
            <v>0</v>
          </cell>
          <cell r="I13859">
            <v>0</v>
          </cell>
          <cell r="J13859">
            <v>0</v>
          </cell>
          <cell r="K13859">
            <v>0</v>
          </cell>
          <cell r="L13859">
            <v>0</v>
          </cell>
          <cell r="M13859">
            <v>0</v>
          </cell>
          <cell r="N13859">
            <v>0</v>
          </cell>
          <cell r="O13859" t="str">
            <v>+++</v>
          </cell>
        </row>
        <row r="13860">
          <cell r="A13860" t="str">
            <v>9342.00.00.90-6000.01</v>
          </cell>
          <cell r="B13860" t="str">
            <v>934</v>
          </cell>
          <cell r="C13860" t="str">
            <v>.0</v>
          </cell>
          <cell r="D13860" t="str">
            <v>.0</v>
          </cell>
          <cell r="E13860" t="str">
            <v>.90</v>
          </cell>
          <cell r="F13860" t="str">
            <v>6000.01</v>
          </cell>
          <cell r="G13860" t="str">
            <v>Professional Services General</v>
          </cell>
          <cell r="H13860">
            <v>0</v>
          </cell>
          <cell r="I13860">
            <v>0</v>
          </cell>
          <cell r="J13860">
            <v>0</v>
          </cell>
          <cell r="K13860">
            <v>0</v>
          </cell>
          <cell r="L13860">
            <v>0</v>
          </cell>
          <cell r="M13860">
            <v>0</v>
          </cell>
          <cell r="N13860">
            <v>0</v>
          </cell>
          <cell r="O13860" t="str">
            <v>+++</v>
          </cell>
        </row>
        <row r="13861">
          <cell r="A13861" t="str">
            <v>9342.00.00.90-6100.01</v>
          </cell>
          <cell r="B13861" t="str">
            <v>934</v>
          </cell>
          <cell r="C13861" t="str">
            <v>.0</v>
          </cell>
          <cell r="D13861" t="str">
            <v>.0</v>
          </cell>
          <cell r="E13861" t="str">
            <v>.90</v>
          </cell>
          <cell r="F13861" t="str">
            <v>6100.01</v>
          </cell>
          <cell r="G13861" t="str">
            <v>Utilities Electric</v>
          </cell>
          <cell r="H13861">
            <v>0</v>
          </cell>
          <cell r="I13861">
            <v>0</v>
          </cell>
          <cell r="J13861">
            <v>0</v>
          </cell>
          <cell r="K13861">
            <v>0</v>
          </cell>
          <cell r="L13861">
            <v>0</v>
          </cell>
          <cell r="M13861">
            <v>0</v>
          </cell>
          <cell r="N13861">
            <v>0</v>
          </cell>
          <cell r="O13861" t="str">
            <v>+++</v>
          </cell>
        </row>
        <row r="13862">
          <cell r="A13862" t="str">
            <v>9342.00.00.90-6615.02</v>
          </cell>
          <cell r="B13862" t="str">
            <v>934</v>
          </cell>
          <cell r="C13862" t="str">
            <v>.0</v>
          </cell>
          <cell r="D13862" t="str">
            <v>.0</v>
          </cell>
          <cell r="E13862" t="str">
            <v>.90</v>
          </cell>
          <cell r="F13862" t="str">
            <v>6615.02</v>
          </cell>
          <cell r="G13862" t="str">
            <v>Economic Development Programs PW Projects</v>
          </cell>
          <cell r="H13862">
            <v>0</v>
          </cell>
          <cell r="I13862">
            <v>0</v>
          </cell>
          <cell r="J13862">
            <v>0</v>
          </cell>
          <cell r="K13862">
            <v>0</v>
          </cell>
          <cell r="L13862">
            <v>0</v>
          </cell>
          <cell r="M13862">
            <v>0</v>
          </cell>
          <cell r="N13862">
            <v>0</v>
          </cell>
          <cell r="O13862" t="str">
            <v>+++</v>
          </cell>
        </row>
        <row r="13863">
          <cell r="A13863" t="str">
            <v>9342.00.00.90-6615.08</v>
          </cell>
          <cell r="B13863" t="str">
            <v>934</v>
          </cell>
          <cell r="C13863" t="str">
            <v>.0</v>
          </cell>
          <cell r="D13863" t="str">
            <v>.0</v>
          </cell>
          <cell r="E13863" t="str">
            <v>.90</v>
          </cell>
          <cell r="F13863" t="str">
            <v>6615.08</v>
          </cell>
          <cell r="G13863" t="str">
            <v>Economic Development Programs Downtown Parking</v>
          </cell>
          <cell r="H13863">
            <v>0</v>
          </cell>
          <cell r="I13863">
            <v>0</v>
          </cell>
          <cell r="J13863">
            <v>0</v>
          </cell>
          <cell r="K13863">
            <v>0</v>
          </cell>
          <cell r="L13863">
            <v>0</v>
          </cell>
          <cell r="M13863">
            <v>0</v>
          </cell>
          <cell r="N13863">
            <v>0</v>
          </cell>
          <cell r="O13863" t="str">
            <v>+++</v>
          </cell>
        </row>
        <row r="13864">
          <cell r="A13864" t="str">
            <v>9342.00.00.90-8015.12</v>
          </cell>
          <cell r="B13864" t="str">
            <v>934</v>
          </cell>
          <cell r="C13864" t="str">
            <v>.0</v>
          </cell>
          <cell r="D13864" t="str">
            <v>.0</v>
          </cell>
          <cell r="E13864" t="str">
            <v>.90</v>
          </cell>
          <cell r="F13864" t="str">
            <v>8015.12</v>
          </cell>
          <cell r="G13864" t="str">
            <v>Capital Improvements-Redevelopment Sports Complex</v>
          </cell>
          <cell r="H13864">
            <v>0</v>
          </cell>
          <cell r="I13864">
            <v>0</v>
          </cell>
          <cell r="J13864">
            <v>0</v>
          </cell>
          <cell r="K13864">
            <v>0</v>
          </cell>
          <cell r="L13864">
            <v>0</v>
          </cell>
          <cell r="M13864">
            <v>0</v>
          </cell>
          <cell r="N13864">
            <v>0</v>
          </cell>
          <cell r="O13864" t="str">
            <v>+++</v>
          </cell>
        </row>
        <row r="13865">
          <cell r="A13865" t="str">
            <v>9342.00.00.90-8015.13</v>
          </cell>
          <cell r="B13865" t="str">
            <v>934</v>
          </cell>
          <cell r="C13865" t="str">
            <v>.0</v>
          </cell>
          <cell r="D13865" t="str">
            <v>.0</v>
          </cell>
          <cell r="E13865" t="str">
            <v>.90</v>
          </cell>
          <cell r="F13865" t="str">
            <v>8015.13</v>
          </cell>
          <cell r="G13865" t="str">
            <v>Capital Improvements-Redevelopment Future Project Development</v>
          </cell>
          <cell r="H13865">
            <v>0</v>
          </cell>
          <cell r="I13865">
            <v>0</v>
          </cell>
          <cell r="J13865">
            <v>0</v>
          </cell>
          <cell r="K13865">
            <v>0</v>
          </cell>
          <cell r="L13865">
            <v>0</v>
          </cell>
          <cell r="M13865">
            <v>0</v>
          </cell>
          <cell r="N13865">
            <v>0</v>
          </cell>
          <cell r="O13865" t="str">
            <v>+++</v>
          </cell>
        </row>
        <row r="13866">
          <cell r="A13866" t="str">
            <v>9342.00.00.90-8920.01</v>
          </cell>
          <cell r="B13866" t="str">
            <v>934</v>
          </cell>
          <cell r="C13866" t="str">
            <v>.0</v>
          </cell>
          <cell r="D13866" t="str">
            <v>.0</v>
          </cell>
          <cell r="E13866" t="str">
            <v>.90</v>
          </cell>
          <cell r="F13866" t="str">
            <v>8920.01</v>
          </cell>
          <cell r="G13866" t="str">
            <v>Debt Service-Other Costs Admin/Audit Fees</v>
          </cell>
          <cell r="H13866">
            <v>0</v>
          </cell>
          <cell r="I13866">
            <v>0</v>
          </cell>
          <cell r="J13866">
            <v>0</v>
          </cell>
          <cell r="K13866">
            <v>0</v>
          </cell>
          <cell r="L13866">
            <v>0</v>
          </cell>
          <cell r="M13866">
            <v>0</v>
          </cell>
          <cell r="N13866">
            <v>0</v>
          </cell>
          <cell r="O13866" t="str">
            <v>+++</v>
          </cell>
        </row>
        <row r="13867">
          <cell r="A13867" t="str">
            <v>9345.00.00.90-9000.92</v>
          </cell>
          <cell r="B13867" t="str">
            <v>934</v>
          </cell>
          <cell r="C13867" t="str">
            <v>.0</v>
          </cell>
          <cell r="D13867" t="str">
            <v>.0</v>
          </cell>
          <cell r="E13867" t="str">
            <v>.90</v>
          </cell>
          <cell r="F13867" t="str">
            <v>9000.92</v>
          </cell>
          <cell r="G13867" t="str">
            <v>Operating Transfers Out RDA Debt Service Fund</v>
          </cell>
          <cell r="H13867">
            <v>0</v>
          </cell>
          <cell r="I13867">
            <v>0</v>
          </cell>
          <cell r="J13867">
            <v>0</v>
          </cell>
          <cell r="K13867">
            <v>0</v>
          </cell>
          <cell r="L13867">
            <v>0</v>
          </cell>
          <cell r="M13867">
            <v>0</v>
          </cell>
          <cell r="N13867">
            <v>0</v>
          </cell>
          <cell r="O13867" t="str">
            <v>+++</v>
          </cell>
        </row>
        <row r="13868">
          <cell r="A13868" t="str">
            <v>998 - General-5100.98</v>
          </cell>
          <cell r="B13868" t="str">
            <v>998</v>
          </cell>
          <cell r="C13868" t="str">
            <v xml:space="preserve">- </v>
          </cell>
          <cell r="D13868" t="str">
            <v>en</v>
          </cell>
          <cell r="E13868" t="str">
            <v>ral</v>
          </cell>
          <cell r="F13868" t="str">
            <v>5100.98</v>
          </cell>
          <cell r="G13868" t="str">
            <v>Benefits GASB 75 Expense</v>
          </cell>
          <cell r="H13868">
            <v>0</v>
          </cell>
          <cell r="I13868">
            <v>0</v>
          </cell>
          <cell r="J13868">
            <v>0</v>
          </cell>
          <cell r="K13868">
            <v>0</v>
          </cell>
          <cell r="L13868">
            <v>0</v>
          </cell>
          <cell r="M13868">
            <v>0</v>
          </cell>
          <cell r="N13868">
            <v>0</v>
          </cell>
          <cell r="O13868" t="str">
            <v>+++</v>
          </cell>
        </row>
        <row r="13869">
          <cell r="A13869" t="str">
            <v>998.00.00.000-5100.17</v>
          </cell>
          <cell r="B13869" t="str">
            <v>998</v>
          </cell>
          <cell r="C13869" t="str">
            <v>00</v>
          </cell>
          <cell r="D13869" t="str">
            <v>00</v>
          </cell>
          <cell r="E13869" t="str">
            <v>000</v>
          </cell>
          <cell r="F13869" t="str">
            <v>5100.17</v>
          </cell>
          <cell r="G13869" t="str">
            <v>Benefits Other Post Employment Benefits</v>
          </cell>
          <cell r="H13869">
            <v>0</v>
          </cell>
          <cell r="I13869">
            <v>0</v>
          </cell>
          <cell r="J13869">
            <v>0</v>
          </cell>
          <cell r="K13869">
            <v>0</v>
          </cell>
          <cell r="L13869">
            <v>0</v>
          </cell>
          <cell r="M13869">
            <v>0</v>
          </cell>
          <cell r="N13869">
            <v>0</v>
          </cell>
          <cell r="O13869" t="str">
            <v>+++</v>
          </cell>
        </row>
        <row r="13870">
          <cell r="A13870" t="str">
            <v>998.00.00.000-5100.98</v>
          </cell>
          <cell r="B13870" t="str">
            <v>998</v>
          </cell>
          <cell r="C13870" t="str">
            <v>00</v>
          </cell>
          <cell r="D13870" t="str">
            <v>00</v>
          </cell>
          <cell r="E13870" t="str">
            <v>000</v>
          </cell>
          <cell r="F13870" t="str">
            <v>5100.98</v>
          </cell>
          <cell r="G13870" t="str">
            <v>Benefits GASB 75 Expense</v>
          </cell>
          <cell r="H13870">
            <v>0</v>
          </cell>
          <cell r="I13870">
            <v>0</v>
          </cell>
          <cell r="J13870">
            <v>0</v>
          </cell>
          <cell r="K13870">
            <v>0</v>
          </cell>
          <cell r="L13870">
            <v>0</v>
          </cell>
          <cell r="M13870">
            <v>0</v>
          </cell>
          <cell r="N13870">
            <v>0</v>
          </cell>
          <cell r="O13870" t="str">
            <v>+++</v>
          </cell>
        </row>
        <row r="13871">
          <cell r="A13871" t="str">
            <v>998.00.00.000-5100.99</v>
          </cell>
          <cell r="B13871" t="str">
            <v>998</v>
          </cell>
          <cell r="C13871" t="str">
            <v>00</v>
          </cell>
          <cell r="D13871" t="str">
            <v>00</v>
          </cell>
          <cell r="E13871" t="str">
            <v>000</v>
          </cell>
          <cell r="F13871" t="str">
            <v>5100.99</v>
          </cell>
          <cell r="G13871" t="str">
            <v>Benefits Pension Expense</v>
          </cell>
          <cell r="H13871">
            <v>0</v>
          </cell>
          <cell r="I13871">
            <v>0</v>
          </cell>
          <cell r="J13871">
            <v>0</v>
          </cell>
          <cell r="K13871">
            <v>0</v>
          </cell>
          <cell r="L13871">
            <v>0</v>
          </cell>
          <cell r="M13871">
            <v>0</v>
          </cell>
          <cell r="N13871">
            <v>0</v>
          </cell>
          <cell r="O13871" t="str">
            <v>+++</v>
          </cell>
        </row>
        <row r="13872">
          <cell r="A13872" t="str">
            <v>998.00.00.000-6700.99</v>
          </cell>
          <cell r="B13872" t="str">
            <v>998</v>
          </cell>
          <cell r="C13872" t="str">
            <v>00</v>
          </cell>
          <cell r="D13872" t="str">
            <v>00</v>
          </cell>
          <cell r="E13872" t="str">
            <v>000</v>
          </cell>
          <cell r="F13872" t="str">
            <v>6700.99</v>
          </cell>
          <cell r="G13872" t="str">
            <v>Depreciation Conversion</v>
          </cell>
          <cell r="H13872">
            <v>0</v>
          </cell>
          <cell r="I13872">
            <v>0</v>
          </cell>
          <cell r="J13872">
            <v>0</v>
          </cell>
          <cell r="K13872">
            <v>0</v>
          </cell>
          <cell r="L13872">
            <v>0</v>
          </cell>
          <cell r="M13872">
            <v>0</v>
          </cell>
          <cell r="N13872">
            <v>0</v>
          </cell>
          <cell r="O13872" t="str">
            <v>+++</v>
          </cell>
        </row>
        <row r="13873">
          <cell r="A13873" t="str">
            <v>998.00.00.000-8000.17</v>
          </cell>
          <cell r="B13873" t="str">
            <v>998</v>
          </cell>
          <cell r="C13873" t="str">
            <v>00</v>
          </cell>
          <cell r="D13873" t="str">
            <v>00</v>
          </cell>
          <cell r="E13873" t="str">
            <v>000</v>
          </cell>
          <cell r="F13873" t="str">
            <v>8000.17</v>
          </cell>
          <cell r="G13873" t="str">
            <v>Capital Improvements-General Government General</v>
          </cell>
          <cell r="H13873">
            <v>0</v>
          </cell>
          <cell r="I13873">
            <v>0</v>
          </cell>
          <cell r="J13873">
            <v>0</v>
          </cell>
          <cell r="K13873">
            <v>0</v>
          </cell>
          <cell r="L13873">
            <v>0</v>
          </cell>
          <cell r="M13873">
            <v>0</v>
          </cell>
          <cell r="N13873">
            <v>0</v>
          </cell>
          <cell r="O13873" t="str">
            <v>+++</v>
          </cell>
        </row>
        <row r="13874">
          <cell r="A13874" t="str">
            <v>998.00.00.000-8910.01</v>
          </cell>
          <cell r="B13874" t="str">
            <v>998</v>
          </cell>
          <cell r="C13874" t="str">
            <v>00</v>
          </cell>
          <cell r="D13874" t="str">
            <v>00</v>
          </cell>
          <cell r="E13874" t="str">
            <v>000</v>
          </cell>
          <cell r="F13874" t="str">
            <v>8910.01</v>
          </cell>
          <cell r="G13874" t="str">
            <v>Debt Service-Interest Interest</v>
          </cell>
          <cell r="H13874">
            <v>0</v>
          </cell>
          <cell r="I13874">
            <v>0</v>
          </cell>
          <cell r="J13874">
            <v>0</v>
          </cell>
          <cell r="K13874">
            <v>0</v>
          </cell>
          <cell r="L13874">
            <v>0</v>
          </cell>
          <cell r="M13874">
            <v>0</v>
          </cell>
          <cell r="N13874">
            <v>0</v>
          </cell>
          <cell r="O13874" t="str">
            <v>+++</v>
          </cell>
        </row>
        <row r="13875">
          <cell r="A13875" t="str">
            <v>998.00.00.000-8910.02</v>
          </cell>
          <cell r="B13875" t="str">
            <v>998</v>
          </cell>
          <cell r="C13875" t="str">
            <v>00</v>
          </cell>
          <cell r="D13875" t="str">
            <v>00</v>
          </cell>
          <cell r="E13875" t="str">
            <v>000</v>
          </cell>
          <cell r="F13875" t="str">
            <v>8910.02</v>
          </cell>
          <cell r="G13875" t="str">
            <v>Debt Service-Interest LaSalle-Viron</v>
          </cell>
          <cell r="H13875">
            <v>0</v>
          </cell>
          <cell r="I13875">
            <v>0</v>
          </cell>
          <cell r="J13875">
            <v>0</v>
          </cell>
          <cell r="K13875">
            <v>0</v>
          </cell>
          <cell r="L13875">
            <v>0</v>
          </cell>
          <cell r="M13875">
            <v>0</v>
          </cell>
          <cell r="N13875">
            <v>0</v>
          </cell>
          <cell r="O13875" t="str">
            <v>+++</v>
          </cell>
        </row>
        <row r="13876">
          <cell r="A13876" t="str">
            <v>998.00.00.000-8910.04</v>
          </cell>
          <cell r="B13876" t="str">
            <v>998</v>
          </cell>
          <cell r="C13876" t="str">
            <v>00</v>
          </cell>
          <cell r="D13876" t="str">
            <v>00</v>
          </cell>
          <cell r="E13876" t="str">
            <v>000</v>
          </cell>
          <cell r="F13876" t="str">
            <v>8910.04</v>
          </cell>
          <cell r="G13876" t="str">
            <v>Debt Service-Interest State Energy Commission #2</v>
          </cell>
          <cell r="H13876">
            <v>0</v>
          </cell>
          <cell r="I13876">
            <v>0</v>
          </cell>
          <cell r="J13876">
            <v>0</v>
          </cell>
          <cell r="K13876">
            <v>0</v>
          </cell>
          <cell r="L13876">
            <v>0</v>
          </cell>
          <cell r="M13876">
            <v>0</v>
          </cell>
          <cell r="N13876">
            <v>0</v>
          </cell>
          <cell r="O13876" t="str">
            <v>+++</v>
          </cell>
        </row>
        <row r="13877">
          <cell r="A13877" t="str">
            <v>998.00.00.000-8910.06</v>
          </cell>
          <cell r="B13877" t="str">
            <v>998</v>
          </cell>
          <cell r="C13877" t="str">
            <v>00</v>
          </cell>
          <cell r="D13877" t="str">
            <v>00</v>
          </cell>
          <cell r="E13877" t="str">
            <v>000</v>
          </cell>
          <cell r="F13877" t="str">
            <v>8910.06</v>
          </cell>
          <cell r="G13877" t="str">
            <v>Debt Service-Interest LaSalle-Fire</v>
          </cell>
          <cell r="H13877">
            <v>0</v>
          </cell>
          <cell r="I13877">
            <v>0</v>
          </cell>
          <cell r="J13877">
            <v>0</v>
          </cell>
          <cell r="K13877">
            <v>0</v>
          </cell>
          <cell r="L13877">
            <v>0</v>
          </cell>
          <cell r="M13877">
            <v>0</v>
          </cell>
          <cell r="N13877">
            <v>0</v>
          </cell>
          <cell r="O13877" t="str">
            <v>+++</v>
          </cell>
        </row>
        <row r="13878">
          <cell r="A13878" t="str">
            <v>998.00.00.000-8910.08</v>
          </cell>
          <cell r="B13878" t="str">
            <v>998</v>
          </cell>
          <cell r="C13878" t="str">
            <v>00</v>
          </cell>
          <cell r="D13878" t="str">
            <v>00</v>
          </cell>
          <cell r="E13878" t="str">
            <v>000</v>
          </cell>
          <cell r="F13878" t="str">
            <v>8910.08</v>
          </cell>
          <cell r="G13878" t="str">
            <v>Debt Service-Interest Westamerica Bank-New World</v>
          </cell>
          <cell r="H13878">
            <v>0</v>
          </cell>
          <cell r="I13878">
            <v>0</v>
          </cell>
          <cell r="J13878">
            <v>0</v>
          </cell>
          <cell r="K13878">
            <v>0</v>
          </cell>
          <cell r="L13878">
            <v>0</v>
          </cell>
          <cell r="M13878">
            <v>0</v>
          </cell>
          <cell r="N13878">
            <v>0</v>
          </cell>
          <cell r="O13878" t="str">
            <v>+++</v>
          </cell>
        </row>
        <row r="13879">
          <cell r="A13879" t="str">
            <v>998.00.00.000-8910.11</v>
          </cell>
          <cell r="B13879" t="str">
            <v>998</v>
          </cell>
          <cell r="C13879" t="str">
            <v>00</v>
          </cell>
          <cell r="D13879" t="str">
            <v>00</v>
          </cell>
          <cell r="E13879" t="str">
            <v>000</v>
          </cell>
          <cell r="F13879" t="str">
            <v>8910.11</v>
          </cell>
          <cell r="G13879" t="str">
            <v>Debt Service-Interest 1998 Area #1-Refund</v>
          </cell>
          <cell r="H13879">
            <v>0</v>
          </cell>
          <cell r="I13879">
            <v>0</v>
          </cell>
          <cell r="J13879">
            <v>0</v>
          </cell>
          <cell r="K13879">
            <v>0</v>
          </cell>
          <cell r="L13879">
            <v>0</v>
          </cell>
          <cell r="M13879">
            <v>0</v>
          </cell>
          <cell r="N13879">
            <v>0</v>
          </cell>
          <cell r="O13879" t="str">
            <v>+++</v>
          </cell>
        </row>
        <row r="13880">
          <cell r="A13880" t="str">
            <v>998.00.00.000-8910.12</v>
          </cell>
          <cell r="B13880" t="str">
            <v>998</v>
          </cell>
          <cell r="C13880" t="str">
            <v>00</v>
          </cell>
          <cell r="D13880" t="str">
            <v>00</v>
          </cell>
          <cell r="E13880" t="str">
            <v>000</v>
          </cell>
          <cell r="F13880" t="str">
            <v>8910.12</v>
          </cell>
          <cell r="G13880" t="str">
            <v>Debt Service-Interest 1998 Area #1-New</v>
          </cell>
          <cell r="H13880">
            <v>0</v>
          </cell>
          <cell r="I13880">
            <v>0</v>
          </cell>
          <cell r="J13880">
            <v>0</v>
          </cell>
          <cell r="K13880">
            <v>0</v>
          </cell>
          <cell r="L13880">
            <v>0</v>
          </cell>
          <cell r="M13880">
            <v>0</v>
          </cell>
          <cell r="N13880">
            <v>0</v>
          </cell>
          <cell r="O13880" t="str">
            <v>+++</v>
          </cell>
        </row>
        <row r="13881">
          <cell r="A13881" t="str">
            <v>998.00.00.000-8910.13</v>
          </cell>
          <cell r="B13881" t="str">
            <v>998</v>
          </cell>
          <cell r="C13881" t="str">
            <v>00</v>
          </cell>
          <cell r="D13881" t="str">
            <v>00</v>
          </cell>
          <cell r="E13881" t="str">
            <v>000</v>
          </cell>
          <cell r="F13881" t="str">
            <v>8910.13</v>
          </cell>
          <cell r="G13881" t="str">
            <v>Debt Service-Interest 1998 Area #2-New</v>
          </cell>
          <cell r="H13881">
            <v>0</v>
          </cell>
          <cell r="I13881">
            <v>0</v>
          </cell>
          <cell r="J13881">
            <v>0</v>
          </cell>
          <cell r="K13881">
            <v>0</v>
          </cell>
          <cell r="L13881">
            <v>0</v>
          </cell>
          <cell r="M13881">
            <v>0</v>
          </cell>
          <cell r="N13881">
            <v>0</v>
          </cell>
          <cell r="O13881" t="str">
            <v>+++</v>
          </cell>
        </row>
        <row r="13882">
          <cell r="A13882" t="str">
            <v>998.00.00.000-8910.14</v>
          </cell>
          <cell r="B13882" t="str">
            <v>998</v>
          </cell>
          <cell r="C13882" t="str">
            <v>00</v>
          </cell>
          <cell r="D13882" t="str">
            <v>00</v>
          </cell>
          <cell r="E13882" t="str">
            <v>000</v>
          </cell>
          <cell r="F13882" t="str">
            <v>8910.14</v>
          </cell>
          <cell r="G13882" t="str">
            <v>Debt Service-Interest 2002</v>
          </cell>
          <cell r="H13882">
            <v>0</v>
          </cell>
          <cell r="I13882">
            <v>0</v>
          </cell>
          <cell r="J13882">
            <v>0</v>
          </cell>
          <cell r="K13882">
            <v>0</v>
          </cell>
          <cell r="L13882">
            <v>0</v>
          </cell>
          <cell r="M13882">
            <v>0</v>
          </cell>
          <cell r="N13882">
            <v>0</v>
          </cell>
          <cell r="O13882" t="str">
            <v>+++</v>
          </cell>
        </row>
        <row r="13883">
          <cell r="A13883" t="str">
            <v>998.00.00.000-8910.15</v>
          </cell>
          <cell r="B13883" t="str">
            <v>998</v>
          </cell>
          <cell r="C13883" t="str">
            <v>00</v>
          </cell>
          <cell r="D13883" t="str">
            <v>00</v>
          </cell>
          <cell r="E13883" t="str">
            <v>000</v>
          </cell>
          <cell r="F13883" t="str">
            <v>8910.15</v>
          </cell>
          <cell r="G13883" t="str">
            <v>Debt Service-Interest 2004</v>
          </cell>
          <cell r="H13883">
            <v>0</v>
          </cell>
          <cell r="I13883">
            <v>0</v>
          </cell>
          <cell r="J13883">
            <v>0</v>
          </cell>
          <cell r="K13883">
            <v>0</v>
          </cell>
          <cell r="L13883">
            <v>0</v>
          </cell>
          <cell r="M13883">
            <v>0</v>
          </cell>
          <cell r="N13883">
            <v>0</v>
          </cell>
          <cell r="O13883" t="str">
            <v>+++</v>
          </cell>
        </row>
        <row r="13884">
          <cell r="A13884" t="str">
            <v>998.00.00.000-8910.16</v>
          </cell>
          <cell r="B13884" t="str">
            <v>998</v>
          </cell>
          <cell r="C13884" t="str">
            <v>00</v>
          </cell>
          <cell r="D13884" t="str">
            <v>00</v>
          </cell>
          <cell r="E13884" t="str">
            <v>000</v>
          </cell>
          <cell r="F13884" t="str">
            <v>8910.16</v>
          </cell>
          <cell r="G13884" t="str">
            <v>Debt Service-Interest 2004-Housing</v>
          </cell>
          <cell r="H13884">
            <v>0</v>
          </cell>
          <cell r="I13884">
            <v>0</v>
          </cell>
          <cell r="J13884">
            <v>0</v>
          </cell>
          <cell r="K13884">
            <v>0</v>
          </cell>
          <cell r="L13884">
            <v>0</v>
          </cell>
          <cell r="M13884">
            <v>0</v>
          </cell>
          <cell r="N13884">
            <v>0</v>
          </cell>
          <cell r="O13884" t="str">
            <v>+++</v>
          </cell>
        </row>
        <row r="13885">
          <cell r="A13885" t="str">
            <v>998.00.00.000-8910.17</v>
          </cell>
          <cell r="B13885" t="str">
            <v>998</v>
          </cell>
          <cell r="C13885" t="str">
            <v>00</v>
          </cell>
          <cell r="D13885" t="str">
            <v>00</v>
          </cell>
          <cell r="E13885" t="str">
            <v>000</v>
          </cell>
          <cell r="F13885" t="str">
            <v>8910.17</v>
          </cell>
          <cell r="G13885" t="str">
            <v>Debt Service-Interest 2005</v>
          </cell>
          <cell r="H13885">
            <v>0</v>
          </cell>
          <cell r="I13885">
            <v>0</v>
          </cell>
          <cell r="J13885">
            <v>0</v>
          </cell>
          <cell r="K13885">
            <v>0</v>
          </cell>
          <cell r="L13885">
            <v>0</v>
          </cell>
          <cell r="M13885">
            <v>0</v>
          </cell>
          <cell r="N13885">
            <v>0</v>
          </cell>
          <cell r="O13885" t="str">
            <v>+++</v>
          </cell>
        </row>
        <row r="13886">
          <cell r="A13886" t="str">
            <v>998.00.00.000-8910.18</v>
          </cell>
          <cell r="B13886" t="str">
            <v>998</v>
          </cell>
          <cell r="C13886" t="str">
            <v>00</v>
          </cell>
          <cell r="D13886" t="str">
            <v>00</v>
          </cell>
          <cell r="E13886" t="str">
            <v>000</v>
          </cell>
          <cell r="F13886" t="str">
            <v>8910.18</v>
          </cell>
          <cell r="G13886" t="str">
            <v>Debt Service-Interest 2006</v>
          </cell>
          <cell r="H13886">
            <v>0</v>
          </cell>
          <cell r="I13886">
            <v>0</v>
          </cell>
          <cell r="J13886">
            <v>0</v>
          </cell>
          <cell r="K13886">
            <v>0</v>
          </cell>
          <cell r="L13886">
            <v>0</v>
          </cell>
          <cell r="M13886">
            <v>0</v>
          </cell>
          <cell r="N13886">
            <v>0</v>
          </cell>
          <cell r="O13886" t="str">
            <v>+++</v>
          </cell>
        </row>
        <row r="13887">
          <cell r="A13887" t="str">
            <v>998.00.00.000-8910.23</v>
          </cell>
          <cell r="B13887" t="str">
            <v>998</v>
          </cell>
          <cell r="C13887" t="str">
            <v>00</v>
          </cell>
          <cell r="D13887" t="str">
            <v>00</v>
          </cell>
          <cell r="E13887" t="str">
            <v>000</v>
          </cell>
          <cell r="F13887" t="str">
            <v>8910.23</v>
          </cell>
          <cell r="G13887" t="str">
            <v>Debt Service-Interest HSE Leasing</v>
          </cell>
          <cell r="H13887">
            <v>0</v>
          </cell>
          <cell r="I13887">
            <v>0</v>
          </cell>
          <cell r="J13887">
            <v>0</v>
          </cell>
          <cell r="K13887">
            <v>0</v>
          </cell>
          <cell r="L13887">
            <v>0</v>
          </cell>
          <cell r="M13887">
            <v>0</v>
          </cell>
          <cell r="N13887">
            <v>0</v>
          </cell>
          <cell r="O13887" t="str">
            <v>+++</v>
          </cell>
        </row>
        <row r="13888">
          <cell r="A13888" t="str">
            <v>998.00.00.000-9888.01</v>
          </cell>
          <cell r="B13888" t="str">
            <v>998</v>
          </cell>
          <cell r="C13888" t="str">
            <v>00</v>
          </cell>
          <cell r="D13888" t="str">
            <v>00</v>
          </cell>
          <cell r="E13888" t="str">
            <v>000</v>
          </cell>
          <cell r="F13888" t="str">
            <v>9888.01</v>
          </cell>
          <cell r="G13888" t="str">
            <v>Capital Asset Expenditure Adjustments  Current Year Additions</v>
          </cell>
          <cell r="H13888">
            <v>0</v>
          </cell>
          <cell r="I13888">
            <v>0</v>
          </cell>
          <cell r="J13888">
            <v>0</v>
          </cell>
          <cell r="K13888">
            <v>0</v>
          </cell>
          <cell r="L13888">
            <v>0</v>
          </cell>
          <cell r="M13888">
            <v>0</v>
          </cell>
          <cell r="N13888">
            <v>0</v>
          </cell>
          <cell r="O13888" t="str">
            <v>+++</v>
          </cell>
        </row>
        <row r="13889">
          <cell r="A13889" t="str">
            <v>998.00.00.000-9888.02</v>
          </cell>
          <cell r="B13889" t="str">
            <v>998</v>
          </cell>
          <cell r="C13889" t="str">
            <v>00</v>
          </cell>
          <cell r="D13889" t="str">
            <v>00</v>
          </cell>
          <cell r="E13889" t="str">
            <v>000</v>
          </cell>
          <cell r="F13889" t="str">
            <v>9888.02</v>
          </cell>
          <cell r="G13889" t="str">
            <v>Capital Asset Expenditure Adjustments  Infrastructure Donations/Add</v>
          </cell>
          <cell r="H13889">
            <v>0</v>
          </cell>
          <cell r="I13889">
            <v>0</v>
          </cell>
          <cell r="J13889">
            <v>0</v>
          </cell>
          <cell r="K13889">
            <v>0</v>
          </cell>
          <cell r="L13889">
            <v>0</v>
          </cell>
          <cell r="M13889">
            <v>0</v>
          </cell>
          <cell r="N13889">
            <v>0</v>
          </cell>
          <cell r="O13889" t="str">
            <v>+++</v>
          </cell>
        </row>
        <row r="13890">
          <cell r="A13890" t="str">
            <v>998.00.00.000-9888.03</v>
          </cell>
          <cell r="B13890" t="str">
            <v>998</v>
          </cell>
          <cell r="C13890" t="str">
            <v>00</v>
          </cell>
          <cell r="D13890" t="str">
            <v>00</v>
          </cell>
          <cell r="E13890" t="str">
            <v>000</v>
          </cell>
          <cell r="F13890" t="str">
            <v>9888.03</v>
          </cell>
          <cell r="G13890" t="str">
            <v>Capital Asset Expenditure Adjustments  Disposals</v>
          </cell>
          <cell r="H13890">
            <v>0</v>
          </cell>
          <cell r="I13890">
            <v>0</v>
          </cell>
          <cell r="J13890">
            <v>0</v>
          </cell>
          <cell r="K13890">
            <v>0</v>
          </cell>
          <cell r="L13890">
            <v>0</v>
          </cell>
          <cell r="M13890">
            <v>0</v>
          </cell>
          <cell r="N13890">
            <v>0</v>
          </cell>
          <cell r="O13890" t="str">
            <v>+++</v>
          </cell>
        </row>
        <row r="13891">
          <cell r="A13891" t="str">
            <v>998.00.00.000-9888.04</v>
          </cell>
          <cell r="B13891" t="str">
            <v>998</v>
          </cell>
          <cell r="C13891" t="str">
            <v>00</v>
          </cell>
          <cell r="D13891" t="str">
            <v>00</v>
          </cell>
          <cell r="E13891" t="str">
            <v>000</v>
          </cell>
          <cell r="F13891" t="str">
            <v>9888.04</v>
          </cell>
          <cell r="G13891" t="str">
            <v>Capital Asset Expenditure Adjustments  Asset Transfer In</v>
          </cell>
          <cell r="H13891">
            <v>0</v>
          </cell>
          <cell r="I13891">
            <v>0</v>
          </cell>
          <cell r="J13891">
            <v>0</v>
          </cell>
          <cell r="K13891">
            <v>0</v>
          </cell>
          <cell r="L13891">
            <v>0</v>
          </cell>
          <cell r="M13891">
            <v>0</v>
          </cell>
          <cell r="N13891">
            <v>0</v>
          </cell>
          <cell r="O13891" t="str">
            <v>+++</v>
          </cell>
        </row>
        <row r="13892">
          <cell r="A13892" t="str">
            <v>998.00.00.000-9888.05</v>
          </cell>
          <cell r="B13892" t="str">
            <v>998</v>
          </cell>
          <cell r="C13892" t="str">
            <v>00</v>
          </cell>
          <cell r="D13892" t="str">
            <v>00</v>
          </cell>
          <cell r="E13892" t="str">
            <v>000</v>
          </cell>
          <cell r="F13892" t="str">
            <v>9888.05</v>
          </cell>
          <cell r="G13892" t="str">
            <v>Capital Asset Expenditure Adjustments  Asset Transfer Out</v>
          </cell>
          <cell r="H13892">
            <v>0</v>
          </cell>
          <cell r="I13892">
            <v>0</v>
          </cell>
          <cell r="J13892">
            <v>0</v>
          </cell>
          <cell r="K13892">
            <v>0</v>
          </cell>
          <cell r="L13892">
            <v>0</v>
          </cell>
          <cell r="M13892">
            <v>0</v>
          </cell>
          <cell r="N13892">
            <v>0</v>
          </cell>
          <cell r="O13892" t="str">
            <v>+++</v>
          </cell>
        </row>
        <row r="13893">
          <cell r="A13893" t="str">
            <v>998.01.00.900-6700.01</v>
          </cell>
          <cell r="B13893" t="str">
            <v>998</v>
          </cell>
          <cell r="C13893" t="str">
            <v>01</v>
          </cell>
          <cell r="D13893" t="str">
            <v>00</v>
          </cell>
          <cell r="E13893" t="str">
            <v>900</v>
          </cell>
          <cell r="F13893" t="str">
            <v>6700.01</v>
          </cell>
          <cell r="G13893" t="str">
            <v>Depreciation Buildings</v>
          </cell>
          <cell r="H13893">
            <v>0</v>
          </cell>
          <cell r="I13893">
            <v>0</v>
          </cell>
          <cell r="J13893">
            <v>0</v>
          </cell>
          <cell r="K13893">
            <v>0</v>
          </cell>
          <cell r="L13893">
            <v>0</v>
          </cell>
          <cell r="M13893">
            <v>0</v>
          </cell>
          <cell r="N13893">
            <v>0</v>
          </cell>
          <cell r="O13893" t="str">
            <v>+++</v>
          </cell>
        </row>
        <row r="13894">
          <cell r="A13894" t="str">
            <v>998.01.00.900-6700.02</v>
          </cell>
          <cell r="B13894" t="str">
            <v>998</v>
          </cell>
          <cell r="C13894" t="str">
            <v>01</v>
          </cell>
          <cell r="D13894" t="str">
            <v>00</v>
          </cell>
          <cell r="E13894" t="str">
            <v>900</v>
          </cell>
          <cell r="F13894" t="str">
            <v>6700.02</v>
          </cell>
          <cell r="G13894" t="str">
            <v>Depreciation Building Improvements</v>
          </cell>
          <cell r="H13894">
            <v>0</v>
          </cell>
          <cell r="I13894">
            <v>0</v>
          </cell>
          <cell r="J13894">
            <v>0</v>
          </cell>
          <cell r="K13894">
            <v>0</v>
          </cell>
          <cell r="L13894">
            <v>0</v>
          </cell>
          <cell r="M13894">
            <v>0</v>
          </cell>
          <cell r="N13894">
            <v>0</v>
          </cell>
          <cell r="O13894" t="str">
            <v>+++</v>
          </cell>
        </row>
        <row r="13895">
          <cell r="A13895" t="str">
            <v>998.01.00.900-6700.03</v>
          </cell>
          <cell r="B13895" t="str">
            <v>998</v>
          </cell>
          <cell r="C13895" t="str">
            <v>01</v>
          </cell>
          <cell r="D13895" t="str">
            <v>00</v>
          </cell>
          <cell r="E13895" t="str">
            <v>900</v>
          </cell>
          <cell r="F13895" t="str">
            <v>6700.03</v>
          </cell>
          <cell r="G13895" t="str">
            <v>Depreciation Computer Hardware</v>
          </cell>
          <cell r="H13895">
            <v>0</v>
          </cell>
          <cell r="I13895">
            <v>0</v>
          </cell>
          <cell r="J13895">
            <v>0</v>
          </cell>
          <cell r="K13895">
            <v>0</v>
          </cell>
          <cell r="L13895">
            <v>0</v>
          </cell>
          <cell r="M13895">
            <v>0</v>
          </cell>
          <cell r="N13895">
            <v>0</v>
          </cell>
          <cell r="O13895" t="str">
            <v>+++</v>
          </cell>
        </row>
        <row r="13896">
          <cell r="A13896" t="str">
            <v>998.01.00.900-6700.04</v>
          </cell>
          <cell r="B13896" t="str">
            <v>998</v>
          </cell>
          <cell r="C13896" t="str">
            <v>01</v>
          </cell>
          <cell r="D13896" t="str">
            <v>00</v>
          </cell>
          <cell r="E13896" t="str">
            <v>900</v>
          </cell>
          <cell r="F13896" t="str">
            <v>6700.04</v>
          </cell>
          <cell r="G13896" t="str">
            <v>Depreciation Software</v>
          </cell>
          <cell r="H13896">
            <v>0</v>
          </cell>
          <cell r="I13896">
            <v>0</v>
          </cell>
          <cell r="J13896">
            <v>0</v>
          </cell>
          <cell r="K13896">
            <v>0</v>
          </cell>
          <cell r="L13896">
            <v>0</v>
          </cell>
          <cell r="M13896">
            <v>0</v>
          </cell>
          <cell r="N13896">
            <v>0</v>
          </cell>
          <cell r="O13896" t="str">
            <v>+++</v>
          </cell>
        </row>
        <row r="13897">
          <cell r="A13897" t="str">
            <v>998.01.00.900-6700.05</v>
          </cell>
          <cell r="B13897" t="str">
            <v>998</v>
          </cell>
          <cell r="C13897" t="str">
            <v>01</v>
          </cell>
          <cell r="D13897" t="str">
            <v>00</v>
          </cell>
          <cell r="E13897" t="str">
            <v>900</v>
          </cell>
          <cell r="F13897" t="str">
            <v>6700.05</v>
          </cell>
          <cell r="G13897" t="str">
            <v>Depreciation Machinery &amp; Equipment</v>
          </cell>
          <cell r="H13897">
            <v>0</v>
          </cell>
          <cell r="I13897">
            <v>0</v>
          </cell>
          <cell r="J13897">
            <v>0</v>
          </cell>
          <cell r="K13897">
            <v>0</v>
          </cell>
          <cell r="L13897">
            <v>0</v>
          </cell>
          <cell r="M13897">
            <v>0</v>
          </cell>
          <cell r="N13897">
            <v>0</v>
          </cell>
          <cell r="O13897" t="str">
            <v>+++</v>
          </cell>
        </row>
        <row r="13898">
          <cell r="A13898" t="str">
            <v>998.01.00.900-6700.06</v>
          </cell>
          <cell r="B13898" t="str">
            <v>998</v>
          </cell>
          <cell r="C13898" t="str">
            <v>01</v>
          </cell>
          <cell r="D13898" t="str">
            <v>00</v>
          </cell>
          <cell r="E13898" t="str">
            <v>900</v>
          </cell>
          <cell r="F13898" t="str">
            <v>6700.06</v>
          </cell>
          <cell r="G13898" t="str">
            <v>Depreciation Vehicles</v>
          </cell>
          <cell r="H13898">
            <v>0</v>
          </cell>
          <cell r="I13898">
            <v>0</v>
          </cell>
          <cell r="J13898">
            <v>0</v>
          </cell>
          <cell r="K13898">
            <v>0</v>
          </cell>
          <cell r="L13898">
            <v>0</v>
          </cell>
          <cell r="M13898">
            <v>0</v>
          </cell>
          <cell r="N13898">
            <v>0</v>
          </cell>
          <cell r="O13898" t="str">
            <v>+++</v>
          </cell>
        </row>
        <row r="13899">
          <cell r="A13899" t="str">
            <v>998.01.00.900-6700.07</v>
          </cell>
          <cell r="B13899" t="str">
            <v>998</v>
          </cell>
          <cell r="C13899" t="str">
            <v>01</v>
          </cell>
          <cell r="D13899" t="str">
            <v>00</v>
          </cell>
          <cell r="E13899" t="str">
            <v>900</v>
          </cell>
          <cell r="F13899" t="str">
            <v>6700.07</v>
          </cell>
          <cell r="G13899" t="str">
            <v>Depreciation Parks</v>
          </cell>
          <cell r="H13899">
            <v>0</v>
          </cell>
          <cell r="I13899">
            <v>0</v>
          </cell>
          <cell r="J13899">
            <v>0</v>
          </cell>
          <cell r="K13899">
            <v>0</v>
          </cell>
          <cell r="L13899">
            <v>0</v>
          </cell>
          <cell r="M13899">
            <v>0</v>
          </cell>
          <cell r="N13899">
            <v>0</v>
          </cell>
          <cell r="O13899" t="str">
            <v>+++</v>
          </cell>
        </row>
        <row r="13900">
          <cell r="A13900" t="str">
            <v>998.01.00.900-6700.08</v>
          </cell>
          <cell r="B13900" t="str">
            <v>998</v>
          </cell>
          <cell r="C13900" t="str">
            <v>01</v>
          </cell>
          <cell r="D13900" t="str">
            <v>00</v>
          </cell>
          <cell r="E13900" t="str">
            <v>900</v>
          </cell>
          <cell r="F13900" t="str">
            <v>6700.08</v>
          </cell>
          <cell r="G13900" t="str">
            <v>Depreciation Streets</v>
          </cell>
          <cell r="H13900">
            <v>0</v>
          </cell>
          <cell r="I13900">
            <v>0</v>
          </cell>
          <cell r="J13900">
            <v>0</v>
          </cell>
          <cell r="K13900">
            <v>0</v>
          </cell>
          <cell r="L13900">
            <v>0</v>
          </cell>
          <cell r="M13900">
            <v>0</v>
          </cell>
          <cell r="N13900">
            <v>0</v>
          </cell>
          <cell r="O13900" t="str">
            <v>+++</v>
          </cell>
        </row>
        <row r="13901">
          <cell r="A13901" t="str">
            <v>998.01.00.900-6700.11</v>
          </cell>
          <cell r="B13901" t="str">
            <v>998</v>
          </cell>
          <cell r="C13901" t="str">
            <v>01</v>
          </cell>
          <cell r="D13901" t="str">
            <v>00</v>
          </cell>
          <cell r="E13901" t="str">
            <v>900</v>
          </cell>
          <cell r="F13901" t="str">
            <v>6700.11</v>
          </cell>
          <cell r="G13901" t="str">
            <v>Depreciation Storm Drain</v>
          </cell>
          <cell r="H13901">
            <v>0</v>
          </cell>
          <cell r="I13901">
            <v>0</v>
          </cell>
          <cell r="J13901">
            <v>0</v>
          </cell>
          <cell r="K13901">
            <v>0</v>
          </cell>
          <cell r="L13901">
            <v>0</v>
          </cell>
          <cell r="M13901">
            <v>0</v>
          </cell>
          <cell r="N13901">
            <v>0</v>
          </cell>
          <cell r="O13901" t="str">
            <v>+++</v>
          </cell>
        </row>
        <row r="13902">
          <cell r="A13902" t="str">
            <v>998.01.00.900-6700.99</v>
          </cell>
          <cell r="B13902" t="str">
            <v>998</v>
          </cell>
          <cell r="C13902" t="str">
            <v>01</v>
          </cell>
          <cell r="D13902" t="str">
            <v>00</v>
          </cell>
          <cell r="E13902" t="str">
            <v>900</v>
          </cell>
          <cell r="F13902" t="str">
            <v>6700.99</v>
          </cell>
          <cell r="G13902" t="str">
            <v>Depreciation Conversion</v>
          </cell>
          <cell r="H13902">
            <v>0</v>
          </cell>
          <cell r="I13902">
            <v>0</v>
          </cell>
          <cell r="J13902">
            <v>0</v>
          </cell>
          <cell r="K13902">
            <v>0</v>
          </cell>
          <cell r="L13902">
            <v>0</v>
          </cell>
          <cell r="M13902">
            <v>0</v>
          </cell>
          <cell r="N13902">
            <v>0</v>
          </cell>
          <cell r="O13902" t="str">
            <v>+++</v>
          </cell>
        </row>
        <row r="13903">
          <cell r="A13903" t="str">
            <v>998.03.00.900-6700.01</v>
          </cell>
          <cell r="B13903" t="str">
            <v>998</v>
          </cell>
          <cell r="C13903" t="str">
            <v>03</v>
          </cell>
          <cell r="D13903" t="str">
            <v>00</v>
          </cell>
          <cell r="E13903" t="str">
            <v>900</v>
          </cell>
          <cell r="F13903" t="str">
            <v>6700.01</v>
          </cell>
          <cell r="G13903" t="str">
            <v>Depreciation Buildings</v>
          </cell>
          <cell r="H13903">
            <v>0</v>
          </cell>
          <cell r="I13903">
            <v>0</v>
          </cell>
          <cell r="J13903">
            <v>0</v>
          </cell>
          <cell r="K13903">
            <v>0</v>
          </cell>
          <cell r="L13903">
            <v>0</v>
          </cell>
          <cell r="M13903">
            <v>0</v>
          </cell>
          <cell r="N13903">
            <v>0</v>
          </cell>
          <cell r="O13903" t="str">
            <v>+++</v>
          </cell>
        </row>
        <row r="13904">
          <cell r="A13904" t="str">
            <v>998.03.00.900-6700.02</v>
          </cell>
          <cell r="B13904" t="str">
            <v>998</v>
          </cell>
          <cell r="C13904" t="str">
            <v>03</v>
          </cell>
          <cell r="D13904" t="str">
            <v>00</v>
          </cell>
          <cell r="E13904" t="str">
            <v>900</v>
          </cell>
          <cell r="F13904" t="str">
            <v>6700.02</v>
          </cell>
          <cell r="G13904" t="str">
            <v>Depreciation Building Improvements</v>
          </cell>
          <cell r="H13904">
            <v>0</v>
          </cell>
          <cell r="I13904">
            <v>0</v>
          </cell>
          <cell r="J13904">
            <v>0</v>
          </cell>
          <cell r="K13904">
            <v>0</v>
          </cell>
          <cell r="L13904">
            <v>0</v>
          </cell>
          <cell r="M13904">
            <v>0</v>
          </cell>
          <cell r="N13904">
            <v>0</v>
          </cell>
          <cell r="O13904" t="str">
            <v>+++</v>
          </cell>
        </row>
        <row r="13905">
          <cell r="A13905" t="str">
            <v>998.03.00.900-6700.03</v>
          </cell>
          <cell r="B13905" t="str">
            <v>998</v>
          </cell>
          <cell r="C13905" t="str">
            <v>03</v>
          </cell>
          <cell r="D13905" t="str">
            <v>00</v>
          </cell>
          <cell r="E13905" t="str">
            <v>900</v>
          </cell>
          <cell r="F13905" t="str">
            <v>6700.03</v>
          </cell>
          <cell r="G13905" t="str">
            <v>Depreciation Computer Hardware</v>
          </cell>
          <cell r="H13905">
            <v>0</v>
          </cell>
          <cell r="I13905">
            <v>0</v>
          </cell>
          <cell r="J13905">
            <v>0</v>
          </cell>
          <cell r="K13905">
            <v>0</v>
          </cell>
          <cell r="L13905">
            <v>0</v>
          </cell>
          <cell r="M13905">
            <v>0</v>
          </cell>
          <cell r="N13905">
            <v>0</v>
          </cell>
          <cell r="O13905" t="str">
            <v>+++</v>
          </cell>
        </row>
        <row r="13906">
          <cell r="A13906" t="str">
            <v>998.03.00.900-6700.04</v>
          </cell>
          <cell r="B13906" t="str">
            <v>998</v>
          </cell>
          <cell r="C13906" t="str">
            <v>03</v>
          </cell>
          <cell r="D13906" t="str">
            <v>00</v>
          </cell>
          <cell r="E13906" t="str">
            <v>900</v>
          </cell>
          <cell r="F13906" t="str">
            <v>6700.04</v>
          </cell>
          <cell r="G13906" t="str">
            <v>Depreciation Software</v>
          </cell>
          <cell r="H13906">
            <v>0</v>
          </cell>
          <cell r="I13906">
            <v>0</v>
          </cell>
          <cell r="J13906">
            <v>0</v>
          </cell>
          <cell r="K13906">
            <v>0</v>
          </cell>
          <cell r="L13906">
            <v>0</v>
          </cell>
          <cell r="M13906">
            <v>0</v>
          </cell>
          <cell r="N13906">
            <v>0</v>
          </cell>
          <cell r="O13906" t="str">
            <v>+++</v>
          </cell>
        </row>
        <row r="13907">
          <cell r="A13907" t="str">
            <v>998.03.00.900-6700.05</v>
          </cell>
          <cell r="B13907" t="str">
            <v>998</v>
          </cell>
          <cell r="C13907" t="str">
            <v>03</v>
          </cell>
          <cell r="D13907" t="str">
            <v>00</v>
          </cell>
          <cell r="E13907" t="str">
            <v>900</v>
          </cell>
          <cell r="F13907" t="str">
            <v>6700.05</v>
          </cell>
          <cell r="G13907" t="str">
            <v>Depreciation Machinery &amp; Equipment</v>
          </cell>
          <cell r="H13907">
            <v>0</v>
          </cell>
          <cell r="I13907">
            <v>0</v>
          </cell>
          <cell r="J13907">
            <v>0</v>
          </cell>
          <cell r="K13907">
            <v>0</v>
          </cell>
          <cell r="L13907">
            <v>0</v>
          </cell>
          <cell r="M13907">
            <v>0</v>
          </cell>
          <cell r="N13907">
            <v>0</v>
          </cell>
          <cell r="O13907" t="str">
            <v>+++</v>
          </cell>
        </row>
        <row r="13908">
          <cell r="A13908" t="str">
            <v>998.03.00.900-6700.06</v>
          </cell>
          <cell r="B13908" t="str">
            <v>998</v>
          </cell>
          <cell r="C13908" t="str">
            <v>03</v>
          </cell>
          <cell r="D13908" t="str">
            <v>00</v>
          </cell>
          <cell r="E13908" t="str">
            <v>900</v>
          </cell>
          <cell r="F13908" t="str">
            <v>6700.06</v>
          </cell>
          <cell r="G13908" t="str">
            <v>Depreciation Vehicles</v>
          </cell>
          <cell r="H13908">
            <v>0</v>
          </cell>
          <cell r="I13908">
            <v>0</v>
          </cell>
          <cell r="J13908">
            <v>0</v>
          </cell>
          <cell r="K13908">
            <v>0</v>
          </cell>
          <cell r="L13908">
            <v>0</v>
          </cell>
          <cell r="M13908">
            <v>0</v>
          </cell>
          <cell r="N13908">
            <v>0</v>
          </cell>
          <cell r="O13908" t="str">
            <v>+++</v>
          </cell>
        </row>
        <row r="13909">
          <cell r="A13909" t="str">
            <v>998.03.00.900-6700.07</v>
          </cell>
          <cell r="B13909" t="str">
            <v>998</v>
          </cell>
          <cell r="C13909" t="str">
            <v>03</v>
          </cell>
          <cell r="D13909" t="str">
            <v>00</v>
          </cell>
          <cell r="E13909" t="str">
            <v>900</v>
          </cell>
          <cell r="F13909" t="str">
            <v>6700.07</v>
          </cell>
          <cell r="G13909" t="str">
            <v>Depreciation Parks</v>
          </cell>
          <cell r="H13909">
            <v>0</v>
          </cell>
          <cell r="I13909">
            <v>0</v>
          </cell>
          <cell r="J13909">
            <v>0</v>
          </cell>
          <cell r="K13909">
            <v>0</v>
          </cell>
          <cell r="L13909">
            <v>0</v>
          </cell>
          <cell r="M13909">
            <v>0</v>
          </cell>
          <cell r="N13909">
            <v>0</v>
          </cell>
          <cell r="O13909" t="str">
            <v>+++</v>
          </cell>
        </row>
        <row r="13910">
          <cell r="A13910" t="str">
            <v>998.03.00.900-6700.08</v>
          </cell>
          <cell r="B13910" t="str">
            <v>998</v>
          </cell>
          <cell r="C13910" t="str">
            <v>03</v>
          </cell>
          <cell r="D13910" t="str">
            <v>00</v>
          </cell>
          <cell r="E13910" t="str">
            <v>900</v>
          </cell>
          <cell r="F13910" t="str">
            <v>6700.08</v>
          </cell>
          <cell r="G13910" t="str">
            <v>Depreciation Streets</v>
          </cell>
          <cell r="H13910">
            <v>0</v>
          </cell>
          <cell r="I13910">
            <v>0</v>
          </cell>
          <cell r="J13910">
            <v>0</v>
          </cell>
          <cell r="K13910">
            <v>0</v>
          </cell>
          <cell r="L13910">
            <v>0</v>
          </cell>
          <cell r="M13910">
            <v>0</v>
          </cell>
          <cell r="N13910">
            <v>0</v>
          </cell>
          <cell r="O13910" t="str">
            <v>+++</v>
          </cell>
        </row>
        <row r="13911">
          <cell r="A13911" t="str">
            <v>998.03.00.900-6700.11</v>
          </cell>
          <cell r="B13911" t="str">
            <v>998</v>
          </cell>
          <cell r="C13911" t="str">
            <v>03</v>
          </cell>
          <cell r="D13911" t="str">
            <v>00</v>
          </cell>
          <cell r="E13911" t="str">
            <v>900</v>
          </cell>
          <cell r="F13911" t="str">
            <v>6700.11</v>
          </cell>
          <cell r="G13911" t="str">
            <v>Depreciation Storm Drain</v>
          </cell>
          <cell r="H13911">
            <v>0</v>
          </cell>
          <cell r="I13911">
            <v>0</v>
          </cell>
          <cell r="J13911">
            <v>0</v>
          </cell>
          <cell r="K13911">
            <v>0</v>
          </cell>
          <cell r="L13911">
            <v>0</v>
          </cell>
          <cell r="M13911">
            <v>0</v>
          </cell>
          <cell r="N13911">
            <v>0</v>
          </cell>
          <cell r="O13911" t="str">
            <v>+++</v>
          </cell>
        </row>
        <row r="13912">
          <cell r="A13912" t="str">
            <v>998.03.00.900-6700.99</v>
          </cell>
          <cell r="B13912" t="str">
            <v>998</v>
          </cell>
          <cell r="C13912" t="str">
            <v>03</v>
          </cell>
          <cell r="D13912" t="str">
            <v>00</v>
          </cell>
          <cell r="E13912" t="str">
            <v>900</v>
          </cell>
          <cell r="F13912" t="str">
            <v>6700.99</v>
          </cell>
          <cell r="G13912" t="str">
            <v>Depreciation Conversion</v>
          </cell>
          <cell r="H13912">
            <v>0</v>
          </cell>
          <cell r="I13912">
            <v>0</v>
          </cell>
          <cell r="J13912">
            <v>0</v>
          </cell>
          <cell r="K13912">
            <v>0</v>
          </cell>
          <cell r="L13912">
            <v>0</v>
          </cell>
          <cell r="M13912">
            <v>0</v>
          </cell>
          <cell r="N13912">
            <v>0</v>
          </cell>
          <cell r="O13912" t="str">
            <v>+++</v>
          </cell>
        </row>
        <row r="13913">
          <cell r="A13913" t="str">
            <v>998.04.00.900-6700.01</v>
          </cell>
          <cell r="B13913" t="str">
            <v>998</v>
          </cell>
          <cell r="C13913" t="str">
            <v>04</v>
          </cell>
          <cell r="D13913" t="str">
            <v>00</v>
          </cell>
          <cell r="E13913" t="str">
            <v>900</v>
          </cell>
          <cell r="F13913" t="str">
            <v>6700.01</v>
          </cell>
          <cell r="G13913" t="str">
            <v>Depreciation Buildings</v>
          </cell>
          <cell r="H13913">
            <v>0</v>
          </cell>
          <cell r="I13913">
            <v>0</v>
          </cell>
          <cell r="J13913">
            <v>0</v>
          </cell>
          <cell r="K13913">
            <v>0</v>
          </cell>
          <cell r="L13913">
            <v>0</v>
          </cell>
          <cell r="M13913">
            <v>0</v>
          </cell>
          <cell r="N13913">
            <v>0</v>
          </cell>
          <cell r="O13913" t="str">
            <v>+++</v>
          </cell>
        </row>
        <row r="13914">
          <cell r="A13914" t="str">
            <v>998.04.00.900-6700.02</v>
          </cell>
          <cell r="B13914" t="str">
            <v>998</v>
          </cell>
          <cell r="C13914" t="str">
            <v>04</v>
          </cell>
          <cell r="D13914" t="str">
            <v>00</v>
          </cell>
          <cell r="E13914" t="str">
            <v>900</v>
          </cell>
          <cell r="F13914" t="str">
            <v>6700.02</v>
          </cell>
          <cell r="G13914" t="str">
            <v>Depreciation Building Improvements</v>
          </cell>
          <cell r="H13914">
            <v>0</v>
          </cell>
          <cell r="I13914">
            <v>0</v>
          </cell>
          <cell r="J13914">
            <v>0</v>
          </cell>
          <cell r="K13914">
            <v>0</v>
          </cell>
          <cell r="L13914">
            <v>0</v>
          </cell>
          <cell r="M13914">
            <v>0</v>
          </cell>
          <cell r="N13914">
            <v>0</v>
          </cell>
          <cell r="O13914" t="str">
            <v>+++</v>
          </cell>
        </row>
        <row r="13915">
          <cell r="A13915" t="str">
            <v>998.04.00.900-6700.03</v>
          </cell>
          <cell r="B13915" t="str">
            <v>998</v>
          </cell>
          <cell r="C13915" t="str">
            <v>04</v>
          </cell>
          <cell r="D13915" t="str">
            <v>00</v>
          </cell>
          <cell r="E13915" t="str">
            <v>900</v>
          </cell>
          <cell r="F13915" t="str">
            <v>6700.03</v>
          </cell>
          <cell r="G13915" t="str">
            <v>Depreciation Computer Hardware</v>
          </cell>
          <cell r="H13915">
            <v>0</v>
          </cell>
          <cell r="I13915">
            <v>0</v>
          </cell>
          <cell r="J13915">
            <v>0</v>
          </cell>
          <cell r="K13915">
            <v>0</v>
          </cell>
          <cell r="L13915">
            <v>0</v>
          </cell>
          <cell r="M13915">
            <v>0</v>
          </cell>
          <cell r="N13915">
            <v>0</v>
          </cell>
          <cell r="O13915" t="str">
            <v>+++</v>
          </cell>
        </row>
        <row r="13916">
          <cell r="A13916" t="str">
            <v>998.04.00.900-6700.04</v>
          </cell>
          <cell r="B13916" t="str">
            <v>998</v>
          </cell>
          <cell r="C13916" t="str">
            <v>04</v>
          </cell>
          <cell r="D13916" t="str">
            <v>00</v>
          </cell>
          <cell r="E13916" t="str">
            <v>900</v>
          </cell>
          <cell r="F13916" t="str">
            <v>6700.04</v>
          </cell>
          <cell r="G13916" t="str">
            <v>Depreciation Software</v>
          </cell>
          <cell r="H13916">
            <v>0</v>
          </cell>
          <cell r="I13916">
            <v>0</v>
          </cell>
          <cell r="J13916">
            <v>0</v>
          </cell>
          <cell r="K13916">
            <v>0</v>
          </cell>
          <cell r="L13916">
            <v>0</v>
          </cell>
          <cell r="M13916">
            <v>0</v>
          </cell>
          <cell r="N13916">
            <v>0</v>
          </cell>
          <cell r="O13916" t="str">
            <v>+++</v>
          </cell>
        </row>
        <row r="13917">
          <cell r="A13917" t="str">
            <v>998.04.00.900-6700.05</v>
          </cell>
          <cell r="B13917" t="str">
            <v>998</v>
          </cell>
          <cell r="C13917" t="str">
            <v>04</v>
          </cell>
          <cell r="D13917" t="str">
            <v>00</v>
          </cell>
          <cell r="E13917" t="str">
            <v>900</v>
          </cell>
          <cell r="F13917" t="str">
            <v>6700.05</v>
          </cell>
          <cell r="G13917" t="str">
            <v>Depreciation Machinery &amp; Equipment</v>
          </cell>
          <cell r="H13917">
            <v>0</v>
          </cell>
          <cell r="I13917">
            <v>0</v>
          </cell>
          <cell r="J13917">
            <v>0</v>
          </cell>
          <cell r="K13917">
            <v>0</v>
          </cell>
          <cell r="L13917">
            <v>0</v>
          </cell>
          <cell r="M13917">
            <v>0</v>
          </cell>
          <cell r="N13917">
            <v>0</v>
          </cell>
          <cell r="O13917" t="str">
            <v>+++</v>
          </cell>
        </row>
        <row r="13918">
          <cell r="A13918" t="str">
            <v>998.04.00.900-6700.06</v>
          </cell>
          <cell r="B13918" t="str">
            <v>998</v>
          </cell>
          <cell r="C13918" t="str">
            <v>04</v>
          </cell>
          <cell r="D13918" t="str">
            <v>00</v>
          </cell>
          <cell r="E13918" t="str">
            <v>900</v>
          </cell>
          <cell r="F13918" t="str">
            <v>6700.06</v>
          </cell>
          <cell r="G13918" t="str">
            <v>Depreciation Vehicles</v>
          </cell>
          <cell r="H13918">
            <v>0</v>
          </cell>
          <cell r="I13918">
            <v>0</v>
          </cell>
          <cell r="J13918">
            <v>0</v>
          </cell>
          <cell r="K13918">
            <v>0</v>
          </cell>
          <cell r="L13918">
            <v>0</v>
          </cell>
          <cell r="M13918">
            <v>0</v>
          </cell>
          <cell r="N13918">
            <v>0</v>
          </cell>
          <cell r="O13918" t="str">
            <v>+++</v>
          </cell>
        </row>
        <row r="13919">
          <cell r="A13919" t="str">
            <v>998.04.00.900-6700.07</v>
          </cell>
          <cell r="B13919" t="str">
            <v>998</v>
          </cell>
          <cell r="C13919" t="str">
            <v>04</v>
          </cell>
          <cell r="D13919" t="str">
            <v>00</v>
          </cell>
          <cell r="E13919" t="str">
            <v>900</v>
          </cell>
          <cell r="F13919" t="str">
            <v>6700.07</v>
          </cell>
          <cell r="G13919" t="str">
            <v>Depreciation Parks</v>
          </cell>
          <cell r="H13919">
            <v>0</v>
          </cell>
          <cell r="I13919">
            <v>0</v>
          </cell>
          <cell r="J13919">
            <v>0</v>
          </cell>
          <cell r="K13919">
            <v>0</v>
          </cell>
          <cell r="L13919">
            <v>0</v>
          </cell>
          <cell r="M13919">
            <v>0</v>
          </cell>
          <cell r="N13919">
            <v>0</v>
          </cell>
          <cell r="O13919" t="str">
            <v>+++</v>
          </cell>
        </row>
        <row r="13920">
          <cell r="A13920" t="str">
            <v>998.04.00.900-6700.08</v>
          </cell>
          <cell r="B13920" t="str">
            <v>998</v>
          </cell>
          <cell r="C13920" t="str">
            <v>04</v>
          </cell>
          <cell r="D13920" t="str">
            <v>00</v>
          </cell>
          <cell r="E13920" t="str">
            <v>900</v>
          </cell>
          <cell r="F13920" t="str">
            <v>6700.08</v>
          </cell>
          <cell r="G13920" t="str">
            <v>Depreciation Streets</v>
          </cell>
          <cell r="H13920">
            <v>0</v>
          </cell>
          <cell r="I13920">
            <v>0</v>
          </cell>
          <cell r="J13920">
            <v>0</v>
          </cell>
          <cell r="K13920">
            <v>0</v>
          </cell>
          <cell r="L13920">
            <v>0</v>
          </cell>
          <cell r="M13920">
            <v>0</v>
          </cell>
          <cell r="N13920">
            <v>0</v>
          </cell>
          <cell r="O13920" t="str">
            <v>+++</v>
          </cell>
        </row>
        <row r="13921">
          <cell r="A13921" t="str">
            <v>998.04.00.900-6700.11</v>
          </cell>
          <cell r="B13921" t="str">
            <v>998</v>
          </cell>
          <cell r="C13921" t="str">
            <v>04</v>
          </cell>
          <cell r="D13921" t="str">
            <v>00</v>
          </cell>
          <cell r="E13921" t="str">
            <v>900</v>
          </cell>
          <cell r="F13921" t="str">
            <v>6700.11</v>
          </cell>
          <cell r="G13921" t="str">
            <v>Depreciation Storm Drain</v>
          </cell>
          <cell r="H13921">
            <v>0</v>
          </cell>
          <cell r="I13921">
            <v>0</v>
          </cell>
          <cell r="J13921">
            <v>0</v>
          </cell>
          <cell r="K13921">
            <v>0</v>
          </cell>
          <cell r="L13921">
            <v>0</v>
          </cell>
          <cell r="M13921">
            <v>0</v>
          </cell>
          <cell r="N13921">
            <v>0</v>
          </cell>
          <cell r="O13921" t="str">
            <v>+++</v>
          </cell>
        </row>
        <row r="13922">
          <cell r="A13922" t="str">
            <v>998.04.00.900-6700.99</v>
          </cell>
          <cell r="B13922" t="str">
            <v>998</v>
          </cell>
          <cell r="C13922" t="str">
            <v>04</v>
          </cell>
          <cell r="D13922" t="str">
            <v>00</v>
          </cell>
          <cell r="E13922" t="str">
            <v>900</v>
          </cell>
          <cell r="F13922" t="str">
            <v>6700.99</v>
          </cell>
          <cell r="G13922" t="str">
            <v>Depreciation Conversion</v>
          </cell>
          <cell r="H13922">
            <v>0</v>
          </cell>
          <cell r="I13922">
            <v>0</v>
          </cell>
          <cell r="J13922">
            <v>0</v>
          </cell>
          <cell r="K13922">
            <v>0</v>
          </cell>
          <cell r="L13922">
            <v>0</v>
          </cell>
          <cell r="M13922">
            <v>0</v>
          </cell>
          <cell r="N13922">
            <v>0</v>
          </cell>
          <cell r="O13922" t="str">
            <v>+++</v>
          </cell>
        </row>
        <row r="13923">
          <cell r="A13923" t="str">
            <v>998.05.00.900-6700.01</v>
          </cell>
          <cell r="B13923" t="str">
            <v>998</v>
          </cell>
          <cell r="C13923" t="str">
            <v>05</v>
          </cell>
          <cell r="D13923" t="str">
            <v>00</v>
          </cell>
          <cell r="E13923" t="str">
            <v>900</v>
          </cell>
          <cell r="F13923" t="str">
            <v>6700.01</v>
          </cell>
          <cell r="G13923" t="str">
            <v>Depreciation Buildings</v>
          </cell>
          <cell r="H13923">
            <v>0</v>
          </cell>
          <cell r="I13923">
            <v>0</v>
          </cell>
          <cell r="J13923">
            <v>0</v>
          </cell>
          <cell r="K13923">
            <v>0</v>
          </cell>
          <cell r="L13923">
            <v>0</v>
          </cell>
          <cell r="M13923">
            <v>0</v>
          </cell>
          <cell r="N13923">
            <v>0</v>
          </cell>
          <cell r="O13923" t="str">
            <v>+++</v>
          </cell>
        </row>
        <row r="13924">
          <cell r="A13924" t="str">
            <v>998.05.00.900-6700.02</v>
          </cell>
          <cell r="B13924" t="str">
            <v>998</v>
          </cell>
          <cell r="C13924" t="str">
            <v>05</v>
          </cell>
          <cell r="D13924" t="str">
            <v>00</v>
          </cell>
          <cell r="E13924" t="str">
            <v>900</v>
          </cell>
          <cell r="F13924" t="str">
            <v>6700.02</v>
          </cell>
          <cell r="G13924" t="str">
            <v>Depreciation Building Improvements</v>
          </cell>
          <cell r="H13924">
            <v>0</v>
          </cell>
          <cell r="I13924">
            <v>0</v>
          </cell>
          <cell r="J13924">
            <v>0</v>
          </cell>
          <cell r="K13924">
            <v>0</v>
          </cell>
          <cell r="L13924">
            <v>0</v>
          </cell>
          <cell r="M13924">
            <v>0</v>
          </cell>
          <cell r="N13924">
            <v>0</v>
          </cell>
          <cell r="O13924" t="str">
            <v>+++</v>
          </cell>
        </row>
        <row r="13925">
          <cell r="A13925" t="str">
            <v>998.05.00.900-6700.03</v>
          </cell>
          <cell r="B13925" t="str">
            <v>998</v>
          </cell>
          <cell r="C13925" t="str">
            <v>05</v>
          </cell>
          <cell r="D13925" t="str">
            <v>00</v>
          </cell>
          <cell r="E13925" t="str">
            <v>900</v>
          </cell>
          <cell r="F13925" t="str">
            <v>6700.03</v>
          </cell>
          <cell r="G13925" t="str">
            <v>Depreciation Computer Hardware</v>
          </cell>
          <cell r="H13925">
            <v>0</v>
          </cell>
          <cell r="I13925">
            <v>0</v>
          </cell>
          <cell r="J13925">
            <v>0</v>
          </cell>
          <cell r="K13925">
            <v>0</v>
          </cell>
          <cell r="L13925">
            <v>0</v>
          </cell>
          <cell r="M13925">
            <v>0</v>
          </cell>
          <cell r="N13925">
            <v>0</v>
          </cell>
          <cell r="O13925" t="str">
            <v>+++</v>
          </cell>
        </row>
        <row r="13926">
          <cell r="A13926" t="str">
            <v>998.05.00.900-6700.04</v>
          </cell>
          <cell r="B13926" t="str">
            <v>998</v>
          </cell>
          <cell r="C13926" t="str">
            <v>05</v>
          </cell>
          <cell r="D13926" t="str">
            <v>00</v>
          </cell>
          <cell r="E13926" t="str">
            <v>900</v>
          </cell>
          <cell r="F13926" t="str">
            <v>6700.04</v>
          </cell>
          <cell r="G13926" t="str">
            <v>Depreciation Software</v>
          </cell>
          <cell r="H13926">
            <v>0</v>
          </cell>
          <cell r="I13926">
            <v>0</v>
          </cell>
          <cell r="J13926">
            <v>0</v>
          </cell>
          <cell r="K13926">
            <v>0</v>
          </cell>
          <cell r="L13926">
            <v>0</v>
          </cell>
          <cell r="M13926">
            <v>0</v>
          </cell>
          <cell r="N13926">
            <v>0</v>
          </cell>
          <cell r="O13926" t="str">
            <v>+++</v>
          </cell>
        </row>
        <row r="13927">
          <cell r="A13927" t="str">
            <v>998.05.00.900-6700.05</v>
          </cell>
          <cell r="B13927" t="str">
            <v>998</v>
          </cell>
          <cell r="C13927" t="str">
            <v>05</v>
          </cell>
          <cell r="D13927" t="str">
            <v>00</v>
          </cell>
          <cell r="E13927" t="str">
            <v>900</v>
          </cell>
          <cell r="F13927" t="str">
            <v>6700.05</v>
          </cell>
          <cell r="G13927" t="str">
            <v>Depreciation Machinery &amp; Equipment</v>
          </cell>
          <cell r="H13927">
            <v>0</v>
          </cell>
          <cell r="I13927">
            <v>0</v>
          </cell>
          <cell r="J13927">
            <v>0</v>
          </cell>
          <cell r="K13927">
            <v>0</v>
          </cell>
          <cell r="L13927">
            <v>0</v>
          </cell>
          <cell r="M13927">
            <v>0</v>
          </cell>
          <cell r="N13927">
            <v>0</v>
          </cell>
          <cell r="O13927" t="str">
            <v>+++</v>
          </cell>
        </row>
        <row r="13928">
          <cell r="A13928" t="str">
            <v>998.05.00.900-6700.06</v>
          </cell>
          <cell r="B13928" t="str">
            <v>998</v>
          </cell>
          <cell r="C13928" t="str">
            <v>05</v>
          </cell>
          <cell r="D13928" t="str">
            <v>00</v>
          </cell>
          <cell r="E13928" t="str">
            <v>900</v>
          </cell>
          <cell r="F13928" t="str">
            <v>6700.06</v>
          </cell>
          <cell r="G13928" t="str">
            <v>Depreciation Vehicles</v>
          </cell>
          <cell r="H13928">
            <v>0</v>
          </cell>
          <cell r="I13928">
            <v>0</v>
          </cell>
          <cell r="J13928">
            <v>0</v>
          </cell>
          <cell r="K13928">
            <v>0</v>
          </cell>
          <cell r="L13928">
            <v>0</v>
          </cell>
          <cell r="M13928">
            <v>0</v>
          </cell>
          <cell r="N13928">
            <v>0</v>
          </cell>
          <cell r="O13928" t="str">
            <v>+++</v>
          </cell>
        </row>
        <row r="13929">
          <cell r="A13929" t="str">
            <v>998.05.00.900-6700.07</v>
          </cell>
          <cell r="B13929" t="str">
            <v>998</v>
          </cell>
          <cell r="C13929" t="str">
            <v>05</v>
          </cell>
          <cell r="D13929" t="str">
            <v>00</v>
          </cell>
          <cell r="E13929" t="str">
            <v>900</v>
          </cell>
          <cell r="F13929" t="str">
            <v>6700.07</v>
          </cell>
          <cell r="G13929" t="str">
            <v>Depreciation Parks</v>
          </cell>
          <cell r="H13929">
            <v>0</v>
          </cell>
          <cell r="I13929">
            <v>0</v>
          </cell>
          <cell r="J13929">
            <v>0</v>
          </cell>
          <cell r="K13929">
            <v>0</v>
          </cell>
          <cell r="L13929">
            <v>0</v>
          </cell>
          <cell r="M13929">
            <v>0</v>
          </cell>
          <cell r="N13929">
            <v>0</v>
          </cell>
          <cell r="O13929" t="str">
            <v>+++</v>
          </cell>
        </row>
        <row r="13930">
          <cell r="A13930" t="str">
            <v>998.05.00.900-6700.08</v>
          </cell>
          <cell r="B13930" t="str">
            <v>998</v>
          </cell>
          <cell r="C13930" t="str">
            <v>05</v>
          </cell>
          <cell r="D13930" t="str">
            <v>00</v>
          </cell>
          <cell r="E13930" t="str">
            <v>900</v>
          </cell>
          <cell r="F13930" t="str">
            <v>6700.08</v>
          </cell>
          <cell r="G13930" t="str">
            <v>Depreciation Streets</v>
          </cell>
          <cell r="H13930">
            <v>0</v>
          </cell>
          <cell r="I13930">
            <v>0</v>
          </cell>
          <cell r="J13930">
            <v>0</v>
          </cell>
          <cell r="K13930">
            <v>0</v>
          </cell>
          <cell r="L13930">
            <v>0</v>
          </cell>
          <cell r="M13930">
            <v>0</v>
          </cell>
          <cell r="N13930">
            <v>0</v>
          </cell>
          <cell r="O13930" t="str">
            <v>+++</v>
          </cell>
        </row>
        <row r="13931">
          <cell r="A13931" t="str">
            <v>998.05.00.900-6700.11</v>
          </cell>
          <cell r="B13931" t="str">
            <v>998</v>
          </cell>
          <cell r="C13931" t="str">
            <v>05</v>
          </cell>
          <cell r="D13931" t="str">
            <v>00</v>
          </cell>
          <cell r="E13931" t="str">
            <v>900</v>
          </cell>
          <cell r="F13931" t="str">
            <v>6700.11</v>
          </cell>
          <cell r="G13931" t="str">
            <v>Depreciation Storm Drain</v>
          </cell>
          <cell r="H13931">
            <v>0</v>
          </cell>
          <cell r="I13931">
            <v>0</v>
          </cell>
          <cell r="J13931">
            <v>0</v>
          </cell>
          <cell r="K13931">
            <v>0</v>
          </cell>
          <cell r="L13931">
            <v>0</v>
          </cell>
          <cell r="M13931">
            <v>0</v>
          </cell>
          <cell r="N13931">
            <v>0</v>
          </cell>
          <cell r="O13931" t="str">
            <v>+++</v>
          </cell>
        </row>
        <row r="13932">
          <cell r="A13932" t="str">
            <v>998.05.00.900-6700.99</v>
          </cell>
          <cell r="B13932" t="str">
            <v>998</v>
          </cell>
          <cell r="C13932" t="str">
            <v>05</v>
          </cell>
          <cell r="D13932" t="str">
            <v>00</v>
          </cell>
          <cell r="E13932" t="str">
            <v>900</v>
          </cell>
          <cell r="F13932" t="str">
            <v>6700.99</v>
          </cell>
          <cell r="G13932" t="str">
            <v>Depreciation Conversion</v>
          </cell>
          <cell r="H13932">
            <v>0</v>
          </cell>
          <cell r="I13932">
            <v>0</v>
          </cell>
          <cell r="J13932">
            <v>0</v>
          </cell>
          <cell r="K13932">
            <v>0</v>
          </cell>
          <cell r="L13932">
            <v>0</v>
          </cell>
          <cell r="M13932">
            <v>0</v>
          </cell>
          <cell r="N13932">
            <v>0</v>
          </cell>
          <cell r="O13932" t="str">
            <v>+++</v>
          </cell>
        </row>
        <row r="13933">
          <cell r="A13933" t="str">
            <v>998.07.00.900-6700.01</v>
          </cell>
          <cell r="B13933" t="str">
            <v>998</v>
          </cell>
          <cell r="C13933" t="str">
            <v>07</v>
          </cell>
          <cell r="D13933" t="str">
            <v>00</v>
          </cell>
          <cell r="E13933" t="str">
            <v>900</v>
          </cell>
          <cell r="F13933" t="str">
            <v>6700.01</v>
          </cell>
          <cell r="G13933" t="str">
            <v>Depreciation Buildings</v>
          </cell>
          <cell r="H13933">
            <v>0</v>
          </cell>
          <cell r="I13933">
            <v>0</v>
          </cell>
          <cell r="J13933">
            <v>0</v>
          </cell>
          <cell r="K13933">
            <v>0</v>
          </cell>
          <cell r="L13933">
            <v>0</v>
          </cell>
          <cell r="M13933">
            <v>0</v>
          </cell>
          <cell r="N13933">
            <v>0</v>
          </cell>
          <cell r="O13933" t="str">
            <v>+++</v>
          </cell>
        </row>
        <row r="13934">
          <cell r="A13934" t="str">
            <v>998.07.00.900-6700.02</v>
          </cell>
          <cell r="B13934" t="str">
            <v>998</v>
          </cell>
          <cell r="C13934" t="str">
            <v>07</v>
          </cell>
          <cell r="D13934" t="str">
            <v>00</v>
          </cell>
          <cell r="E13934" t="str">
            <v>900</v>
          </cell>
          <cell r="F13934" t="str">
            <v>6700.02</v>
          </cell>
          <cell r="G13934" t="str">
            <v>Depreciation Building Improvements</v>
          </cell>
          <cell r="H13934">
            <v>0</v>
          </cell>
          <cell r="I13934">
            <v>0</v>
          </cell>
          <cell r="J13934">
            <v>0</v>
          </cell>
          <cell r="K13934">
            <v>0</v>
          </cell>
          <cell r="L13934">
            <v>0</v>
          </cell>
          <cell r="M13934">
            <v>0</v>
          </cell>
          <cell r="N13934">
            <v>0</v>
          </cell>
          <cell r="O13934" t="str">
            <v>+++</v>
          </cell>
        </row>
        <row r="13935">
          <cell r="A13935" t="str">
            <v>998.07.00.900-6700.03</v>
          </cell>
          <cell r="B13935" t="str">
            <v>998</v>
          </cell>
          <cell r="C13935" t="str">
            <v>07</v>
          </cell>
          <cell r="D13935" t="str">
            <v>00</v>
          </cell>
          <cell r="E13935" t="str">
            <v>900</v>
          </cell>
          <cell r="F13935" t="str">
            <v>6700.03</v>
          </cell>
          <cell r="G13935" t="str">
            <v>Depreciation Computer Hardware</v>
          </cell>
          <cell r="H13935">
            <v>0</v>
          </cell>
          <cell r="I13935">
            <v>0</v>
          </cell>
          <cell r="J13935">
            <v>0</v>
          </cell>
          <cell r="K13935">
            <v>0</v>
          </cell>
          <cell r="L13935">
            <v>0</v>
          </cell>
          <cell r="M13935">
            <v>0</v>
          </cell>
          <cell r="N13935">
            <v>0</v>
          </cell>
          <cell r="O13935" t="str">
            <v>+++</v>
          </cell>
        </row>
        <row r="13936">
          <cell r="A13936" t="str">
            <v>998.07.00.900-6700.04</v>
          </cell>
          <cell r="B13936" t="str">
            <v>998</v>
          </cell>
          <cell r="C13936" t="str">
            <v>07</v>
          </cell>
          <cell r="D13936" t="str">
            <v>00</v>
          </cell>
          <cell r="E13936" t="str">
            <v>900</v>
          </cell>
          <cell r="F13936" t="str">
            <v>6700.04</v>
          </cell>
          <cell r="G13936" t="str">
            <v>Depreciation Software</v>
          </cell>
          <cell r="H13936">
            <v>0</v>
          </cell>
          <cell r="I13936">
            <v>0</v>
          </cell>
          <cell r="J13936">
            <v>0</v>
          </cell>
          <cell r="K13936">
            <v>0</v>
          </cell>
          <cell r="L13936">
            <v>0</v>
          </cell>
          <cell r="M13936">
            <v>0</v>
          </cell>
          <cell r="N13936">
            <v>0</v>
          </cell>
          <cell r="O13936" t="str">
            <v>+++</v>
          </cell>
        </row>
        <row r="13937">
          <cell r="A13937" t="str">
            <v>998.07.00.900-6700.05</v>
          </cell>
          <cell r="B13937" t="str">
            <v>998</v>
          </cell>
          <cell r="C13937" t="str">
            <v>07</v>
          </cell>
          <cell r="D13937" t="str">
            <v>00</v>
          </cell>
          <cell r="E13937" t="str">
            <v>900</v>
          </cell>
          <cell r="F13937" t="str">
            <v>6700.05</v>
          </cell>
          <cell r="G13937" t="str">
            <v>Depreciation Machinery &amp; Equipment</v>
          </cell>
          <cell r="H13937">
            <v>0</v>
          </cell>
          <cell r="I13937">
            <v>0</v>
          </cell>
          <cell r="J13937">
            <v>0</v>
          </cell>
          <cell r="K13937">
            <v>0</v>
          </cell>
          <cell r="L13937">
            <v>0</v>
          </cell>
          <cell r="M13937">
            <v>0</v>
          </cell>
          <cell r="N13937">
            <v>0</v>
          </cell>
          <cell r="O13937" t="str">
            <v>+++</v>
          </cell>
        </row>
        <row r="13938">
          <cell r="A13938" t="str">
            <v>998.07.00.900-6700.06</v>
          </cell>
          <cell r="B13938" t="str">
            <v>998</v>
          </cell>
          <cell r="C13938" t="str">
            <v>07</v>
          </cell>
          <cell r="D13938" t="str">
            <v>00</v>
          </cell>
          <cell r="E13938" t="str">
            <v>900</v>
          </cell>
          <cell r="F13938" t="str">
            <v>6700.06</v>
          </cell>
          <cell r="G13938" t="str">
            <v>Depreciation Vehicles</v>
          </cell>
          <cell r="H13938">
            <v>0</v>
          </cell>
          <cell r="I13938">
            <v>0</v>
          </cell>
          <cell r="J13938">
            <v>0</v>
          </cell>
          <cell r="K13938">
            <v>0</v>
          </cell>
          <cell r="L13938">
            <v>0</v>
          </cell>
          <cell r="M13938">
            <v>0</v>
          </cell>
          <cell r="N13938">
            <v>0</v>
          </cell>
          <cell r="O13938" t="str">
            <v>+++</v>
          </cell>
        </row>
        <row r="13939">
          <cell r="A13939" t="str">
            <v>998.07.00.900-6700.07</v>
          </cell>
          <cell r="B13939" t="str">
            <v>998</v>
          </cell>
          <cell r="C13939" t="str">
            <v>07</v>
          </cell>
          <cell r="D13939" t="str">
            <v>00</v>
          </cell>
          <cell r="E13939" t="str">
            <v>900</v>
          </cell>
          <cell r="F13939" t="str">
            <v>6700.07</v>
          </cell>
          <cell r="G13939" t="str">
            <v>Depreciation Parks</v>
          </cell>
          <cell r="H13939">
            <v>0</v>
          </cell>
          <cell r="I13939">
            <v>0</v>
          </cell>
          <cell r="J13939">
            <v>0</v>
          </cell>
          <cell r="K13939">
            <v>0</v>
          </cell>
          <cell r="L13939">
            <v>0</v>
          </cell>
          <cell r="M13939">
            <v>0</v>
          </cell>
          <cell r="N13939">
            <v>0</v>
          </cell>
          <cell r="O13939" t="str">
            <v>+++</v>
          </cell>
        </row>
        <row r="13940">
          <cell r="A13940" t="str">
            <v>998.07.00.900-6700.08</v>
          </cell>
          <cell r="B13940" t="str">
            <v>998</v>
          </cell>
          <cell r="C13940" t="str">
            <v>07</v>
          </cell>
          <cell r="D13940" t="str">
            <v>00</v>
          </cell>
          <cell r="E13940" t="str">
            <v>900</v>
          </cell>
          <cell r="F13940" t="str">
            <v>6700.08</v>
          </cell>
          <cell r="G13940" t="str">
            <v>Depreciation Streets</v>
          </cell>
          <cell r="H13940">
            <v>0</v>
          </cell>
          <cell r="I13940">
            <v>0</v>
          </cell>
          <cell r="J13940">
            <v>0</v>
          </cell>
          <cell r="K13940">
            <v>0</v>
          </cell>
          <cell r="L13940">
            <v>0</v>
          </cell>
          <cell r="M13940">
            <v>0</v>
          </cell>
          <cell r="N13940">
            <v>0</v>
          </cell>
          <cell r="O13940" t="str">
            <v>+++</v>
          </cell>
        </row>
        <row r="13941">
          <cell r="A13941" t="str">
            <v>998.07.00.900-6700.11</v>
          </cell>
          <cell r="B13941" t="str">
            <v>998</v>
          </cell>
          <cell r="C13941" t="str">
            <v>07</v>
          </cell>
          <cell r="D13941" t="str">
            <v>00</v>
          </cell>
          <cell r="E13941" t="str">
            <v>900</v>
          </cell>
          <cell r="F13941" t="str">
            <v>6700.11</v>
          </cell>
          <cell r="G13941" t="str">
            <v>Depreciation Storm Drain</v>
          </cell>
          <cell r="H13941">
            <v>0</v>
          </cell>
          <cell r="I13941">
            <v>0</v>
          </cell>
          <cell r="J13941">
            <v>0</v>
          </cell>
          <cell r="K13941">
            <v>0</v>
          </cell>
          <cell r="L13941">
            <v>0</v>
          </cell>
          <cell r="M13941">
            <v>0</v>
          </cell>
          <cell r="N13941">
            <v>0</v>
          </cell>
          <cell r="O13941" t="str">
            <v>+++</v>
          </cell>
        </row>
        <row r="13942">
          <cell r="A13942" t="str">
            <v>998.07.00.900-6700.99</v>
          </cell>
          <cell r="B13942" t="str">
            <v>998</v>
          </cell>
          <cell r="C13942" t="str">
            <v>07</v>
          </cell>
          <cell r="D13942" t="str">
            <v>00</v>
          </cell>
          <cell r="E13942" t="str">
            <v>900</v>
          </cell>
          <cell r="F13942" t="str">
            <v>6700.99</v>
          </cell>
          <cell r="G13942" t="str">
            <v>Depreciation Conversion</v>
          </cell>
          <cell r="H13942">
            <v>0</v>
          </cell>
          <cell r="I13942">
            <v>0</v>
          </cell>
          <cell r="J13942">
            <v>0</v>
          </cell>
          <cell r="K13942">
            <v>0</v>
          </cell>
          <cell r="L13942">
            <v>0</v>
          </cell>
          <cell r="M13942">
            <v>0</v>
          </cell>
          <cell r="N13942">
            <v>0</v>
          </cell>
          <cell r="O13942" t="str">
            <v>+++</v>
          </cell>
        </row>
        <row r="13943">
          <cell r="A13943" t="str">
            <v>998.11.00.900-6700.01</v>
          </cell>
          <cell r="B13943" t="str">
            <v>998</v>
          </cell>
          <cell r="C13943" t="str">
            <v>11</v>
          </cell>
          <cell r="D13943" t="str">
            <v>00</v>
          </cell>
          <cell r="E13943" t="str">
            <v>900</v>
          </cell>
          <cell r="F13943" t="str">
            <v>6700.01</v>
          </cell>
          <cell r="G13943" t="str">
            <v>Depreciation Buildings</v>
          </cell>
          <cell r="H13943">
            <v>0</v>
          </cell>
          <cell r="I13943">
            <v>0</v>
          </cell>
          <cell r="J13943">
            <v>0</v>
          </cell>
          <cell r="K13943">
            <v>0</v>
          </cell>
          <cell r="L13943">
            <v>0</v>
          </cell>
          <cell r="M13943">
            <v>0</v>
          </cell>
          <cell r="N13943">
            <v>0</v>
          </cell>
          <cell r="O13943" t="str">
            <v>+++</v>
          </cell>
        </row>
        <row r="13944">
          <cell r="A13944" t="str">
            <v>998.11.00.900-6700.02</v>
          </cell>
          <cell r="B13944" t="str">
            <v>998</v>
          </cell>
          <cell r="C13944" t="str">
            <v>11</v>
          </cell>
          <cell r="D13944" t="str">
            <v>00</v>
          </cell>
          <cell r="E13944" t="str">
            <v>900</v>
          </cell>
          <cell r="F13944" t="str">
            <v>6700.02</v>
          </cell>
          <cell r="G13944" t="str">
            <v>Depreciation Building Improvements</v>
          </cell>
          <cell r="H13944">
            <v>0</v>
          </cell>
          <cell r="I13944">
            <v>0</v>
          </cell>
          <cell r="J13944">
            <v>0</v>
          </cell>
          <cell r="K13944">
            <v>0</v>
          </cell>
          <cell r="L13944">
            <v>0</v>
          </cell>
          <cell r="M13944">
            <v>0</v>
          </cell>
          <cell r="N13944">
            <v>0</v>
          </cell>
          <cell r="O13944" t="str">
            <v>+++</v>
          </cell>
        </row>
        <row r="13945">
          <cell r="A13945" t="str">
            <v>998.11.00.900-6700.03</v>
          </cell>
          <cell r="B13945" t="str">
            <v>998</v>
          </cell>
          <cell r="C13945" t="str">
            <v>11</v>
          </cell>
          <cell r="D13945" t="str">
            <v>00</v>
          </cell>
          <cell r="E13945" t="str">
            <v>900</v>
          </cell>
          <cell r="F13945" t="str">
            <v>6700.03</v>
          </cell>
          <cell r="G13945" t="str">
            <v>Depreciation Computer Hardware</v>
          </cell>
          <cell r="H13945">
            <v>0</v>
          </cell>
          <cell r="I13945">
            <v>0</v>
          </cell>
          <cell r="J13945">
            <v>0</v>
          </cell>
          <cell r="K13945">
            <v>0</v>
          </cell>
          <cell r="L13945">
            <v>0</v>
          </cell>
          <cell r="M13945">
            <v>0</v>
          </cell>
          <cell r="N13945">
            <v>0</v>
          </cell>
          <cell r="O13945" t="str">
            <v>+++</v>
          </cell>
        </row>
        <row r="13946">
          <cell r="A13946" t="str">
            <v>998.11.00.900-6700.04</v>
          </cell>
          <cell r="B13946" t="str">
            <v>998</v>
          </cell>
          <cell r="C13946" t="str">
            <v>11</v>
          </cell>
          <cell r="D13946" t="str">
            <v>00</v>
          </cell>
          <cell r="E13946" t="str">
            <v>900</v>
          </cell>
          <cell r="F13946" t="str">
            <v>6700.04</v>
          </cell>
          <cell r="G13946" t="str">
            <v>Depreciation Software</v>
          </cell>
          <cell r="H13946">
            <v>0</v>
          </cell>
          <cell r="I13946">
            <v>0</v>
          </cell>
          <cell r="J13946">
            <v>0</v>
          </cell>
          <cell r="K13946">
            <v>0</v>
          </cell>
          <cell r="L13946">
            <v>0</v>
          </cell>
          <cell r="M13946">
            <v>0</v>
          </cell>
          <cell r="N13946">
            <v>0</v>
          </cell>
          <cell r="O13946" t="str">
            <v>+++</v>
          </cell>
        </row>
        <row r="13947">
          <cell r="A13947" t="str">
            <v>998.11.00.900-6700.05</v>
          </cell>
          <cell r="B13947" t="str">
            <v>998</v>
          </cell>
          <cell r="C13947" t="str">
            <v>11</v>
          </cell>
          <cell r="D13947" t="str">
            <v>00</v>
          </cell>
          <cell r="E13947" t="str">
            <v>900</v>
          </cell>
          <cell r="F13947" t="str">
            <v>6700.05</v>
          </cell>
          <cell r="G13947" t="str">
            <v>Depreciation Machinery &amp; Equipment</v>
          </cell>
          <cell r="H13947">
            <v>0</v>
          </cell>
          <cell r="I13947">
            <v>0</v>
          </cell>
          <cell r="J13947">
            <v>0</v>
          </cell>
          <cell r="K13947">
            <v>0</v>
          </cell>
          <cell r="L13947">
            <v>0</v>
          </cell>
          <cell r="M13947">
            <v>0</v>
          </cell>
          <cell r="N13947">
            <v>0</v>
          </cell>
          <cell r="O13947" t="str">
            <v>+++</v>
          </cell>
        </row>
        <row r="13948">
          <cell r="A13948" t="str">
            <v>998.11.00.900-6700.06</v>
          </cell>
          <cell r="B13948" t="str">
            <v>998</v>
          </cell>
          <cell r="C13948" t="str">
            <v>11</v>
          </cell>
          <cell r="D13948" t="str">
            <v>00</v>
          </cell>
          <cell r="E13948" t="str">
            <v>900</v>
          </cell>
          <cell r="F13948" t="str">
            <v>6700.06</v>
          </cell>
          <cell r="G13948" t="str">
            <v>Depreciation Vehicles</v>
          </cell>
          <cell r="H13948">
            <v>0</v>
          </cell>
          <cell r="I13948">
            <v>0</v>
          </cell>
          <cell r="J13948">
            <v>0</v>
          </cell>
          <cell r="K13948">
            <v>0</v>
          </cell>
          <cell r="L13948">
            <v>0</v>
          </cell>
          <cell r="M13948">
            <v>0</v>
          </cell>
          <cell r="N13948">
            <v>0</v>
          </cell>
          <cell r="O13948" t="str">
            <v>+++</v>
          </cell>
        </row>
        <row r="13949">
          <cell r="A13949" t="str">
            <v>998.11.00.900-6700.07</v>
          </cell>
          <cell r="B13949" t="str">
            <v>998</v>
          </cell>
          <cell r="C13949" t="str">
            <v>11</v>
          </cell>
          <cell r="D13949" t="str">
            <v>00</v>
          </cell>
          <cell r="E13949" t="str">
            <v>900</v>
          </cell>
          <cell r="F13949" t="str">
            <v>6700.07</v>
          </cell>
          <cell r="G13949" t="str">
            <v>Depreciation Parks</v>
          </cell>
          <cell r="H13949">
            <v>0</v>
          </cell>
          <cell r="I13949">
            <v>0</v>
          </cell>
          <cell r="J13949">
            <v>0</v>
          </cell>
          <cell r="K13949">
            <v>0</v>
          </cell>
          <cell r="L13949">
            <v>0</v>
          </cell>
          <cell r="M13949">
            <v>0</v>
          </cell>
          <cell r="N13949">
            <v>0</v>
          </cell>
          <cell r="O13949" t="str">
            <v>+++</v>
          </cell>
        </row>
        <row r="13950">
          <cell r="A13950" t="str">
            <v>998.11.00.900-6700.08</v>
          </cell>
          <cell r="B13950" t="str">
            <v>998</v>
          </cell>
          <cell r="C13950" t="str">
            <v>11</v>
          </cell>
          <cell r="D13950" t="str">
            <v>00</v>
          </cell>
          <cell r="E13950" t="str">
            <v>900</v>
          </cell>
          <cell r="F13950" t="str">
            <v>6700.08</v>
          </cell>
          <cell r="G13950" t="str">
            <v>Depreciation Streets</v>
          </cell>
          <cell r="H13950">
            <v>0</v>
          </cell>
          <cell r="I13950">
            <v>0</v>
          </cell>
          <cell r="J13950">
            <v>0</v>
          </cell>
          <cell r="K13950">
            <v>0</v>
          </cell>
          <cell r="L13950">
            <v>0</v>
          </cell>
          <cell r="M13950">
            <v>0</v>
          </cell>
          <cell r="N13950">
            <v>0</v>
          </cell>
          <cell r="O13950" t="str">
            <v>+++</v>
          </cell>
        </row>
        <row r="13951">
          <cell r="A13951" t="str">
            <v>998.11.00.900-6700.11</v>
          </cell>
          <cell r="B13951" t="str">
            <v>998</v>
          </cell>
          <cell r="C13951" t="str">
            <v>11</v>
          </cell>
          <cell r="D13951" t="str">
            <v>00</v>
          </cell>
          <cell r="E13951" t="str">
            <v>900</v>
          </cell>
          <cell r="F13951" t="str">
            <v>6700.11</v>
          </cell>
          <cell r="G13951" t="str">
            <v>Depreciation Storm Drain</v>
          </cell>
          <cell r="H13951">
            <v>0</v>
          </cell>
          <cell r="I13951">
            <v>0</v>
          </cell>
          <cell r="J13951">
            <v>0</v>
          </cell>
          <cell r="K13951">
            <v>0</v>
          </cell>
          <cell r="L13951">
            <v>0</v>
          </cell>
          <cell r="M13951">
            <v>0</v>
          </cell>
          <cell r="N13951">
            <v>0</v>
          </cell>
          <cell r="O13951" t="str">
            <v>+++</v>
          </cell>
        </row>
        <row r="13952">
          <cell r="A13952" t="str">
            <v>998.11.00.900-6700.99</v>
          </cell>
          <cell r="B13952" t="str">
            <v>998</v>
          </cell>
          <cell r="C13952" t="str">
            <v>11</v>
          </cell>
          <cell r="D13952" t="str">
            <v>00</v>
          </cell>
          <cell r="E13952" t="str">
            <v>900</v>
          </cell>
          <cell r="F13952" t="str">
            <v>6700.99</v>
          </cell>
          <cell r="G13952" t="str">
            <v>Depreciation Conversion</v>
          </cell>
          <cell r="H13952">
            <v>0</v>
          </cell>
          <cell r="I13952">
            <v>0</v>
          </cell>
          <cell r="J13952">
            <v>0</v>
          </cell>
          <cell r="K13952">
            <v>0</v>
          </cell>
          <cell r="L13952">
            <v>0</v>
          </cell>
          <cell r="M13952">
            <v>0</v>
          </cell>
          <cell r="N13952">
            <v>0</v>
          </cell>
          <cell r="O13952" t="str">
            <v>+++</v>
          </cell>
        </row>
        <row r="13953">
          <cell r="A13953" t="str">
            <v>998.11.10.900-6700.01</v>
          </cell>
          <cell r="B13953" t="str">
            <v>998</v>
          </cell>
          <cell r="C13953" t="str">
            <v>11</v>
          </cell>
          <cell r="D13953" t="str">
            <v>10</v>
          </cell>
          <cell r="E13953" t="str">
            <v>900</v>
          </cell>
          <cell r="F13953" t="str">
            <v>6700.01</v>
          </cell>
          <cell r="G13953" t="str">
            <v>Depreciation Buildings</v>
          </cell>
          <cell r="H13953">
            <v>0</v>
          </cell>
          <cell r="I13953">
            <v>0</v>
          </cell>
          <cell r="J13953">
            <v>0</v>
          </cell>
          <cell r="K13953">
            <v>0</v>
          </cell>
          <cell r="L13953">
            <v>0</v>
          </cell>
          <cell r="M13953">
            <v>0</v>
          </cell>
          <cell r="N13953">
            <v>0</v>
          </cell>
          <cell r="O13953" t="str">
            <v>+++</v>
          </cell>
        </row>
        <row r="13954">
          <cell r="A13954" t="str">
            <v>998.11.10.900-6700.02</v>
          </cell>
          <cell r="B13954" t="str">
            <v>998</v>
          </cell>
          <cell r="C13954" t="str">
            <v>11</v>
          </cell>
          <cell r="D13954" t="str">
            <v>10</v>
          </cell>
          <cell r="E13954" t="str">
            <v>900</v>
          </cell>
          <cell r="F13954" t="str">
            <v>6700.02</v>
          </cell>
          <cell r="G13954" t="str">
            <v>Depreciation Building Improvements</v>
          </cell>
          <cell r="H13954">
            <v>0</v>
          </cell>
          <cell r="I13954">
            <v>0</v>
          </cell>
          <cell r="J13954">
            <v>0</v>
          </cell>
          <cell r="K13954">
            <v>0</v>
          </cell>
          <cell r="L13954">
            <v>0</v>
          </cell>
          <cell r="M13954">
            <v>0</v>
          </cell>
          <cell r="N13954">
            <v>0</v>
          </cell>
          <cell r="O13954" t="str">
            <v>+++</v>
          </cell>
        </row>
        <row r="13955">
          <cell r="A13955" t="str">
            <v>998.11.10.900-6700.03</v>
          </cell>
          <cell r="B13955" t="str">
            <v>998</v>
          </cell>
          <cell r="C13955" t="str">
            <v>11</v>
          </cell>
          <cell r="D13955" t="str">
            <v>10</v>
          </cell>
          <cell r="E13955" t="str">
            <v>900</v>
          </cell>
          <cell r="F13955" t="str">
            <v>6700.03</v>
          </cell>
          <cell r="G13955" t="str">
            <v>Depreciation Computer Hardware</v>
          </cell>
          <cell r="H13955">
            <v>0</v>
          </cell>
          <cell r="I13955">
            <v>0</v>
          </cell>
          <cell r="J13955">
            <v>0</v>
          </cell>
          <cell r="K13955">
            <v>0</v>
          </cell>
          <cell r="L13955">
            <v>0</v>
          </cell>
          <cell r="M13955">
            <v>0</v>
          </cell>
          <cell r="N13955">
            <v>0</v>
          </cell>
          <cell r="O13955" t="str">
            <v>+++</v>
          </cell>
        </row>
        <row r="13956">
          <cell r="A13956" t="str">
            <v>998.11.10.900-6700.04</v>
          </cell>
          <cell r="B13956" t="str">
            <v>998</v>
          </cell>
          <cell r="C13956" t="str">
            <v>11</v>
          </cell>
          <cell r="D13956" t="str">
            <v>10</v>
          </cell>
          <cell r="E13956" t="str">
            <v>900</v>
          </cell>
          <cell r="F13956" t="str">
            <v>6700.04</v>
          </cell>
          <cell r="G13956" t="str">
            <v>Depreciation Software</v>
          </cell>
          <cell r="H13956">
            <v>0</v>
          </cell>
          <cell r="I13956">
            <v>0</v>
          </cell>
          <cell r="J13956">
            <v>0</v>
          </cell>
          <cell r="K13956">
            <v>0</v>
          </cell>
          <cell r="L13956">
            <v>0</v>
          </cell>
          <cell r="M13956">
            <v>0</v>
          </cell>
          <cell r="N13956">
            <v>0</v>
          </cell>
          <cell r="O13956" t="str">
            <v>+++</v>
          </cell>
        </row>
        <row r="13957">
          <cell r="A13957" t="str">
            <v>998.11.10.900-6700.05</v>
          </cell>
          <cell r="B13957" t="str">
            <v>998</v>
          </cell>
          <cell r="C13957" t="str">
            <v>11</v>
          </cell>
          <cell r="D13957" t="str">
            <v>10</v>
          </cell>
          <cell r="E13957" t="str">
            <v>900</v>
          </cell>
          <cell r="F13957" t="str">
            <v>6700.05</v>
          </cell>
          <cell r="G13957" t="str">
            <v>Depreciation Machinery &amp; Equipment</v>
          </cell>
          <cell r="H13957">
            <v>0</v>
          </cell>
          <cell r="I13957">
            <v>0</v>
          </cell>
          <cell r="J13957">
            <v>0</v>
          </cell>
          <cell r="K13957">
            <v>0</v>
          </cell>
          <cell r="L13957">
            <v>0</v>
          </cell>
          <cell r="M13957">
            <v>0</v>
          </cell>
          <cell r="N13957">
            <v>0</v>
          </cell>
          <cell r="O13957" t="str">
            <v>+++</v>
          </cell>
        </row>
        <row r="13958">
          <cell r="A13958" t="str">
            <v>998.11.10.900-6700.06</v>
          </cell>
          <cell r="B13958" t="str">
            <v>998</v>
          </cell>
          <cell r="C13958" t="str">
            <v>11</v>
          </cell>
          <cell r="D13958" t="str">
            <v>10</v>
          </cell>
          <cell r="E13958" t="str">
            <v>900</v>
          </cell>
          <cell r="F13958" t="str">
            <v>6700.06</v>
          </cell>
          <cell r="G13958" t="str">
            <v>Depreciation Vehicles</v>
          </cell>
          <cell r="H13958">
            <v>0</v>
          </cell>
          <cell r="I13958">
            <v>0</v>
          </cell>
          <cell r="J13958">
            <v>0</v>
          </cell>
          <cell r="K13958">
            <v>0</v>
          </cell>
          <cell r="L13958">
            <v>0</v>
          </cell>
          <cell r="M13958">
            <v>0</v>
          </cell>
          <cell r="N13958">
            <v>0</v>
          </cell>
          <cell r="O13958" t="str">
            <v>+++</v>
          </cell>
        </row>
        <row r="13959">
          <cell r="A13959" t="str">
            <v>998.11.10.900-6700.07</v>
          </cell>
          <cell r="B13959" t="str">
            <v>998</v>
          </cell>
          <cell r="C13959" t="str">
            <v>11</v>
          </cell>
          <cell r="D13959" t="str">
            <v>10</v>
          </cell>
          <cell r="E13959" t="str">
            <v>900</v>
          </cell>
          <cell r="F13959" t="str">
            <v>6700.07</v>
          </cell>
          <cell r="G13959" t="str">
            <v>Depreciation Parks</v>
          </cell>
          <cell r="H13959">
            <v>0</v>
          </cell>
          <cell r="I13959">
            <v>0</v>
          </cell>
          <cell r="J13959">
            <v>0</v>
          </cell>
          <cell r="K13959">
            <v>0</v>
          </cell>
          <cell r="L13959">
            <v>0</v>
          </cell>
          <cell r="M13959">
            <v>0</v>
          </cell>
          <cell r="N13959">
            <v>0</v>
          </cell>
          <cell r="O13959" t="str">
            <v>+++</v>
          </cell>
        </row>
        <row r="13960">
          <cell r="A13960" t="str">
            <v>998.11.10.900-6700.08</v>
          </cell>
          <cell r="B13960" t="str">
            <v>998</v>
          </cell>
          <cell r="C13960" t="str">
            <v>11</v>
          </cell>
          <cell r="D13960" t="str">
            <v>10</v>
          </cell>
          <cell r="E13960" t="str">
            <v>900</v>
          </cell>
          <cell r="F13960" t="str">
            <v>6700.08</v>
          </cell>
          <cell r="G13960" t="str">
            <v>Depreciation Streets</v>
          </cell>
          <cell r="H13960">
            <v>0</v>
          </cell>
          <cell r="I13960">
            <v>0</v>
          </cell>
          <cell r="J13960">
            <v>0</v>
          </cell>
          <cell r="K13960">
            <v>0</v>
          </cell>
          <cell r="L13960">
            <v>0</v>
          </cell>
          <cell r="M13960">
            <v>0</v>
          </cell>
          <cell r="N13960">
            <v>0</v>
          </cell>
          <cell r="O13960" t="str">
            <v>+++</v>
          </cell>
        </row>
        <row r="13961">
          <cell r="A13961" t="str">
            <v>998.11.10.900-6700.11</v>
          </cell>
          <cell r="B13961" t="str">
            <v>998</v>
          </cell>
          <cell r="C13961" t="str">
            <v>11</v>
          </cell>
          <cell r="D13961" t="str">
            <v>10</v>
          </cell>
          <cell r="E13961" t="str">
            <v>900</v>
          </cell>
          <cell r="F13961" t="str">
            <v>6700.11</v>
          </cell>
          <cell r="G13961" t="str">
            <v>Depreciation Storm Drain</v>
          </cell>
          <cell r="H13961">
            <v>0</v>
          </cell>
          <cell r="I13961">
            <v>0</v>
          </cell>
          <cell r="J13961">
            <v>0</v>
          </cell>
          <cell r="K13961">
            <v>0</v>
          </cell>
          <cell r="L13961">
            <v>0</v>
          </cell>
          <cell r="M13961">
            <v>0</v>
          </cell>
          <cell r="N13961">
            <v>0</v>
          </cell>
          <cell r="O13961" t="str">
            <v>+++</v>
          </cell>
        </row>
        <row r="13962">
          <cell r="A13962" t="str">
            <v>998.11.10.900-6700.99</v>
          </cell>
          <cell r="B13962" t="str">
            <v>998</v>
          </cell>
          <cell r="C13962" t="str">
            <v>11</v>
          </cell>
          <cell r="D13962" t="str">
            <v>10</v>
          </cell>
          <cell r="E13962" t="str">
            <v>900</v>
          </cell>
          <cell r="F13962" t="str">
            <v>6700.99</v>
          </cell>
          <cell r="G13962" t="str">
            <v>Depreciation Conversion</v>
          </cell>
          <cell r="H13962">
            <v>0</v>
          </cell>
          <cell r="I13962">
            <v>0</v>
          </cell>
          <cell r="J13962">
            <v>0</v>
          </cell>
          <cell r="K13962">
            <v>0</v>
          </cell>
          <cell r="L13962">
            <v>0</v>
          </cell>
          <cell r="M13962">
            <v>0</v>
          </cell>
          <cell r="N13962">
            <v>0</v>
          </cell>
          <cell r="O13962" t="str">
            <v>+++</v>
          </cell>
        </row>
        <row r="13963">
          <cell r="A13963" t="str">
            <v>998.13.00.900-6700.01</v>
          </cell>
          <cell r="B13963" t="str">
            <v>998</v>
          </cell>
          <cell r="C13963" t="str">
            <v>13</v>
          </cell>
          <cell r="D13963" t="str">
            <v>00</v>
          </cell>
          <cell r="E13963" t="str">
            <v>900</v>
          </cell>
          <cell r="F13963" t="str">
            <v>6700.01</v>
          </cell>
          <cell r="G13963" t="str">
            <v>Depreciation Buildings</v>
          </cell>
          <cell r="H13963">
            <v>0</v>
          </cell>
          <cell r="I13963">
            <v>0</v>
          </cell>
          <cell r="J13963">
            <v>0</v>
          </cell>
          <cell r="K13963">
            <v>0</v>
          </cell>
          <cell r="L13963">
            <v>0</v>
          </cell>
          <cell r="M13963">
            <v>0</v>
          </cell>
          <cell r="N13963">
            <v>0</v>
          </cell>
          <cell r="O13963" t="str">
            <v>+++</v>
          </cell>
        </row>
        <row r="13964">
          <cell r="A13964" t="str">
            <v>998.13.00.900-6700.02</v>
          </cell>
          <cell r="B13964" t="str">
            <v>998</v>
          </cell>
          <cell r="C13964" t="str">
            <v>13</v>
          </cell>
          <cell r="D13964" t="str">
            <v>00</v>
          </cell>
          <cell r="E13964" t="str">
            <v>900</v>
          </cell>
          <cell r="F13964" t="str">
            <v>6700.02</v>
          </cell>
          <cell r="G13964" t="str">
            <v>Depreciation Building Improvements</v>
          </cell>
          <cell r="H13964">
            <v>0</v>
          </cell>
          <cell r="I13964">
            <v>0</v>
          </cell>
          <cell r="J13964">
            <v>0</v>
          </cell>
          <cell r="K13964">
            <v>0</v>
          </cell>
          <cell r="L13964">
            <v>0</v>
          </cell>
          <cell r="M13964">
            <v>0</v>
          </cell>
          <cell r="N13964">
            <v>0</v>
          </cell>
          <cell r="O13964" t="str">
            <v>+++</v>
          </cell>
        </row>
        <row r="13965">
          <cell r="A13965" t="str">
            <v>998.13.00.900-6700.03</v>
          </cell>
          <cell r="B13965" t="str">
            <v>998</v>
          </cell>
          <cell r="C13965" t="str">
            <v>13</v>
          </cell>
          <cell r="D13965" t="str">
            <v>00</v>
          </cell>
          <cell r="E13965" t="str">
            <v>900</v>
          </cell>
          <cell r="F13965" t="str">
            <v>6700.03</v>
          </cell>
          <cell r="G13965" t="str">
            <v>Depreciation Computer Hardware</v>
          </cell>
          <cell r="H13965">
            <v>0</v>
          </cell>
          <cell r="I13965">
            <v>0</v>
          </cell>
          <cell r="J13965">
            <v>0</v>
          </cell>
          <cell r="K13965">
            <v>0</v>
          </cell>
          <cell r="L13965">
            <v>0</v>
          </cell>
          <cell r="M13965">
            <v>0</v>
          </cell>
          <cell r="N13965">
            <v>0</v>
          </cell>
          <cell r="O13965" t="str">
            <v>+++</v>
          </cell>
        </row>
        <row r="13966">
          <cell r="A13966" t="str">
            <v>998.13.00.900-6700.04</v>
          </cell>
          <cell r="B13966" t="str">
            <v>998</v>
          </cell>
          <cell r="C13966" t="str">
            <v>13</v>
          </cell>
          <cell r="D13966" t="str">
            <v>00</v>
          </cell>
          <cell r="E13966" t="str">
            <v>900</v>
          </cell>
          <cell r="F13966" t="str">
            <v>6700.04</v>
          </cell>
          <cell r="G13966" t="str">
            <v>Depreciation Software</v>
          </cell>
          <cell r="H13966">
            <v>0</v>
          </cell>
          <cell r="I13966">
            <v>0</v>
          </cell>
          <cell r="J13966">
            <v>0</v>
          </cell>
          <cell r="K13966">
            <v>0</v>
          </cell>
          <cell r="L13966">
            <v>0</v>
          </cell>
          <cell r="M13966">
            <v>0</v>
          </cell>
          <cell r="N13966">
            <v>0</v>
          </cell>
          <cell r="O13966" t="str">
            <v>+++</v>
          </cell>
        </row>
        <row r="13967">
          <cell r="A13967" t="str">
            <v>998.13.00.900-6700.05</v>
          </cell>
          <cell r="B13967" t="str">
            <v>998</v>
          </cell>
          <cell r="C13967" t="str">
            <v>13</v>
          </cell>
          <cell r="D13967" t="str">
            <v>00</v>
          </cell>
          <cell r="E13967" t="str">
            <v>900</v>
          </cell>
          <cell r="F13967" t="str">
            <v>6700.05</v>
          </cell>
          <cell r="G13967" t="str">
            <v>Depreciation Machinery &amp; Equipment</v>
          </cell>
          <cell r="H13967">
            <v>0</v>
          </cell>
          <cell r="I13967">
            <v>0</v>
          </cell>
          <cell r="J13967">
            <v>0</v>
          </cell>
          <cell r="K13967">
            <v>0</v>
          </cell>
          <cell r="L13967">
            <v>0</v>
          </cell>
          <cell r="M13967">
            <v>0</v>
          </cell>
          <cell r="N13967">
            <v>0</v>
          </cell>
          <cell r="O13967" t="str">
            <v>+++</v>
          </cell>
        </row>
        <row r="13968">
          <cell r="A13968" t="str">
            <v>998.13.00.900-6700.06</v>
          </cell>
          <cell r="B13968" t="str">
            <v>998</v>
          </cell>
          <cell r="C13968" t="str">
            <v>13</v>
          </cell>
          <cell r="D13968" t="str">
            <v>00</v>
          </cell>
          <cell r="E13968" t="str">
            <v>900</v>
          </cell>
          <cell r="F13968" t="str">
            <v>6700.06</v>
          </cell>
          <cell r="G13968" t="str">
            <v>Depreciation Vehicles</v>
          </cell>
          <cell r="H13968">
            <v>0</v>
          </cell>
          <cell r="I13968">
            <v>0</v>
          </cell>
          <cell r="J13968">
            <v>0</v>
          </cell>
          <cell r="K13968">
            <v>0</v>
          </cell>
          <cell r="L13968">
            <v>0</v>
          </cell>
          <cell r="M13968">
            <v>0</v>
          </cell>
          <cell r="N13968">
            <v>0</v>
          </cell>
          <cell r="O13968" t="str">
            <v>+++</v>
          </cell>
        </row>
        <row r="13969">
          <cell r="A13969" t="str">
            <v>998.13.00.900-6700.07</v>
          </cell>
          <cell r="B13969" t="str">
            <v>998</v>
          </cell>
          <cell r="C13969" t="str">
            <v>13</v>
          </cell>
          <cell r="D13969" t="str">
            <v>00</v>
          </cell>
          <cell r="E13969" t="str">
            <v>900</v>
          </cell>
          <cell r="F13969" t="str">
            <v>6700.07</v>
          </cell>
          <cell r="G13969" t="str">
            <v>Depreciation Parks</v>
          </cell>
          <cell r="H13969">
            <v>0</v>
          </cell>
          <cell r="I13969">
            <v>0</v>
          </cell>
          <cell r="J13969">
            <v>0</v>
          </cell>
          <cell r="K13969">
            <v>0</v>
          </cell>
          <cell r="L13969">
            <v>0</v>
          </cell>
          <cell r="M13969">
            <v>0</v>
          </cell>
          <cell r="N13969">
            <v>0</v>
          </cell>
          <cell r="O13969" t="str">
            <v>+++</v>
          </cell>
        </row>
        <row r="13970">
          <cell r="A13970" t="str">
            <v>998.13.00.900-6700.08</v>
          </cell>
          <cell r="B13970" t="str">
            <v>998</v>
          </cell>
          <cell r="C13970" t="str">
            <v>13</v>
          </cell>
          <cell r="D13970" t="str">
            <v>00</v>
          </cell>
          <cell r="E13970" t="str">
            <v>900</v>
          </cell>
          <cell r="F13970" t="str">
            <v>6700.08</v>
          </cell>
          <cell r="G13970" t="str">
            <v>Depreciation Streets</v>
          </cell>
          <cell r="H13970">
            <v>0</v>
          </cell>
          <cell r="I13970">
            <v>0</v>
          </cell>
          <cell r="J13970">
            <v>0</v>
          </cell>
          <cell r="K13970">
            <v>0</v>
          </cell>
          <cell r="L13970">
            <v>0</v>
          </cell>
          <cell r="M13970">
            <v>0</v>
          </cell>
          <cell r="N13970">
            <v>0</v>
          </cell>
          <cell r="O13970" t="str">
            <v>+++</v>
          </cell>
        </row>
        <row r="13971">
          <cell r="A13971" t="str">
            <v>998.13.00.900-6700.11</v>
          </cell>
          <cell r="B13971" t="str">
            <v>998</v>
          </cell>
          <cell r="C13971" t="str">
            <v>13</v>
          </cell>
          <cell r="D13971" t="str">
            <v>00</v>
          </cell>
          <cell r="E13971" t="str">
            <v>900</v>
          </cell>
          <cell r="F13971" t="str">
            <v>6700.11</v>
          </cell>
          <cell r="G13971" t="str">
            <v>Depreciation Storm Drain</v>
          </cell>
          <cell r="H13971">
            <v>0</v>
          </cell>
          <cell r="I13971">
            <v>0</v>
          </cell>
          <cell r="J13971">
            <v>0</v>
          </cell>
          <cell r="K13971">
            <v>0</v>
          </cell>
          <cell r="L13971">
            <v>0</v>
          </cell>
          <cell r="M13971">
            <v>0</v>
          </cell>
          <cell r="N13971">
            <v>0</v>
          </cell>
          <cell r="O13971" t="str">
            <v>+++</v>
          </cell>
        </row>
        <row r="13972">
          <cell r="A13972" t="str">
            <v>998.13.00.900-6700.99</v>
          </cell>
          <cell r="B13972" t="str">
            <v>998</v>
          </cell>
          <cell r="C13972" t="str">
            <v>13</v>
          </cell>
          <cell r="D13972" t="str">
            <v>00</v>
          </cell>
          <cell r="E13972" t="str">
            <v>900</v>
          </cell>
          <cell r="F13972" t="str">
            <v>6700.99</v>
          </cell>
          <cell r="G13972" t="str">
            <v>Depreciation Conversion</v>
          </cell>
          <cell r="H13972">
            <v>0</v>
          </cell>
          <cell r="I13972">
            <v>0</v>
          </cell>
          <cell r="J13972">
            <v>0</v>
          </cell>
          <cell r="K13972">
            <v>0</v>
          </cell>
          <cell r="L13972">
            <v>0</v>
          </cell>
          <cell r="M13972">
            <v>0</v>
          </cell>
          <cell r="N13972">
            <v>0</v>
          </cell>
          <cell r="O13972" t="str">
            <v>+++</v>
          </cell>
        </row>
        <row r="13973">
          <cell r="A13973" t="str">
            <v>998.20.00.900-6700.01</v>
          </cell>
          <cell r="B13973" t="str">
            <v>998</v>
          </cell>
          <cell r="C13973" t="str">
            <v>20</v>
          </cell>
          <cell r="D13973" t="str">
            <v>00</v>
          </cell>
          <cell r="E13973" t="str">
            <v>900</v>
          </cell>
          <cell r="F13973" t="str">
            <v>6700.01</v>
          </cell>
          <cell r="G13973" t="str">
            <v>Depreciation Buildings</v>
          </cell>
          <cell r="H13973">
            <v>0</v>
          </cell>
          <cell r="I13973">
            <v>0</v>
          </cell>
          <cell r="J13973">
            <v>0</v>
          </cell>
          <cell r="K13973">
            <v>0</v>
          </cell>
          <cell r="L13973">
            <v>0</v>
          </cell>
          <cell r="M13973">
            <v>0</v>
          </cell>
          <cell r="N13973">
            <v>0</v>
          </cell>
          <cell r="O13973" t="str">
            <v>+++</v>
          </cell>
        </row>
        <row r="13974">
          <cell r="A13974" t="str">
            <v>998.20.00.900-6700.02</v>
          </cell>
          <cell r="B13974" t="str">
            <v>998</v>
          </cell>
          <cell r="C13974" t="str">
            <v>20</v>
          </cell>
          <cell r="D13974" t="str">
            <v>00</v>
          </cell>
          <cell r="E13974" t="str">
            <v>900</v>
          </cell>
          <cell r="F13974" t="str">
            <v>6700.02</v>
          </cell>
          <cell r="G13974" t="str">
            <v>Depreciation Building Improvements</v>
          </cell>
          <cell r="H13974">
            <v>0</v>
          </cell>
          <cell r="I13974">
            <v>0</v>
          </cell>
          <cell r="J13974">
            <v>0</v>
          </cell>
          <cell r="K13974">
            <v>0</v>
          </cell>
          <cell r="L13974">
            <v>0</v>
          </cell>
          <cell r="M13974">
            <v>0</v>
          </cell>
          <cell r="N13974">
            <v>0</v>
          </cell>
          <cell r="O13974" t="str">
            <v>+++</v>
          </cell>
        </row>
        <row r="13975">
          <cell r="A13975" t="str">
            <v>998.20.00.900-6700.03</v>
          </cell>
          <cell r="B13975" t="str">
            <v>998</v>
          </cell>
          <cell r="C13975" t="str">
            <v>20</v>
          </cell>
          <cell r="D13975" t="str">
            <v>00</v>
          </cell>
          <cell r="E13975" t="str">
            <v>900</v>
          </cell>
          <cell r="F13975" t="str">
            <v>6700.03</v>
          </cell>
          <cell r="G13975" t="str">
            <v>Depreciation Computer Hardware</v>
          </cell>
          <cell r="H13975">
            <v>0</v>
          </cell>
          <cell r="I13975">
            <v>0</v>
          </cell>
          <cell r="J13975">
            <v>0</v>
          </cell>
          <cell r="K13975">
            <v>0</v>
          </cell>
          <cell r="L13975">
            <v>0</v>
          </cell>
          <cell r="M13975">
            <v>0</v>
          </cell>
          <cell r="N13975">
            <v>0</v>
          </cell>
          <cell r="O13975" t="str">
            <v>+++</v>
          </cell>
        </row>
        <row r="13976">
          <cell r="A13976" t="str">
            <v>998.20.00.900-6700.04</v>
          </cell>
          <cell r="B13976" t="str">
            <v>998</v>
          </cell>
          <cell r="C13976" t="str">
            <v>20</v>
          </cell>
          <cell r="D13976" t="str">
            <v>00</v>
          </cell>
          <cell r="E13976" t="str">
            <v>900</v>
          </cell>
          <cell r="F13976" t="str">
            <v>6700.04</v>
          </cell>
          <cell r="G13976" t="str">
            <v>Depreciation Software</v>
          </cell>
          <cell r="H13976">
            <v>0</v>
          </cell>
          <cell r="I13976">
            <v>0</v>
          </cell>
          <cell r="J13976">
            <v>0</v>
          </cell>
          <cell r="K13976">
            <v>0</v>
          </cell>
          <cell r="L13976">
            <v>0</v>
          </cell>
          <cell r="M13976">
            <v>0</v>
          </cell>
          <cell r="N13976">
            <v>0</v>
          </cell>
          <cell r="O13976" t="str">
            <v>+++</v>
          </cell>
        </row>
        <row r="13977">
          <cell r="A13977" t="str">
            <v>998.20.00.900-6700.05</v>
          </cell>
          <cell r="B13977" t="str">
            <v>998</v>
          </cell>
          <cell r="C13977" t="str">
            <v>20</v>
          </cell>
          <cell r="D13977" t="str">
            <v>00</v>
          </cell>
          <cell r="E13977" t="str">
            <v>900</v>
          </cell>
          <cell r="F13977" t="str">
            <v>6700.05</v>
          </cell>
          <cell r="G13977" t="str">
            <v>Depreciation Machinery &amp; Equipment</v>
          </cell>
          <cell r="H13977">
            <v>0</v>
          </cell>
          <cell r="I13977">
            <v>0</v>
          </cell>
          <cell r="J13977">
            <v>0</v>
          </cell>
          <cell r="K13977">
            <v>0</v>
          </cell>
          <cell r="L13977">
            <v>0</v>
          </cell>
          <cell r="M13977">
            <v>0</v>
          </cell>
          <cell r="N13977">
            <v>0</v>
          </cell>
          <cell r="O13977" t="str">
            <v>+++</v>
          </cell>
        </row>
        <row r="13978">
          <cell r="A13978" t="str">
            <v>998.20.00.900-6700.06</v>
          </cell>
          <cell r="B13978" t="str">
            <v>998</v>
          </cell>
          <cell r="C13978" t="str">
            <v>20</v>
          </cell>
          <cell r="D13978" t="str">
            <v>00</v>
          </cell>
          <cell r="E13978" t="str">
            <v>900</v>
          </cell>
          <cell r="F13978" t="str">
            <v>6700.06</v>
          </cell>
          <cell r="G13978" t="str">
            <v>Depreciation Vehicles</v>
          </cell>
          <cell r="H13978">
            <v>0</v>
          </cell>
          <cell r="I13978">
            <v>0</v>
          </cell>
          <cell r="J13978">
            <v>0</v>
          </cell>
          <cell r="K13978">
            <v>0</v>
          </cell>
          <cell r="L13978">
            <v>0</v>
          </cell>
          <cell r="M13978">
            <v>0</v>
          </cell>
          <cell r="N13978">
            <v>0</v>
          </cell>
          <cell r="O13978" t="str">
            <v>+++</v>
          </cell>
        </row>
        <row r="13979">
          <cell r="A13979" t="str">
            <v>998.20.00.900-6700.07</v>
          </cell>
          <cell r="B13979" t="str">
            <v>998</v>
          </cell>
          <cell r="C13979" t="str">
            <v>20</v>
          </cell>
          <cell r="D13979" t="str">
            <v>00</v>
          </cell>
          <cell r="E13979" t="str">
            <v>900</v>
          </cell>
          <cell r="F13979" t="str">
            <v>6700.07</v>
          </cell>
          <cell r="G13979" t="str">
            <v>Depreciation Parks</v>
          </cell>
          <cell r="H13979">
            <v>0</v>
          </cell>
          <cell r="I13979">
            <v>0</v>
          </cell>
          <cell r="J13979">
            <v>0</v>
          </cell>
          <cell r="K13979">
            <v>0</v>
          </cell>
          <cell r="L13979">
            <v>0</v>
          </cell>
          <cell r="M13979">
            <v>0</v>
          </cell>
          <cell r="N13979">
            <v>0</v>
          </cell>
          <cell r="O13979" t="str">
            <v>+++</v>
          </cell>
        </row>
        <row r="13980">
          <cell r="A13980" t="str">
            <v>998.20.00.900-6700.08</v>
          </cell>
          <cell r="B13980" t="str">
            <v>998</v>
          </cell>
          <cell r="C13980" t="str">
            <v>20</v>
          </cell>
          <cell r="D13980" t="str">
            <v>00</v>
          </cell>
          <cell r="E13980" t="str">
            <v>900</v>
          </cell>
          <cell r="F13980" t="str">
            <v>6700.08</v>
          </cell>
          <cell r="G13980" t="str">
            <v>Depreciation Streets</v>
          </cell>
          <cell r="H13980">
            <v>0</v>
          </cell>
          <cell r="I13980">
            <v>0</v>
          </cell>
          <cell r="J13980">
            <v>0</v>
          </cell>
          <cell r="K13980">
            <v>0</v>
          </cell>
          <cell r="L13980">
            <v>0</v>
          </cell>
          <cell r="M13980">
            <v>0</v>
          </cell>
          <cell r="N13980">
            <v>0</v>
          </cell>
          <cell r="O13980" t="str">
            <v>+++</v>
          </cell>
        </row>
        <row r="13981">
          <cell r="A13981" t="str">
            <v>998.20.00.900-6700.11</v>
          </cell>
          <cell r="B13981" t="str">
            <v>998</v>
          </cell>
          <cell r="C13981" t="str">
            <v>20</v>
          </cell>
          <cell r="D13981" t="str">
            <v>00</v>
          </cell>
          <cell r="E13981" t="str">
            <v>900</v>
          </cell>
          <cell r="F13981" t="str">
            <v>6700.11</v>
          </cell>
          <cell r="G13981" t="str">
            <v>Depreciation Storm Drain</v>
          </cell>
          <cell r="H13981">
            <v>0</v>
          </cell>
          <cell r="I13981">
            <v>0</v>
          </cell>
          <cell r="J13981">
            <v>0</v>
          </cell>
          <cell r="K13981">
            <v>0</v>
          </cell>
          <cell r="L13981">
            <v>0</v>
          </cell>
          <cell r="M13981">
            <v>0</v>
          </cell>
          <cell r="N13981">
            <v>0</v>
          </cell>
          <cell r="O13981" t="str">
            <v>+++</v>
          </cell>
        </row>
        <row r="13982">
          <cell r="A13982" t="str">
            <v>998.20.00.900-6700.99</v>
          </cell>
          <cell r="B13982" t="str">
            <v>998</v>
          </cell>
          <cell r="C13982" t="str">
            <v>20</v>
          </cell>
          <cell r="D13982" t="str">
            <v>00</v>
          </cell>
          <cell r="E13982" t="str">
            <v>900</v>
          </cell>
          <cell r="F13982" t="str">
            <v>6700.99</v>
          </cell>
          <cell r="G13982" t="str">
            <v>Depreciation Conversion</v>
          </cell>
          <cell r="H13982">
            <v>0</v>
          </cell>
          <cell r="I13982">
            <v>0</v>
          </cell>
          <cell r="J13982">
            <v>0</v>
          </cell>
          <cell r="K13982">
            <v>0</v>
          </cell>
          <cell r="L13982">
            <v>0</v>
          </cell>
          <cell r="M13982">
            <v>0</v>
          </cell>
          <cell r="N13982">
            <v>0</v>
          </cell>
          <cell r="O13982" t="str">
            <v>+++</v>
          </cell>
        </row>
        <row r="13983">
          <cell r="A13983" t="str">
            <v>998.30.00.900-6700.01</v>
          </cell>
          <cell r="B13983" t="str">
            <v>998</v>
          </cell>
          <cell r="C13983" t="str">
            <v>30</v>
          </cell>
          <cell r="D13983" t="str">
            <v>00</v>
          </cell>
          <cell r="E13983" t="str">
            <v>900</v>
          </cell>
          <cell r="F13983" t="str">
            <v>6700.01</v>
          </cell>
          <cell r="G13983" t="str">
            <v>Depreciation Buildings</v>
          </cell>
          <cell r="H13983">
            <v>0</v>
          </cell>
          <cell r="I13983">
            <v>0</v>
          </cell>
          <cell r="J13983">
            <v>0</v>
          </cell>
          <cell r="K13983">
            <v>0</v>
          </cell>
          <cell r="L13983">
            <v>0</v>
          </cell>
          <cell r="M13983">
            <v>0</v>
          </cell>
          <cell r="N13983">
            <v>0</v>
          </cell>
          <cell r="O13983" t="str">
            <v>+++</v>
          </cell>
        </row>
        <row r="13984">
          <cell r="A13984" t="str">
            <v>998.30.00.900-6700.02</v>
          </cell>
          <cell r="B13984" t="str">
            <v>998</v>
          </cell>
          <cell r="C13984" t="str">
            <v>30</v>
          </cell>
          <cell r="D13984" t="str">
            <v>00</v>
          </cell>
          <cell r="E13984" t="str">
            <v>900</v>
          </cell>
          <cell r="F13984" t="str">
            <v>6700.02</v>
          </cell>
          <cell r="G13984" t="str">
            <v>Depreciation Building Improvements</v>
          </cell>
          <cell r="H13984">
            <v>0</v>
          </cell>
          <cell r="I13984">
            <v>0</v>
          </cell>
          <cell r="J13984">
            <v>0</v>
          </cell>
          <cell r="K13984">
            <v>0</v>
          </cell>
          <cell r="L13984">
            <v>0</v>
          </cell>
          <cell r="M13984">
            <v>0</v>
          </cell>
          <cell r="N13984">
            <v>0</v>
          </cell>
          <cell r="O13984" t="str">
            <v>+++</v>
          </cell>
        </row>
        <row r="13985">
          <cell r="A13985" t="str">
            <v>998.30.00.900-6700.03</v>
          </cell>
          <cell r="B13985" t="str">
            <v>998</v>
          </cell>
          <cell r="C13985" t="str">
            <v>30</v>
          </cell>
          <cell r="D13985" t="str">
            <v>00</v>
          </cell>
          <cell r="E13985" t="str">
            <v>900</v>
          </cell>
          <cell r="F13985" t="str">
            <v>6700.03</v>
          </cell>
          <cell r="G13985" t="str">
            <v>Depreciation Computer Hardware</v>
          </cell>
          <cell r="H13985">
            <v>0</v>
          </cell>
          <cell r="I13985">
            <v>0</v>
          </cell>
          <cell r="J13985">
            <v>0</v>
          </cell>
          <cell r="K13985">
            <v>0</v>
          </cell>
          <cell r="L13985">
            <v>0</v>
          </cell>
          <cell r="M13985">
            <v>0</v>
          </cell>
          <cell r="N13985">
            <v>0</v>
          </cell>
          <cell r="O13985" t="str">
            <v>+++</v>
          </cell>
        </row>
        <row r="13986">
          <cell r="A13986" t="str">
            <v>998.30.00.900-6700.04</v>
          </cell>
          <cell r="B13986" t="str">
            <v>998</v>
          </cell>
          <cell r="C13986" t="str">
            <v>30</v>
          </cell>
          <cell r="D13986" t="str">
            <v>00</v>
          </cell>
          <cell r="E13986" t="str">
            <v>900</v>
          </cell>
          <cell r="F13986" t="str">
            <v>6700.04</v>
          </cell>
          <cell r="G13986" t="str">
            <v>Depreciation Software</v>
          </cell>
          <cell r="H13986">
            <v>0</v>
          </cell>
          <cell r="I13986">
            <v>0</v>
          </cell>
          <cell r="J13986">
            <v>0</v>
          </cell>
          <cell r="K13986">
            <v>0</v>
          </cell>
          <cell r="L13986">
            <v>0</v>
          </cell>
          <cell r="M13986">
            <v>0</v>
          </cell>
          <cell r="N13986">
            <v>0</v>
          </cell>
          <cell r="O13986" t="str">
            <v>+++</v>
          </cell>
        </row>
        <row r="13987">
          <cell r="A13987" t="str">
            <v>998.30.00.900-6700.05</v>
          </cell>
          <cell r="B13987" t="str">
            <v>998</v>
          </cell>
          <cell r="C13987" t="str">
            <v>30</v>
          </cell>
          <cell r="D13987" t="str">
            <v>00</v>
          </cell>
          <cell r="E13987" t="str">
            <v>900</v>
          </cell>
          <cell r="F13987" t="str">
            <v>6700.05</v>
          </cell>
          <cell r="G13987" t="str">
            <v>Depreciation Machinery &amp; Equipment</v>
          </cell>
          <cell r="H13987">
            <v>0</v>
          </cell>
          <cell r="I13987">
            <v>0</v>
          </cell>
          <cell r="J13987">
            <v>0</v>
          </cell>
          <cell r="K13987">
            <v>0</v>
          </cell>
          <cell r="L13987">
            <v>0</v>
          </cell>
          <cell r="M13987">
            <v>0</v>
          </cell>
          <cell r="N13987">
            <v>0</v>
          </cell>
          <cell r="O13987" t="str">
            <v>+++</v>
          </cell>
        </row>
        <row r="13988">
          <cell r="A13988" t="str">
            <v>998.30.00.900-6700.06</v>
          </cell>
          <cell r="B13988" t="str">
            <v>998</v>
          </cell>
          <cell r="C13988" t="str">
            <v>30</v>
          </cell>
          <cell r="D13988" t="str">
            <v>00</v>
          </cell>
          <cell r="E13988" t="str">
            <v>900</v>
          </cell>
          <cell r="F13988" t="str">
            <v>6700.06</v>
          </cell>
          <cell r="G13988" t="str">
            <v>Depreciation Vehicles</v>
          </cell>
          <cell r="H13988">
            <v>0</v>
          </cell>
          <cell r="I13988">
            <v>0</v>
          </cell>
          <cell r="J13988">
            <v>0</v>
          </cell>
          <cell r="K13988">
            <v>0</v>
          </cell>
          <cell r="L13988">
            <v>0</v>
          </cell>
          <cell r="M13988">
            <v>0</v>
          </cell>
          <cell r="N13988">
            <v>0</v>
          </cell>
          <cell r="O13988" t="str">
            <v>+++</v>
          </cell>
        </row>
        <row r="13989">
          <cell r="A13989" t="str">
            <v>998.30.00.900-6700.07</v>
          </cell>
          <cell r="B13989" t="str">
            <v>998</v>
          </cell>
          <cell r="C13989" t="str">
            <v>30</v>
          </cell>
          <cell r="D13989" t="str">
            <v>00</v>
          </cell>
          <cell r="E13989" t="str">
            <v>900</v>
          </cell>
          <cell r="F13989" t="str">
            <v>6700.07</v>
          </cell>
          <cell r="G13989" t="str">
            <v>Depreciation Parks</v>
          </cell>
          <cell r="H13989">
            <v>0</v>
          </cell>
          <cell r="I13989">
            <v>0</v>
          </cell>
          <cell r="J13989">
            <v>0</v>
          </cell>
          <cell r="K13989">
            <v>0</v>
          </cell>
          <cell r="L13989">
            <v>0</v>
          </cell>
          <cell r="M13989">
            <v>0</v>
          </cell>
          <cell r="N13989">
            <v>0</v>
          </cell>
          <cell r="O13989" t="str">
            <v>+++</v>
          </cell>
        </row>
        <row r="13990">
          <cell r="A13990" t="str">
            <v>998.30.00.900-6700.08</v>
          </cell>
          <cell r="B13990" t="str">
            <v>998</v>
          </cell>
          <cell r="C13990" t="str">
            <v>30</v>
          </cell>
          <cell r="D13990" t="str">
            <v>00</v>
          </cell>
          <cell r="E13990" t="str">
            <v>900</v>
          </cell>
          <cell r="F13990" t="str">
            <v>6700.08</v>
          </cell>
          <cell r="G13990" t="str">
            <v>Depreciation Streets</v>
          </cell>
          <cell r="H13990">
            <v>0</v>
          </cell>
          <cell r="I13990">
            <v>0</v>
          </cell>
          <cell r="J13990">
            <v>0</v>
          </cell>
          <cell r="K13990">
            <v>0</v>
          </cell>
          <cell r="L13990">
            <v>0</v>
          </cell>
          <cell r="M13990">
            <v>0</v>
          </cell>
          <cell r="N13990">
            <v>0</v>
          </cell>
          <cell r="O13990" t="str">
            <v>+++</v>
          </cell>
        </row>
        <row r="13991">
          <cell r="A13991" t="str">
            <v>998.30.00.900-6700.11</v>
          </cell>
          <cell r="B13991" t="str">
            <v>998</v>
          </cell>
          <cell r="C13991" t="str">
            <v>30</v>
          </cell>
          <cell r="D13991" t="str">
            <v>00</v>
          </cell>
          <cell r="E13991" t="str">
            <v>900</v>
          </cell>
          <cell r="F13991" t="str">
            <v>6700.11</v>
          </cell>
          <cell r="G13991" t="str">
            <v>Depreciation Storm Drain</v>
          </cell>
          <cell r="H13991">
            <v>0</v>
          </cell>
          <cell r="I13991">
            <v>0</v>
          </cell>
          <cell r="J13991">
            <v>0</v>
          </cell>
          <cell r="K13991">
            <v>0</v>
          </cell>
          <cell r="L13991">
            <v>0</v>
          </cell>
          <cell r="M13991">
            <v>0</v>
          </cell>
          <cell r="N13991">
            <v>0</v>
          </cell>
          <cell r="O13991" t="str">
            <v>+++</v>
          </cell>
        </row>
        <row r="13992">
          <cell r="A13992" t="str">
            <v>998.30.00.900-6700.99</v>
          </cell>
          <cell r="B13992" t="str">
            <v>998</v>
          </cell>
          <cell r="C13992" t="str">
            <v>30</v>
          </cell>
          <cell r="D13992" t="str">
            <v>00</v>
          </cell>
          <cell r="E13992" t="str">
            <v>900</v>
          </cell>
          <cell r="F13992" t="str">
            <v>6700.99</v>
          </cell>
          <cell r="G13992" t="str">
            <v>Depreciation Conversion</v>
          </cell>
          <cell r="H13992">
            <v>0</v>
          </cell>
          <cell r="I13992">
            <v>0</v>
          </cell>
          <cell r="J13992">
            <v>0</v>
          </cell>
          <cell r="K13992">
            <v>0</v>
          </cell>
          <cell r="L13992">
            <v>0</v>
          </cell>
          <cell r="M13992">
            <v>0</v>
          </cell>
          <cell r="N13992">
            <v>0</v>
          </cell>
          <cell r="O13992" t="str">
            <v>+++</v>
          </cell>
        </row>
        <row r="13993">
          <cell r="A13993" t="str">
            <v>998.40.50.900-6700.01</v>
          </cell>
          <cell r="B13993" t="str">
            <v>998</v>
          </cell>
          <cell r="C13993" t="str">
            <v>40</v>
          </cell>
          <cell r="D13993" t="str">
            <v>50</v>
          </cell>
          <cell r="E13993" t="str">
            <v>900</v>
          </cell>
          <cell r="F13993" t="str">
            <v>6700.01</v>
          </cell>
          <cell r="G13993" t="str">
            <v>Depreciation Buildings</v>
          </cell>
          <cell r="H13993">
            <v>0</v>
          </cell>
          <cell r="I13993">
            <v>0</v>
          </cell>
          <cell r="J13993">
            <v>0</v>
          </cell>
          <cell r="K13993">
            <v>0</v>
          </cell>
          <cell r="L13993">
            <v>0</v>
          </cell>
          <cell r="M13993">
            <v>0</v>
          </cell>
          <cell r="N13993">
            <v>0</v>
          </cell>
          <cell r="O13993" t="str">
            <v>+++</v>
          </cell>
        </row>
        <row r="13994">
          <cell r="A13994" t="str">
            <v>998.40.50.900-6700.02</v>
          </cell>
          <cell r="B13994" t="str">
            <v>998</v>
          </cell>
          <cell r="C13994" t="str">
            <v>40</v>
          </cell>
          <cell r="D13994" t="str">
            <v>50</v>
          </cell>
          <cell r="E13994" t="str">
            <v>900</v>
          </cell>
          <cell r="F13994" t="str">
            <v>6700.02</v>
          </cell>
          <cell r="G13994" t="str">
            <v>Depreciation Building Improvements</v>
          </cell>
          <cell r="H13994">
            <v>0</v>
          </cell>
          <cell r="I13994">
            <v>0</v>
          </cell>
          <cell r="J13994">
            <v>0</v>
          </cell>
          <cell r="K13994">
            <v>0</v>
          </cell>
          <cell r="L13994">
            <v>0</v>
          </cell>
          <cell r="M13994">
            <v>0</v>
          </cell>
          <cell r="N13994">
            <v>0</v>
          </cell>
          <cell r="O13994" t="str">
            <v>+++</v>
          </cell>
        </row>
        <row r="13995">
          <cell r="A13995" t="str">
            <v>998.40.50.900-6700.03</v>
          </cell>
          <cell r="B13995" t="str">
            <v>998</v>
          </cell>
          <cell r="C13995" t="str">
            <v>40</v>
          </cell>
          <cell r="D13995" t="str">
            <v>50</v>
          </cell>
          <cell r="E13995" t="str">
            <v>900</v>
          </cell>
          <cell r="F13995" t="str">
            <v>6700.03</v>
          </cell>
          <cell r="G13995" t="str">
            <v>Depreciation Computer Hardware</v>
          </cell>
          <cell r="H13995">
            <v>0</v>
          </cell>
          <cell r="I13995">
            <v>0</v>
          </cell>
          <cell r="J13995">
            <v>0</v>
          </cell>
          <cell r="K13995">
            <v>0</v>
          </cell>
          <cell r="L13995">
            <v>0</v>
          </cell>
          <cell r="M13995">
            <v>0</v>
          </cell>
          <cell r="N13995">
            <v>0</v>
          </cell>
          <cell r="O13995" t="str">
            <v>+++</v>
          </cell>
        </row>
        <row r="13996">
          <cell r="A13996" t="str">
            <v>998.40.50.900-6700.04</v>
          </cell>
          <cell r="B13996" t="str">
            <v>998</v>
          </cell>
          <cell r="C13996" t="str">
            <v>40</v>
          </cell>
          <cell r="D13996" t="str">
            <v>50</v>
          </cell>
          <cell r="E13996" t="str">
            <v>900</v>
          </cell>
          <cell r="F13996" t="str">
            <v>6700.04</v>
          </cell>
          <cell r="G13996" t="str">
            <v>Depreciation Software</v>
          </cell>
          <cell r="H13996">
            <v>0</v>
          </cell>
          <cell r="I13996">
            <v>0</v>
          </cell>
          <cell r="J13996">
            <v>0</v>
          </cell>
          <cell r="K13996">
            <v>0</v>
          </cell>
          <cell r="L13996">
            <v>0</v>
          </cell>
          <cell r="M13996">
            <v>0</v>
          </cell>
          <cell r="N13996">
            <v>0</v>
          </cell>
          <cell r="O13996" t="str">
            <v>+++</v>
          </cell>
        </row>
        <row r="13997">
          <cell r="A13997" t="str">
            <v>998.40.50.900-6700.05</v>
          </cell>
          <cell r="B13997" t="str">
            <v>998</v>
          </cell>
          <cell r="C13997" t="str">
            <v>40</v>
          </cell>
          <cell r="D13997" t="str">
            <v>50</v>
          </cell>
          <cell r="E13997" t="str">
            <v>900</v>
          </cell>
          <cell r="F13997" t="str">
            <v>6700.05</v>
          </cell>
          <cell r="G13997" t="str">
            <v>Depreciation Machinery &amp; Equipment</v>
          </cell>
          <cell r="H13997">
            <v>0</v>
          </cell>
          <cell r="I13997">
            <v>0</v>
          </cell>
          <cell r="J13997">
            <v>0</v>
          </cell>
          <cell r="K13997">
            <v>0</v>
          </cell>
          <cell r="L13997">
            <v>0</v>
          </cell>
          <cell r="M13997">
            <v>0</v>
          </cell>
          <cell r="N13997">
            <v>0</v>
          </cell>
          <cell r="O13997" t="str">
            <v>+++</v>
          </cell>
        </row>
        <row r="13998">
          <cell r="A13998" t="str">
            <v>998.40.50.900-6700.06</v>
          </cell>
          <cell r="B13998" t="str">
            <v>998</v>
          </cell>
          <cell r="C13998" t="str">
            <v>40</v>
          </cell>
          <cell r="D13998" t="str">
            <v>50</v>
          </cell>
          <cell r="E13998" t="str">
            <v>900</v>
          </cell>
          <cell r="F13998" t="str">
            <v>6700.06</v>
          </cell>
          <cell r="G13998" t="str">
            <v>Depreciation Vehicles</v>
          </cell>
          <cell r="H13998">
            <v>0</v>
          </cell>
          <cell r="I13998">
            <v>0</v>
          </cell>
          <cell r="J13998">
            <v>0</v>
          </cell>
          <cell r="K13998">
            <v>0</v>
          </cell>
          <cell r="L13998">
            <v>0</v>
          </cell>
          <cell r="M13998">
            <v>0</v>
          </cell>
          <cell r="N13998">
            <v>0</v>
          </cell>
          <cell r="O13998" t="str">
            <v>+++</v>
          </cell>
        </row>
        <row r="13999">
          <cell r="A13999" t="str">
            <v>998.40.50.900-6700.07</v>
          </cell>
          <cell r="B13999" t="str">
            <v>998</v>
          </cell>
          <cell r="C13999" t="str">
            <v>40</v>
          </cell>
          <cell r="D13999" t="str">
            <v>50</v>
          </cell>
          <cell r="E13999" t="str">
            <v>900</v>
          </cell>
          <cell r="F13999" t="str">
            <v>6700.07</v>
          </cell>
          <cell r="G13999" t="str">
            <v>Depreciation Parks</v>
          </cell>
          <cell r="H13999">
            <v>0</v>
          </cell>
          <cell r="I13999">
            <v>0</v>
          </cell>
          <cell r="J13999">
            <v>0</v>
          </cell>
          <cell r="K13999">
            <v>0</v>
          </cell>
          <cell r="L13999">
            <v>0</v>
          </cell>
          <cell r="M13999">
            <v>0</v>
          </cell>
          <cell r="N13999">
            <v>0</v>
          </cell>
          <cell r="O13999" t="str">
            <v>+++</v>
          </cell>
        </row>
        <row r="14000">
          <cell r="A14000" t="str">
            <v>998.40.50.900-6700.08</v>
          </cell>
          <cell r="B14000" t="str">
            <v>998</v>
          </cell>
          <cell r="C14000" t="str">
            <v>40</v>
          </cell>
          <cell r="D14000" t="str">
            <v>50</v>
          </cell>
          <cell r="E14000" t="str">
            <v>900</v>
          </cell>
          <cell r="F14000" t="str">
            <v>6700.08</v>
          </cell>
          <cell r="G14000" t="str">
            <v>Depreciation Streets</v>
          </cell>
          <cell r="H14000">
            <v>0</v>
          </cell>
          <cell r="I14000">
            <v>0</v>
          </cell>
          <cell r="J14000">
            <v>0</v>
          </cell>
          <cell r="K14000">
            <v>0</v>
          </cell>
          <cell r="L14000">
            <v>0</v>
          </cell>
          <cell r="M14000">
            <v>0</v>
          </cell>
          <cell r="N14000">
            <v>0</v>
          </cell>
          <cell r="O14000" t="str">
            <v>+++</v>
          </cell>
        </row>
        <row r="14001">
          <cell r="A14001" t="str">
            <v>998.40.50.900-6700.11</v>
          </cell>
          <cell r="B14001" t="str">
            <v>998</v>
          </cell>
          <cell r="C14001" t="str">
            <v>40</v>
          </cell>
          <cell r="D14001" t="str">
            <v>50</v>
          </cell>
          <cell r="E14001" t="str">
            <v>900</v>
          </cell>
          <cell r="F14001" t="str">
            <v>6700.11</v>
          </cell>
          <cell r="G14001" t="str">
            <v>Depreciation Storm Drain</v>
          </cell>
          <cell r="H14001">
            <v>0</v>
          </cell>
          <cell r="I14001">
            <v>0</v>
          </cell>
          <cell r="J14001">
            <v>0</v>
          </cell>
          <cell r="K14001">
            <v>0</v>
          </cell>
          <cell r="L14001">
            <v>0</v>
          </cell>
          <cell r="M14001">
            <v>0</v>
          </cell>
          <cell r="N14001">
            <v>0</v>
          </cell>
          <cell r="O14001" t="str">
            <v>+++</v>
          </cell>
        </row>
        <row r="14002">
          <cell r="A14002" t="str">
            <v>998.40.50.900-6700.99</v>
          </cell>
          <cell r="B14002" t="str">
            <v>998</v>
          </cell>
          <cell r="C14002" t="str">
            <v>40</v>
          </cell>
          <cell r="D14002" t="str">
            <v>50</v>
          </cell>
          <cell r="E14002" t="str">
            <v>900</v>
          </cell>
          <cell r="F14002" t="str">
            <v>6700.99</v>
          </cell>
          <cell r="G14002" t="str">
            <v>Depreciation Conversion</v>
          </cell>
          <cell r="H14002">
            <v>0</v>
          </cell>
          <cell r="I14002">
            <v>0</v>
          </cell>
          <cell r="J14002">
            <v>0</v>
          </cell>
          <cell r="K14002">
            <v>0</v>
          </cell>
          <cell r="L14002">
            <v>0</v>
          </cell>
          <cell r="M14002">
            <v>0</v>
          </cell>
          <cell r="N14002">
            <v>0</v>
          </cell>
          <cell r="O14002" t="str">
            <v>+++</v>
          </cell>
        </row>
        <row r="14003">
          <cell r="A14003" t="str">
            <v>998.40.55.900-6700.01</v>
          </cell>
          <cell r="B14003" t="str">
            <v>998</v>
          </cell>
          <cell r="C14003" t="str">
            <v>40</v>
          </cell>
          <cell r="D14003" t="str">
            <v>55</v>
          </cell>
          <cell r="E14003" t="str">
            <v>900</v>
          </cell>
          <cell r="F14003" t="str">
            <v>6700.01</v>
          </cell>
          <cell r="G14003" t="str">
            <v>Depreciation Buildings</v>
          </cell>
          <cell r="H14003">
            <v>0</v>
          </cell>
          <cell r="I14003">
            <v>0</v>
          </cell>
          <cell r="J14003">
            <v>0</v>
          </cell>
          <cell r="K14003">
            <v>0</v>
          </cell>
          <cell r="L14003">
            <v>0</v>
          </cell>
          <cell r="M14003">
            <v>0</v>
          </cell>
          <cell r="N14003">
            <v>0</v>
          </cell>
          <cell r="O14003" t="str">
            <v>+++</v>
          </cell>
        </row>
        <row r="14004">
          <cell r="A14004" t="str">
            <v>998.40.55.900-6700.02</v>
          </cell>
          <cell r="B14004" t="str">
            <v>998</v>
          </cell>
          <cell r="C14004" t="str">
            <v>40</v>
          </cell>
          <cell r="D14004" t="str">
            <v>55</v>
          </cell>
          <cell r="E14004" t="str">
            <v>900</v>
          </cell>
          <cell r="F14004" t="str">
            <v>6700.02</v>
          </cell>
          <cell r="G14004" t="str">
            <v>Depreciation Building Improvements</v>
          </cell>
          <cell r="H14004">
            <v>0</v>
          </cell>
          <cell r="I14004">
            <v>0</v>
          </cell>
          <cell r="J14004">
            <v>0</v>
          </cell>
          <cell r="K14004">
            <v>0</v>
          </cell>
          <cell r="L14004">
            <v>0</v>
          </cell>
          <cell r="M14004">
            <v>0</v>
          </cell>
          <cell r="N14004">
            <v>0</v>
          </cell>
          <cell r="O14004" t="str">
            <v>+++</v>
          </cell>
        </row>
        <row r="14005">
          <cell r="A14005" t="str">
            <v>998.40.55.900-6700.03</v>
          </cell>
          <cell r="B14005" t="str">
            <v>998</v>
          </cell>
          <cell r="C14005" t="str">
            <v>40</v>
          </cell>
          <cell r="D14005" t="str">
            <v>55</v>
          </cell>
          <cell r="E14005" t="str">
            <v>900</v>
          </cell>
          <cell r="F14005" t="str">
            <v>6700.03</v>
          </cell>
          <cell r="G14005" t="str">
            <v>Depreciation Computer Hardware</v>
          </cell>
          <cell r="H14005">
            <v>0</v>
          </cell>
          <cell r="I14005">
            <v>0</v>
          </cell>
          <cell r="J14005">
            <v>0</v>
          </cell>
          <cell r="K14005">
            <v>0</v>
          </cell>
          <cell r="L14005">
            <v>0</v>
          </cell>
          <cell r="M14005">
            <v>0</v>
          </cell>
          <cell r="N14005">
            <v>0</v>
          </cell>
          <cell r="O14005" t="str">
            <v>+++</v>
          </cell>
        </row>
        <row r="14006">
          <cell r="A14006" t="str">
            <v>998.40.55.900-6700.04</v>
          </cell>
          <cell r="B14006" t="str">
            <v>998</v>
          </cell>
          <cell r="C14006" t="str">
            <v>40</v>
          </cell>
          <cell r="D14006" t="str">
            <v>55</v>
          </cell>
          <cell r="E14006" t="str">
            <v>900</v>
          </cell>
          <cell r="F14006" t="str">
            <v>6700.04</v>
          </cell>
          <cell r="G14006" t="str">
            <v>Depreciation Software</v>
          </cell>
          <cell r="H14006">
            <v>0</v>
          </cell>
          <cell r="I14006">
            <v>0</v>
          </cell>
          <cell r="J14006">
            <v>0</v>
          </cell>
          <cell r="K14006">
            <v>0</v>
          </cell>
          <cell r="L14006">
            <v>0</v>
          </cell>
          <cell r="M14006">
            <v>0</v>
          </cell>
          <cell r="N14006">
            <v>0</v>
          </cell>
          <cell r="O14006" t="str">
            <v>+++</v>
          </cell>
        </row>
        <row r="14007">
          <cell r="A14007" t="str">
            <v>998.40.55.900-6700.05</v>
          </cell>
          <cell r="B14007" t="str">
            <v>998</v>
          </cell>
          <cell r="C14007" t="str">
            <v>40</v>
          </cell>
          <cell r="D14007" t="str">
            <v>55</v>
          </cell>
          <cell r="E14007" t="str">
            <v>900</v>
          </cell>
          <cell r="F14007" t="str">
            <v>6700.05</v>
          </cell>
          <cell r="G14007" t="str">
            <v>Depreciation Machinery &amp; Equipment</v>
          </cell>
          <cell r="H14007">
            <v>0</v>
          </cell>
          <cell r="I14007">
            <v>0</v>
          </cell>
          <cell r="J14007">
            <v>0</v>
          </cell>
          <cell r="K14007">
            <v>0</v>
          </cell>
          <cell r="L14007">
            <v>0</v>
          </cell>
          <cell r="M14007">
            <v>0</v>
          </cell>
          <cell r="N14007">
            <v>0</v>
          </cell>
          <cell r="O14007" t="str">
            <v>+++</v>
          </cell>
        </row>
        <row r="14008">
          <cell r="A14008" t="str">
            <v>998.40.55.900-6700.06</v>
          </cell>
          <cell r="B14008" t="str">
            <v>998</v>
          </cell>
          <cell r="C14008" t="str">
            <v>40</v>
          </cell>
          <cell r="D14008" t="str">
            <v>55</v>
          </cell>
          <cell r="E14008" t="str">
            <v>900</v>
          </cell>
          <cell r="F14008" t="str">
            <v>6700.06</v>
          </cell>
          <cell r="G14008" t="str">
            <v>Depreciation Vehicles</v>
          </cell>
          <cell r="H14008">
            <v>0</v>
          </cell>
          <cell r="I14008">
            <v>0</v>
          </cell>
          <cell r="J14008">
            <v>0</v>
          </cell>
          <cell r="K14008">
            <v>0</v>
          </cell>
          <cell r="L14008">
            <v>0</v>
          </cell>
          <cell r="M14008">
            <v>0</v>
          </cell>
          <cell r="N14008">
            <v>0</v>
          </cell>
          <cell r="O14008" t="str">
            <v>+++</v>
          </cell>
        </row>
        <row r="14009">
          <cell r="A14009" t="str">
            <v>998.40.55.900-6700.07</v>
          </cell>
          <cell r="B14009" t="str">
            <v>998</v>
          </cell>
          <cell r="C14009" t="str">
            <v>40</v>
          </cell>
          <cell r="D14009" t="str">
            <v>55</v>
          </cell>
          <cell r="E14009" t="str">
            <v>900</v>
          </cell>
          <cell r="F14009" t="str">
            <v>6700.07</v>
          </cell>
          <cell r="G14009" t="str">
            <v>Depreciation Parks</v>
          </cell>
          <cell r="H14009">
            <v>0</v>
          </cell>
          <cell r="I14009">
            <v>0</v>
          </cell>
          <cell r="J14009">
            <v>0</v>
          </cell>
          <cell r="K14009">
            <v>0</v>
          </cell>
          <cell r="L14009">
            <v>0</v>
          </cell>
          <cell r="M14009">
            <v>0</v>
          </cell>
          <cell r="N14009">
            <v>0</v>
          </cell>
          <cell r="O14009" t="str">
            <v>+++</v>
          </cell>
        </row>
        <row r="14010">
          <cell r="A14010" t="str">
            <v>998.40.55.900-6700.08</v>
          </cell>
          <cell r="B14010" t="str">
            <v>998</v>
          </cell>
          <cell r="C14010" t="str">
            <v>40</v>
          </cell>
          <cell r="D14010" t="str">
            <v>55</v>
          </cell>
          <cell r="E14010" t="str">
            <v>900</v>
          </cell>
          <cell r="F14010" t="str">
            <v>6700.08</v>
          </cell>
          <cell r="G14010" t="str">
            <v>Depreciation Streets</v>
          </cell>
          <cell r="H14010">
            <v>0</v>
          </cell>
          <cell r="I14010">
            <v>0</v>
          </cell>
          <cell r="J14010">
            <v>0</v>
          </cell>
          <cell r="K14010">
            <v>0</v>
          </cell>
          <cell r="L14010">
            <v>0</v>
          </cell>
          <cell r="M14010">
            <v>0</v>
          </cell>
          <cell r="N14010">
            <v>0</v>
          </cell>
          <cell r="O14010" t="str">
            <v>+++</v>
          </cell>
        </row>
        <row r="14011">
          <cell r="A14011" t="str">
            <v>998.40.55.900-6700.11</v>
          </cell>
          <cell r="B14011" t="str">
            <v>998</v>
          </cell>
          <cell r="C14011" t="str">
            <v>40</v>
          </cell>
          <cell r="D14011" t="str">
            <v>55</v>
          </cell>
          <cell r="E14011" t="str">
            <v>900</v>
          </cell>
          <cell r="F14011" t="str">
            <v>6700.11</v>
          </cell>
          <cell r="G14011" t="str">
            <v>Depreciation Storm Drain</v>
          </cell>
          <cell r="H14011">
            <v>0</v>
          </cell>
          <cell r="I14011">
            <v>0</v>
          </cell>
          <cell r="J14011">
            <v>0</v>
          </cell>
          <cell r="K14011">
            <v>0</v>
          </cell>
          <cell r="L14011">
            <v>0</v>
          </cell>
          <cell r="M14011">
            <v>0</v>
          </cell>
          <cell r="N14011">
            <v>0</v>
          </cell>
          <cell r="O14011" t="str">
            <v>+++</v>
          </cell>
        </row>
        <row r="14012">
          <cell r="A14012" t="str">
            <v>998.40.55.900-6700.99</v>
          </cell>
          <cell r="B14012" t="str">
            <v>998</v>
          </cell>
          <cell r="C14012" t="str">
            <v>40</v>
          </cell>
          <cell r="D14012" t="str">
            <v>55</v>
          </cell>
          <cell r="E14012" t="str">
            <v>900</v>
          </cell>
          <cell r="F14012" t="str">
            <v>6700.99</v>
          </cell>
          <cell r="G14012" t="str">
            <v>Depreciation Conversion</v>
          </cell>
          <cell r="H14012">
            <v>0</v>
          </cell>
          <cell r="I14012">
            <v>0</v>
          </cell>
          <cell r="J14012">
            <v>0</v>
          </cell>
          <cell r="K14012">
            <v>0</v>
          </cell>
          <cell r="L14012">
            <v>0</v>
          </cell>
          <cell r="M14012">
            <v>0</v>
          </cell>
          <cell r="N14012">
            <v>0</v>
          </cell>
          <cell r="O14012" t="str">
            <v>+++</v>
          </cell>
        </row>
        <row r="14013">
          <cell r="A14013" t="str">
            <v>998.40.60.900-6700.01</v>
          </cell>
          <cell r="B14013" t="str">
            <v>998</v>
          </cell>
          <cell r="C14013" t="str">
            <v>40</v>
          </cell>
          <cell r="D14013" t="str">
            <v>60</v>
          </cell>
          <cell r="E14013" t="str">
            <v>900</v>
          </cell>
          <cell r="F14013" t="str">
            <v>6700.01</v>
          </cell>
          <cell r="G14013" t="str">
            <v>Depreciation Buildings</v>
          </cell>
          <cell r="H14013">
            <v>0</v>
          </cell>
          <cell r="I14013">
            <v>0</v>
          </cell>
          <cell r="J14013">
            <v>0</v>
          </cell>
          <cell r="K14013">
            <v>0</v>
          </cell>
          <cell r="L14013">
            <v>0</v>
          </cell>
          <cell r="M14013">
            <v>0</v>
          </cell>
          <cell r="N14013">
            <v>0</v>
          </cell>
          <cell r="O14013" t="str">
            <v>+++</v>
          </cell>
        </row>
        <row r="14014">
          <cell r="A14014" t="str">
            <v>998.40.60.900-6700.02</v>
          </cell>
          <cell r="B14014" t="str">
            <v>998</v>
          </cell>
          <cell r="C14014" t="str">
            <v>40</v>
          </cell>
          <cell r="D14014" t="str">
            <v>60</v>
          </cell>
          <cell r="E14014" t="str">
            <v>900</v>
          </cell>
          <cell r="F14014" t="str">
            <v>6700.02</v>
          </cell>
          <cell r="G14014" t="str">
            <v>Depreciation Building Improvements</v>
          </cell>
          <cell r="H14014">
            <v>0</v>
          </cell>
          <cell r="I14014">
            <v>0</v>
          </cell>
          <cell r="J14014">
            <v>0</v>
          </cell>
          <cell r="K14014">
            <v>0</v>
          </cell>
          <cell r="L14014">
            <v>0</v>
          </cell>
          <cell r="M14014">
            <v>0</v>
          </cell>
          <cell r="N14014">
            <v>0</v>
          </cell>
          <cell r="O14014" t="str">
            <v>+++</v>
          </cell>
        </row>
        <row r="14015">
          <cell r="A14015" t="str">
            <v>998.40.60.900-6700.03</v>
          </cell>
          <cell r="B14015" t="str">
            <v>998</v>
          </cell>
          <cell r="C14015" t="str">
            <v>40</v>
          </cell>
          <cell r="D14015" t="str">
            <v>60</v>
          </cell>
          <cell r="E14015" t="str">
            <v>900</v>
          </cell>
          <cell r="F14015" t="str">
            <v>6700.03</v>
          </cell>
          <cell r="G14015" t="str">
            <v>Depreciation Computer Hardware</v>
          </cell>
          <cell r="H14015">
            <v>0</v>
          </cell>
          <cell r="I14015">
            <v>0</v>
          </cell>
          <cell r="J14015">
            <v>0</v>
          </cell>
          <cell r="K14015">
            <v>0</v>
          </cell>
          <cell r="L14015">
            <v>0</v>
          </cell>
          <cell r="M14015">
            <v>0</v>
          </cell>
          <cell r="N14015">
            <v>0</v>
          </cell>
          <cell r="O14015" t="str">
            <v>+++</v>
          </cell>
        </row>
        <row r="14016">
          <cell r="A14016" t="str">
            <v>998.40.60.900-6700.04</v>
          </cell>
          <cell r="B14016" t="str">
            <v>998</v>
          </cell>
          <cell r="C14016" t="str">
            <v>40</v>
          </cell>
          <cell r="D14016" t="str">
            <v>60</v>
          </cell>
          <cell r="E14016" t="str">
            <v>900</v>
          </cell>
          <cell r="F14016" t="str">
            <v>6700.04</v>
          </cell>
          <cell r="G14016" t="str">
            <v>Depreciation Software</v>
          </cell>
          <cell r="H14016">
            <v>0</v>
          </cell>
          <cell r="I14016">
            <v>0</v>
          </cell>
          <cell r="J14016">
            <v>0</v>
          </cell>
          <cell r="K14016">
            <v>0</v>
          </cell>
          <cell r="L14016">
            <v>0</v>
          </cell>
          <cell r="M14016">
            <v>0</v>
          </cell>
          <cell r="N14016">
            <v>0</v>
          </cell>
          <cell r="O14016" t="str">
            <v>+++</v>
          </cell>
        </row>
        <row r="14017">
          <cell r="A14017" t="str">
            <v>998.40.60.900-6700.05</v>
          </cell>
          <cell r="B14017" t="str">
            <v>998</v>
          </cell>
          <cell r="C14017" t="str">
            <v>40</v>
          </cell>
          <cell r="D14017" t="str">
            <v>60</v>
          </cell>
          <cell r="E14017" t="str">
            <v>900</v>
          </cell>
          <cell r="F14017" t="str">
            <v>6700.05</v>
          </cell>
          <cell r="G14017" t="str">
            <v>Depreciation Machinery &amp; Equipment</v>
          </cell>
          <cell r="H14017">
            <v>0</v>
          </cell>
          <cell r="I14017">
            <v>0</v>
          </cell>
          <cell r="J14017">
            <v>0</v>
          </cell>
          <cell r="K14017">
            <v>0</v>
          </cell>
          <cell r="L14017">
            <v>0</v>
          </cell>
          <cell r="M14017">
            <v>0</v>
          </cell>
          <cell r="N14017">
            <v>0</v>
          </cell>
          <cell r="O14017" t="str">
            <v>+++</v>
          </cell>
        </row>
        <row r="14018">
          <cell r="A14018" t="str">
            <v>998.40.60.900-6700.06</v>
          </cell>
          <cell r="B14018" t="str">
            <v>998</v>
          </cell>
          <cell r="C14018" t="str">
            <v>40</v>
          </cell>
          <cell r="D14018" t="str">
            <v>60</v>
          </cell>
          <cell r="E14018" t="str">
            <v>900</v>
          </cell>
          <cell r="F14018" t="str">
            <v>6700.06</v>
          </cell>
          <cell r="G14018" t="str">
            <v>Depreciation Vehicles</v>
          </cell>
          <cell r="H14018">
            <v>0</v>
          </cell>
          <cell r="I14018">
            <v>0</v>
          </cell>
          <cell r="J14018">
            <v>0</v>
          </cell>
          <cell r="K14018">
            <v>0</v>
          </cell>
          <cell r="L14018">
            <v>0</v>
          </cell>
          <cell r="M14018">
            <v>0</v>
          </cell>
          <cell r="N14018">
            <v>0</v>
          </cell>
          <cell r="O14018" t="str">
            <v>+++</v>
          </cell>
        </row>
        <row r="14019">
          <cell r="A14019" t="str">
            <v>998.40.60.900-6700.07</v>
          </cell>
          <cell r="B14019" t="str">
            <v>998</v>
          </cell>
          <cell r="C14019" t="str">
            <v>40</v>
          </cell>
          <cell r="D14019" t="str">
            <v>60</v>
          </cell>
          <cell r="E14019" t="str">
            <v>900</v>
          </cell>
          <cell r="F14019" t="str">
            <v>6700.07</v>
          </cell>
          <cell r="G14019" t="str">
            <v>Depreciation Parks</v>
          </cell>
          <cell r="H14019">
            <v>0</v>
          </cell>
          <cell r="I14019">
            <v>0</v>
          </cell>
          <cell r="J14019">
            <v>0</v>
          </cell>
          <cell r="K14019">
            <v>0</v>
          </cell>
          <cell r="L14019">
            <v>0</v>
          </cell>
          <cell r="M14019">
            <v>0</v>
          </cell>
          <cell r="N14019">
            <v>0</v>
          </cell>
          <cell r="O14019" t="str">
            <v>+++</v>
          </cell>
        </row>
        <row r="14020">
          <cell r="A14020" t="str">
            <v>998.40.60.900-6700.08</v>
          </cell>
          <cell r="B14020" t="str">
            <v>998</v>
          </cell>
          <cell r="C14020" t="str">
            <v>40</v>
          </cell>
          <cell r="D14020" t="str">
            <v>60</v>
          </cell>
          <cell r="E14020" t="str">
            <v>900</v>
          </cell>
          <cell r="F14020" t="str">
            <v>6700.08</v>
          </cell>
          <cell r="G14020" t="str">
            <v>Depreciation Streets</v>
          </cell>
          <cell r="H14020">
            <v>0</v>
          </cell>
          <cell r="I14020">
            <v>0</v>
          </cell>
          <cell r="J14020">
            <v>0</v>
          </cell>
          <cell r="K14020">
            <v>0</v>
          </cell>
          <cell r="L14020">
            <v>0</v>
          </cell>
          <cell r="M14020">
            <v>0</v>
          </cell>
          <cell r="N14020">
            <v>0</v>
          </cell>
          <cell r="O14020" t="str">
            <v>+++</v>
          </cell>
        </row>
        <row r="14021">
          <cell r="A14021" t="str">
            <v>998.40.60.900-6700.11</v>
          </cell>
          <cell r="B14021" t="str">
            <v>998</v>
          </cell>
          <cell r="C14021" t="str">
            <v>40</v>
          </cell>
          <cell r="D14021" t="str">
            <v>60</v>
          </cell>
          <cell r="E14021" t="str">
            <v>900</v>
          </cell>
          <cell r="F14021" t="str">
            <v>6700.11</v>
          </cell>
          <cell r="G14021" t="str">
            <v>Depreciation Storm Drain</v>
          </cell>
          <cell r="H14021">
            <v>0</v>
          </cell>
          <cell r="I14021">
            <v>0</v>
          </cell>
          <cell r="J14021">
            <v>0</v>
          </cell>
          <cell r="K14021">
            <v>0</v>
          </cell>
          <cell r="L14021">
            <v>0</v>
          </cell>
          <cell r="M14021">
            <v>0</v>
          </cell>
          <cell r="N14021">
            <v>0</v>
          </cell>
          <cell r="O14021" t="str">
            <v>+++</v>
          </cell>
        </row>
        <row r="14022">
          <cell r="A14022" t="str">
            <v>998.40.60.900-6700.99</v>
          </cell>
          <cell r="B14022" t="str">
            <v>998</v>
          </cell>
          <cell r="C14022" t="str">
            <v>40</v>
          </cell>
          <cell r="D14022" t="str">
            <v>60</v>
          </cell>
          <cell r="E14022" t="str">
            <v>900</v>
          </cell>
          <cell r="F14022" t="str">
            <v>6700.99</v>
          </cell>
          <cell r="G14022" t="str">
            <v>Depreciation Conversion</v>
          </cell>
          <cell r="H14022">
            <v>0</v>
          </cell>
          <cell r="I14022">
            <v>0</v>
          </cell>
          <cell r="J14022">
            <v>0</v>
          </cell>
          <cell r="K14022">
            <v>0</v>
          </cell>
          <cell r="L14022">
            <v>0</v>
          </cell>
          <cell r="M14022">
            <v>0</v>
          </cell>
          <cell r="N14022">
            <v>0</v>
          </cell>
          <cell r="O14022" t="str">
            <v>+++</v>
          </cell>
        </row>
        <row r="14023">
          <cell r="A14023" t="str">
            <v>998.40.65.900-6700.01</v>
          </cell>
          <cell r="B14023" t="str">
            <v>998</v>
          </cell>
          <cell r="C14023" t="str">
            <v>40</v>
          </cell>
          <cell r="D14023" t="str">
            <v>65</v>
          </cell>
          <cell r="E14023" t="str">
            <v>900</v>
          </cell>
          <cell r="F14023" t="str">
            <v>6700.01</v>
          </cell>
          <cell r="G14023" t="str">
            <v>Depreciation Buildings</v>
          </cell>
          <cell r="H14023">
            <v>0</v>
          </cell>
          <cell r="I14023">
            <v>0</v>
          </cell>
          <cell r="J14023">
            <v>0</v>
          </cell>
          <cell r="K14023">
            <v>0</v>
          </cell>
          <cell r="L14023">
            <v>0</v>
          </cell>
          <cell r="M14023">
            <v>0</v>
          </cell>
          <cell r="N14023">
            <v>0</v>
          </cell>
          <cell r="O14023" t="str">
            <v>+++</v>
          </cell>
        </row>
        <row r="14024">
          <cell r="A14024" t="str">
            <v>998.40.65.900-6700.02</v>
          </cell>
          <cell r="B14024" t="str">
            <v>998</v>
          </cell>
          <cell r="C14024" t="str">
            <v>40</v>
          </cell>
          <cell r="D14024" t="str">
            <v>65</v>
          </cell>
          <cell r="E14024" t="str">
            <v>900</v>
          </cell>
          <cell r="F14024" t="str">
            <v>6700.02</v>
          </cell>
          <cell r="G14024" t="str">
            <v>Depreciation Building Improvements</v>
          </cell>
          <cell r="H14024">
            <v>0</v>
          </cell>
          <cell r="I14024">
            <v>0</v>
          </cell>
          <cell r="J14024">
            <v>0</v>
          </cell>
          <cell r="K14024">
            <v>0</v>
          </cell>
          <cell r="L14024">
            <v>0</v>
          </cell>
          <cell r="M14024">
            <v>0</v>
          </cell>
          <cell r="N14024">
            <v>0</v>
          </cell>
          <cell r="O14024" t="str">
            <v>+++</v>
          </cell>
        </row>
        <row r="14025">
          <cell r="A14025" t="str">
            <v>998.40.65.900-6700.03</v>
          </cell>
          <cell r="B14025" t="str">
            <v>998</v>
          </cell>
          <cell r="C14025" t="str">
            <v>40</v>
          </cell>
          <cell r="D14025" t="str">
            <v>65</v>
          </cell>
          <cell r="E14025" t="str">
            <v>900</v>
          </cell>
          <cell r="F14025" t="str">
            <v>6700.03</v>
          </cell>
          <cell r="G14025" t="str">
            <v>Depreciation Computer Hardware</v>
          </cell>
          <cell r="H14025">
            <v>0</v>
          </cell>
          <cell r="I14025">
            <v>0</v>
          </cell>
          <cell r="J14025">
            <v>0</v>
          </cell>
          <cell r="K14025">
            <v>0</v>
          </cell>
          <cell r="L14025">
            <v>0</v>
          </cell>
          <cell r="M14025">
            <v>0</v>
          </cell>
          <cell r="N14025">
            <v>0</v>
          </cell>
          <cell r="O14025" t="str">
            <v>+++</v>
          </cell>
        </row>
        <row r="14026">
          <cell r="A14026" t="str">
            <v>998.40.65.900-6700.04</v>
          </cell>
          <cell r="B14026" t="str">
            <v>998</v>
          </cell>
          <cell r="C14026" t="str">
            <v>40</v>
          </cell>
          <cell r="D14026" t="str">
            <v>65</v>
          </cell>
          <cell r="E14026" t="str">
            <v>900</v>
          </cell>
          <cell r="F14026" t="str">
            <v>6700.04</v>
          </cell>
          <cell r="G14026" t="str">
            <v>Depreciation Software</v>
          </cell>
          <cell r="H14026">
            <v>0</v>
          </cell>
          <cell r="I14026">
            <v>0</v>
          </cell>
          <cell r="J14026">
            <v>0</v>
          </cell>
          <cell r="K14026">
            <v>0</v>
          </cell>
          <cell r="L14026">
            <v>0</v>
          </cell>
          <cell r="M14026">
            <v>0</v>
          </cell>
          <cell r="N14026">
            <v>0</v>
          </cell>
          <cell r="O14026" t="str">
            <v>+++</v>
          </cell>
        </row>
        <row r="14027">
          <cell r="A14027" t="str">
            <v>998.40.65.900-6700.05</v>
          </cell>
          <cell r="B14027" t="str">
            <v>998</v>
          </cell>
          <cell r="C14027" t="str">
            <v>40</v>
          </cell>
          <cell r="D14027" t="str">
            <v>65</v>
          </cell>
          <cell r="E14027" t="str">
            <v>900</v>
          </cell>
          <cell r="F14027" t="str">
            <v>6700.05</v>
          </cell>
          <cell r="G14027" t="str">
            <v>Depreciation Machinery &amp; Equipment</v>
          </cell>
          <cell r="H14027">
            <v>0</v>
          </cell>
          <cell r="I14027">
            <v>0</v>
          </cell>
          <cell r="J14027">
            <v>0</v>
          </cell>
          <cell r="K14027">
            <v>0</v>
          </cell>
          <cell r="L14027">
            <v>0</v>
          </cell>
          <cell r="M14027">
            <v>0</v>
          </cell>
          <cell r="N14027">
            <v>0</v>
          </cell>
          <cell r="O14027" t="str">
            <v>+++</v>
          </cell>
        </row>
        <row r="14028">
          <cell r="A14028" t="str">
            <v>998.40.65.900-6700.06</v>
          </cell>
          <cell r="B14028" t="str">
            <v>998</v>
          </cell>
          <cell r="C14028" t="str">
            <v>40</v>
          </cell>
          <cell r="D14028" t="str">
            <v>65</v>
          </cell>
          <cell r="E14028" t="str">
            <v>900</v>
          </cell>
          <cell r="F14028" t="str">
            <v>6700.06</v>
          </cell>
          <cell r="G14028" t="str">
            <v>Depreciation Vehicles</v>
          </cell>
          <cell r="H14028">
            <v>0</v>
          </cell>
          <cell r="I14028">
            <v>0</v>
          </cell>
          <cell r="J14028">
            <v>0</v>
          </cell>
          <cell r="K14028">
            <v>0</v>
          </cell>
          <cell r="L14028">
            <v>0</v>
          </cell>
          <cell r="M14028">
            <v>0</v>
          </cell>
          <cell r="N14028">
            <v>0</v>
          </cell>
          <cell r="O14028" t="str">
            <v>+++</v>
          </cell>
        </row>
        <row r="14029">
          <cell r="A14029" t="str">
            <v>998.40.65.900-6700.07</v>
          </cell>
          <cell r="B14029" t="str">
            <v>998</v>
          </cell>
          <cell r="C14029" t="str">
            <v>40</v>
          </cell>
          <cell r="D14029" t="str">
            <v>65</v>
          </cell>
          <cell r="E14029" t="str">
            <v>900</v>
          </cell>
          <cell r="F14029" t="str">
            <v>6700.07</v>
          </cell>
          <cell r="G14029" t="str">
            <v>Depreciation Parks</v>
          </cell>
          <cell r="H14029">
            <v>0</v>
          </cell>
          <cell r="I14029">
            <v>0</v>
          </cell>
          <cell r="J14029">
            <v>0</v>
          </cell>
          <cell r="K14029">
            <v>0</v>
          </cell>
          <cell r="L14029">
            <v>0</v>
          </cell>
          <cell r="M14029">
            <v>0</v>
          </cell>
          <cell r="N14029">
            <v>0</v>
          </cell>
          <cell r="O14029" t="str">
            <v>+++</v>
          </cell>
        </row>
        <row r="14030">
          <cell r="A14030" t="str">
            <v>998.40.65.900-6700.08</v>
          </cell>
          <cell r="B14030" t="str">
            <v>998</v>
          </cell>
          <cell r="C14030" t="str">
            <v>40</v>
          </cell>
          <cell r="D14030" t="str">
            <v>65</v>
          </cell>
          <cell r="E14030" t="str">
            <v>900</v>
          </cell>
          <cell r="F14030" t="str">
            <v>6700.08</v>
          </cell>
          <cell r="G14030" t="str">
            <v>Depreciation Streets</v>
          </cell>
          <cell r="H14030">
            <v>0</v>
          </cell>
          <cell r="I14030">
            <v>0</v>
          </cell>
          <cell r="J14030">
            <v>0</v>
          </cell>
          <cell r="K14030">
            <v>0</v>
          </cell>
          <cell r="L14030">
            <v>0</v>
          </cell>
          <cell r="M14030">
            <v>0</v>
          </cell>
          <cell r="N14030">
            <v>0</v>
          </cell>
          <cell r="O14030" t="str">
            <v>+++</v>
          </cell>
        </row>
        <row r="14031">
          <cell r="A14031" t="str">
            <v>998.40.65.900-6700.11</v>
          </cell>
          <cell r="B14031" t="str">
            <v>998</v>
          </cell>
          <cell r="C14031" t="str">
            <v>40</v>
          </cell>
          <cell r="D14031" t="str">
            <v>65</v>
          </cell>
          <cell r="E14031" t="str">
            <v>900</v>
          </cell>
          <cell r="F14031" t="str">
            <v>6700.11</v>
          </cell>
          <cell r="G14031" t="str">
            <v>Depreciation Storm Drain</v>
          </cell>
          <cell r="H14031">
            <v>0</v>
          </cell>
          <cell r="I14031">
            <v>0</v>
          </cell>
          <cell r="J14031">
            <v>0</v>
          </cell>
          <cell r="K14031">
            <v>0</v>
          </cell>
          <cell r="L14031">
            <v>0</v>
          </cell>
          <cell r="M14031">
            <v>0</v>
          </cell>
          <cell r="N14031">
            <v>0</v>
          </cell>
          <cell r="O14031" t="str">
            <v>+++</v>
          </cell>
        </row>
        <row r="14032">
          <cell r="A14032" t="str">
            <v>998.40.65.900-6700.99</v>
          </cell>
          <cell r="B14032" t="str">
            <v>998</v>
          </cell>
          <cell r="C14032" t="str">
            <v>40</v>
          </cell>
          <cell r="D14032" t="str">
            <v>65</v>
          </cell>
          <cell r="E14032" t="str">
            <v>900</v>
          </cell>
          <cell r="F14032" t="str">
            <v>6700.99</v>
          </cell>
          <cell r="G14032" t="str">
            <v>Depreciation Conversion</v>
          </cell>
          <cell r="H14032">
            <v>0</v>
          </cell>
          <cell r="I14032">
            <v>0</v>
          </cell>
          <cell r="J14032">
            <v>0</v>
          </cell>
          <cell r="K14032">
            <v>0</v>
          </cell>
          <cell r="L14032">
            <v>0</v>
          </cell>
          <cell r="M14032">
            <v>0</v>
          </cell>
          <cell r="N14032">
            <v>0</v>
          </cell>
          <cell r="O14032" t="str">
            <v>+++</v>
          </cell>
        </row>
        <row r="14033">
          <cell r="A14033" t="str">
            <v>998.40.70.900-6700.01</v>
          </cell>
          <cell r="B14033" t="str">
            <v>998</v>
          </cell>
          <cell r="C14033" t="str">
            <v>40</v>
          </cell>
          <cell r="D14033" t="str">
            <v>70</v>
          </cell>
          <cell r="E14033" t="str">
            <v>900</v>
          </cell>
          <cell r="F14033" t="str">
            <v>6700.01</v>
          </cell>
          <cell r="G14033" t="str">
            <v>Depreciation Buildings</v>
          </cell>
          <cell r="H14033">
            <v>0</v>
          </cell>
          <cell r="I14033">
            <v>0</v>
          </cell>
          <cell r="J14033">
            <v>0</v>
          </cell>
          <cell r="K14033">
            <v>0</v>
          </cell>
          <cell r="L14033">
            <v>0</v>
          </cell>
          <cell r="M14033">
            <v>0</v>
          </cell>
          <cell r="N14033">
            <v>0</v>
          </cell>
          <cell r="O14033" t="str">
            <v>+++</v>
          </cell>
        </row>
        <row r="14034">
          <cell r="A14034" t="str">
            <v>998.40.70.900-6700.02</v>
          </cell>
          <cell r="B14034" t="str">
            <v>998</v>
          </cell>
          <cell r="C14034" t="str">
            <v>40</v>
          </cell>
          <cell r="D14034" t="str">
            <v>70</v>
          </cell>
          <cell r="E14034" t="str">
            <v>900</v>
          </cell>
          <cell r="F14034" t="str">
            <v>6700.02</v>
          </cell>
          <cell r="G14034" t="str">
            <v>Depreciation Building Improvements</v>
          </cell>
          <cell r="H14034">
            <v>0</v>
          </cell>
          <cell r="I14034">
            <v>0</v>
          </cell>
          <cell r="J14034">
            <v>0</v>
          </cell>
          <cell r="K14034">
            <v>0</v>
          </cell>
          <cell r="L14034">
            <v>0</v>
          </cell>
          <cell r="M14034">
            <v>0</v>
          </cell>
          <cell r="N14034">
            <v>0</v>
          </cell>
          <cell r="O14034" t="str">
            <v>+++</v>
          </cell>
        </row>
        <row r="14035">
          <cell r="A14035" t="str">
            <v>998.40.70.900-6700.03</v>
          </cell>
          <cell r="B14035" t="str">
            <v>998</v>
          </cell>
          <cell r="C14035" t="str">
            <v>40</v>
          </cell>
          <cell r="D14035" t="str">
            <v>70</v>
          </cell>
          <cell r="E14035" t="str">
            <v>900</v>
          </cell>
          <cell r="F14035" t="str">
            <v>6700.03</v>
          </cell>
          <cell r="G14035" t="str">
            <v>Depreciation Computer Hardware</v>
          </cell>
          <cell r="H14035">
            <v>0</v>
          </cell>
          <cell r="I14035">
            <v>0</v>
          </cell>
          <cell r="J14035">
            <v>0</v>
          </cell>
          <cell r="K14035">
            <v>0</v>
          </cell>
          <cell r="L14035">
            <v>0</v>
          </cell>
          <cell r="M14035">
            <v>0</v>
          </cell>
          <cell r="N14035">
            <v>0</v>
          </cell>
          <cell r="O14035" t="str">
            <v>+++</v>
          </cell>
        </row>
        <row r="14036">
          <cell r="A14036" t="str">
            <v>998.40.70.900-6700.04</v>
          </cell>
          <cell r="B14036" t="str">
            <v>998</v>
          </cell>
          <cell r="C14036" t="str">
            <v>40</v>
          </cell>
          <cell r="D14036" t="str">
            <v>70</v>
          </cell>
          <cell r="E14036" t="str">
            <v>900</v>
          </cell>
          <cell r="F14036" t="str">
            <v>6700.04</v>
          </cell>
          <cell r="G14036" t="str">
            <v>Depreciation Software</v>
          </cell>
          <cell r="H14036">
            <v>0</v>
          </cell>
          <cell r="I14036">
            <v>0</v>
          </cell>
          <cell r="J14036">
            <v>0</v>
          </cell>
          <cell r="K14036">
            <v>0</v>
          </cell>
          <cell r="L14036">
            <v>0</v>
          </cell>
          <cell r="M14036">
            <v>0</v>
          </cell>
          <cell r="N14036">
            <v>0</v>
          </cell>
          <cell r="O14036" t="str">
            <v>+++</v>
          </cell>
        </row>
        <row r="14037">
          <cell r="A14037" t="str">
            <v>998.40.70.900-6700.05</v>
          </cell>
          <cell r="B14037" t="str">
            <v>998</v>
          </cell>
          <cell r="C14037" t="str">
            <v>40</v>
          </cell>
          <cell r="D14037" t="str">
            <v>70</v>
          </cell>
          <cell r="E14037" t="str">
            <v>900</v>
          </cell>
          <cell r="F14037" t="str">
            <v>6700.05</v>
          </cell>
          <cell r="G14037" t="str">
            <v>Depreciation Machinery &amp; Equipment</v>
          </cell>
          <cell r="H14037">
            <v>0</v>
          </cell>
          <cell r="I14037">
            <v>0</v>
          </cell>
          <cell r="J14037">
            <v>0</v>
          </cell>
          <cell r="K14037">
            <v>0</v>
          </cell>
          <cell r="L14037">
            <v>0</v>
          </cell>
          <cell r="M14037">
            <v>0</v>
          </cell>
          <cell r="N14037">
            <v>0</v>
          </cell>
          <cell r="O14037" t="str">
            <v>+++</v>
          </cell>
        </row>
        <row r="14038">
          <cell r="A14038" t="str">
            <v>998.40.70.900-6700.06</v>
          </cell>
          <cell r="B14038" t="str">
            <v>998</v>
          </cell>
          <cell r="C14038" t="str">
            <v>40</v>
          </cell>
          <cell r="D14038" t="str">
            <v>70</v>
          </cell>
          <cell r="E14038" t="str">
            <v>900</v>
          </cell>
          <cell r="F14038" t="str">
            <v>6700.06</v>
          </cell>
          <cell r="G14038" t="str">
            <v>Depreciation Vehicles</v>
          </cell>
          <cell r="H14038">
            <v>0</v>
          </cell>
          <cell r="I14038">
            <v>0</v>
          </cell>
          <cell r="J14038">
            <v>0</v>
          </cell>
          <cell r="K14038">
            <v>0</v>
          </cell>
          <cell r="L14038">
            <v>0</v>
          </cell>
          <cell r="M14038">
            <v>0</v>
          </cell>
          <cell r="N14038">
            <v>0</v>
          </cell>
          <cell r="O14038" t="str">
            <v>+++</v>
          </cell>
        </row>
        <row r="14039">
          <cell r="A14039" t="str">
            <v>998.40.70.900-6700.07</v>
          </cell>
          <cell r="B14039" t="str">
            <v>998</v>
          </cell>
          <cell r="C14039" t="str">
            <v>40</v>
          </cell>
          <cell r="D14039" t="str">
            <v>70</v>
          </cell>
          <cell r="E14039" t="str">
            <v>900</v>
          </cell>
          <cell r="F14039" t="str">
            <v>6700.07</v>
          </cell>
          <cell r="G14039" t="str">
            <v>Depreciation Parks</v>
          </cell>
          <cell r="H14039">
            <v>0</v>
          </cell>
          <cell r="I14039">
            <v>0</v>
          </cell>
          <cell r="J14039">
            <v>0</v>
          </cell>
          <cell r="K14039">
            <v>0</v>
          </cell>
          <cell r="L14039">
            <v>0</v>
          </cell>
          <cell r="M14039">
            <v>0</v>
          </cell>
          <cell r="N14039">
            <v>0</v>
          </cell>
          <cell r="O14039" t="str">
            <v>+++</v>
          </cell>
        </row>
        <row r="14040">
          <cell r="A14040" t="str">
            <v>998.40.70.900-6700.08</v>
          </cell>
          <cell r="B14040" t="str">
            <v>998</v>
          </cell>
          <cell r="C14040" t="str">
            <v>40</v>
          </cell>
          <cell r="D14040" t="str">
            <v>70</v>
          </cell>
          <cell r="E14040" t="str">
            <v>900</v>
          </cell>
          <cell r="F14040" t="str">
            <v>6700.08</v>
          </cell>
          <cell r="G14040" t="str">
            <v>Depreciation Streets</v>
          </cell>
          <cell r="H14040">
            <v>0</v>
          </cell>
          <cell r="I14040">
            <v>0</v>
          </cell>
          <cell r="J14040">
            <v>0</v>
          </cell>
          <cell r="K14040">
            <v>0</v>
          </cell>
          <cell r="L14040">
            <v>0</v>
          </cell>
          <cell r="M14040">
            <v>0</v>
          </cell>
          <cell r="N14040">
            <v>0</v>
          </cell>
          <cell r="O14040" t="str">
            <v>+++</v>
          </cell>
        </row>
        <row r="14041">
          <cell r="A14041" t="str">
            <v>998.40.70.900-6700.09</v>
          </cell>
          <cell r="B14041" t="str">
            <v>998</v>
          </cell>
          <cell r="C14041" t="str">
            <v>40</v>
          </cell>
          <cell r="D14041" t="str">
            <v>70</v>
          </cell>
          <cell r="E14041" t="str">
            <v>900</v>
          </cell>
          <cell r="F14041" t="str">
            <v>6700.09</v>
          </cell>
          <cell r="G14041" t="str">
            <v>Depreciation Sewer Lines</v>
          </cell>
          <cell r="H14041">
            <v>0</v>
          </cell>
          <cell r="I14041">
            <v>0</v>
          </cell>
          <cell r="J14041">
            <v>0</v>
          </cell>
          <cell r="K14041">
            <v>0</v>
          </cell>
          <cell r="L14041">
            <v>0</v>
          </cell>
          <cell r="M14041">
            <v>0</v>
          </cell>
          <cell r="N14041">
            <v>0</v>
          </cell>
          <cell r="O14041" t="str">
            <v>+++</v>
          </cell>
        </row>
        <row r="14042">
          <cell r="A14042" t="str">
            <v>998.40.70.900-6700.11</v>
          </cell>
          <cell r="B14042" t="str">
            <v>998</v>
          </cell>
          <cell r="C14042" t="str">
            <v>40</v>
          </cell>
          <cell r="D14042" t="str">
            <v>70</v>
          </cell>
          <cell r="E14042" t="str">
            <v>900</v>
          </cell>
          <cell r="F14042" t="str">
            <v>6700.11</v>
          </cell>
          <cell r="G14042" t="str">
            <v>Depreciation Storm Drain</v>
          </cell>
          <cell r="H14042">
            <v>0</v>
          </cell>
          <cell r="I14042">
            <v>0</v>
          </cell>
          <cell r="J14042">
            <v>0</v>
          </cell>
          <cell r="K14042">
            <v>0</v>
          </cell>
          <cell r="L14042">
            <v>0</v>
          </cell>
          <cell r="M14042">
            <v>0</v>
          </cell>
          <cell r="N14042">
            <v>0</v>
          </cell>
          <cell r="O14042" t="str">
            <v>+++</v>
          </cell>
        </row>
        <row r="14043">
          <cell r="A14043" t="str">
            <v>998.40.70.900-6700.99</v>
          </cell>
          <cell r="B14043" t="str">
            <v>998</v>
          </cell>
          <cell r="C14043" t="str">
            <v>40</v>
          </cell>
          <cell r="D14043" t="str">
            <v>70</v>
          </cell>
          <cell r="E14043" t="str">
            <v>900</v>
          </cell>
          <cell r="F14043" t="str">
            <v>6700.99</v>
          </cell>
          <cell r="G14043" t="str">
            <v>Depreciation Conversion</v>
          </cell>
          <cell r="H14043">
            <v>0</v>
          </cell>
          <cell r="I14043">
            <v>0</v>
          </cell>
          <cell r="J14043">
            <v>0</v>
          </cell>
          <cell r="K14043">
            <v>0</v>
          </cell>
          <cell r="L14043">
            <v>0</v>
          </cell>
          <cell r="M14043">
            <v>0</v>
          </cell>
          <cell r="N14043">
            <v>0</v>
          </cell>
          <cell r="O14043" t="str">
            <v>+++</v>
          </cell>
        </row>
        <row r="14044">
          <cell r="A14044" t="str">
            <v>998.50.00.000-6700.01</v>
          </cell>
          <cell r="B14044" t="str">
            <v>998</v>
          </cell>
          <cell r="C14044" t="str">
            <v>50</v>
          </cell>
          <cell r="D14044" t="str">
            <v>00</v>
          </cell>
          <cell r="E14044" t="str">
            <v>000</v>
          </cell>
          <cell r="F14044" t="str">
            <v>6700.01</v>
          </cell>
          <cell r="G14044" t="str">
            <v>Depreciation Buildings</v>
          </cell>
          <cell r="H14044">
            <v>0</v>
          </cell>
          <cell r="I14044">
            <v>0</v>
          </cell>
          <cell r="J14044">
            <v>0</v>
          </cell>
          <cell r="K14044">
            <v>0</v>
          </cell>
          <cell r="L14044">
            <v>0</v>
          </cell>
          <cell r="M14044">
            <v>0</v>
          </cell>
          <cell r="N14044">
            <v>0</v>
          </cell>
          <cell r="O14044" t="str">
            <v>+++</v>
          </cell>
        </row>
        <row r="14045">
          <cell r="A14045" t="str">
            <v>998.50.00.000-6700.02</v>
          </cell>
          <cell r="B14045" t="str">
            <v>998</v>
          </cell>
          <cell r="C14045" t="str">
            <v>50</v>
          </cell>
          <cell r="D14045" t="str">
            <v>00</v>
          </cell>
          <cell r="E14045" t="str">
            <v>000</v>
          </cell>
          <cell r="F14045" t="str">
            <v>6700.02</v>
          </cell>
          <cell r="G14045" t="str">
            <v>Depreciation Building Improvements</v>
          </cell>
          <cell r="H14045">
            <v>0</v>
          </cell>
          <cell r="I14045">
            <v>0</v>
          </cell>
          <cell r="J14045">
            <v>0</v>
          </cell>
          <cell r="K14045">
            <v>0</v>
          </cell>
          <cell r="L14045">
            <v>0</v>
          </cell>
          <cell r="M14045">
            <v>0</v>
          </cell>
          <cell r="N14045">
            <v>0</v>
          </cell>
          <cell r="O14045" t="str">
            <v>+++</v>
          </cell>
        </row>
        <row r="14046">
          <cell r="A14046" t="str">
            <v>998.50.00.000-6700.05</v>
          </cell>
          <cell r="B14046" t="str">
            <v>998</v>
          </cell>
          <cell r="C14046" t="str">
            <v>50</v>
          </cell>
          <cell r="D14046" t="str">
            <v>00</v>
          </cell>
          <cell r="E14046" t="str">
            <v>000</v>
          </cell>
          <cell r="F14046" t="str">
            <v>6700.05</v>
          </cell>
          <cell r="G14046" t="str">
            <v>Depreciation Machinery &amp; Equipment</v>
          </cell>
          <cell r="H14046">
            <v>0</v>
          </cell>
          <cell r="I14046">
            <v>0</v>
          </cell>
          <cell r="J14046">
            <v>0</v>
          </cell>
          <cell r="K14046">
            <v>0</v>
          </cell>
          <cell r="L14046">
            <v>0</v>
          </cell>
          <cell r="M14046">
            <v>0</v>
          </cell>
          <cell r="N14046">
            <v>0</v>
          </cell>
          <cell r="O14046" t="str">
            <v>+++</v>
          </cell>
        </row>
        <row r="14047">
          <cell r="A14047" t="str">
            <v>998.50.00.000-6700.06</v>
          </cell>
          <cell r="B14047" t="str">
            <v>998</v>
          </cell>
          <cell r="C14047" t="str">
            <v>50</v>
          </cell>
          <cell r="D14047" t="str">
            <v>00</v>
          </cell>
          <cell r="E14047" t="str">
            <v>000</v>
          </cell>
          <cell r="F14047" t="str">
            <v>6700.06</v>
          </cell>
          <cell r="G14047" t="str">
            <v>Depreciation Vehicles</v>
          </cell>
          <cell r="H14047">
            <v>0</v>
          </cell>
          <cell r="I14047">
            <v>0</v>
          </cell>
          <cell r="J14047">
            <v>0</v>
          </cell>
          <cell r="K14047">
            <v>0</v>
          </cell>
          <cell r="L14047">
            <v>0</v>
          </cell>
          <cell r="M14047">
            <v>0</v>
          </cell>
          <cell r="N14047">
            <v>0</v>
          </cell>
          <cell r="O14047" t="str">
            <v>+++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820.00.00.900-4700.01</v>
          </cell>
          <cell r="B2">
            <v>4700.01</v>
          </cell>
          <cell r="C2" t="str">
            <v>820.00.00.900</v>
          </cell>
          <cell r="D2">
            <v>1000</v>
          </cell>
          <cell r="E2">
            <v>0</v>
          </cell>
          <cell r="F2">
            <v>1000</v>
          </cell>
          <cell r="G2">
            <v>0</v>
          </cell>
          <cell r="H2">
            <v>0</v>
          </cell>
          <cell r="I2">
            <v>4140.17</v>
          </cell>
          <cell r="J2">
            <v>-3140.17</v>
          </cell>
        </row>
        <row r="3">
          <cell r="A3" t="str">
            <v>820.00.00.900-4700.19</v>
          </cell>
          <cell r="B3">
            <v>4700.1899999999996</v>
          </cell>
          <cell r="C3" t="str">
            <v>820.00.00.900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</row>
        <row r="4">
          <cell r="A4" t="str">
            <v>820.00.00.900-4700.21</v>
          </cell>
          <cell r="B4">
            <v>4700.21</v>
          </cell>
          <cell r="C4" t="str">
            <v>820.00.00.900</v>
          </cell>
          <cell r="D4">
            <v>-500</v>
          </cell>
          <cell r="E4">
            <v>0</v>
          </cell>
          <cell r="F4">
            <v>-500</v>
          </cell>
          <cell r="G4">
            <v>0</v>
          </cell>
          <cell r="H4">
            <v>0</v>
          </cell>
          <cell r="I4">
            <v>-251.99</v>
          </cell>
          <cell r="J4">
            <v>-248.01</v>
          </cell>
        </row>
        <row r="5">
          <cell r="A5" t="str">
            <v>820.00.00.900-4800.01</v>
          </cell>
          <cell r="B5">
            <v>4800.01</v>
          </cell>
          <cell r="C5" t="str">
            <v>820.00.00.900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 t="str">
            <v>820.00.00.900-4850.01</v>
          </cell>
          <cell r="B6">
            <v>4850.01</v>
          </cell>
          <cell r="C6" t="str">
            <v>820.00.00.900</v>
          </cell>
          <cell r="D6">
            <v>10000</v>
          </cell>
          <cell r="E6">
            <v>0</v>
          </cell>
          <cell r="F6">
            <v>10000</v>
          </cell>
          <cell r="G6">
            <v>0</v>
          </cell>
          <cell r="H6">
            <v>0</v>
          </cell>
          <cell r="I6">
            <v>0</v>
          </cell>
          <cell r="J6">
            <v>10000</v>
          </cell>
        </row>
        <row r="7">
          <cell r="A7" t="str">
            <v>820.00.00.900-4850.07</v>
          </cell>
          <cell r="B7">
            <v>4850.07</v>
          </cell>
          <cell r="C7" t="str">
            <v>820.00.00.900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 t="str">
            <v>820.00.00.900-4850.20</v>
          </cell>
          <cell r="B8" t="str">
            <v>4850.20</v>
          </cell>
          <cell r="C8" t="str">
            <v>820.00.00.900</v>
          </cell>
          <cell r="D8">
            <v>1050265</v>
          </cell>
          <cell r="E8">
            <v>0</v>
          </cell>
          <cell r="F8">
            <v>1050265</v>
          </cell>
          <cell r="G8">
            <v>0</v>
          </cell>
          <cell r="H8">
            <v>0</v>
          </cell>
          <cell r="I8">
            <v>437612.5</v>
          </cell>
          <cell r="J8">
            <v>612652.5</v>
          </cell>
        </row>
        <row r="9">
          <cell r="A9" t="str">
            <v>820.00.00.900-4900.01</v>
          </cell>
          <cell r="B9">
            <v>4900.01</v>
          </cell>
          <cell r="C9" t="str">
            <v>820.00.00.900</v>
          </cell>
          <cell r="D9">
            <v>186000</v>
          </cell>
          <cell r="E9">
            <v>0</v>
          </cell>
          <cell r="F9">
            <v>186000</v>
          </cell>
          <cell r="G9">
            <v>0</v>
          </cell>
          <cell r="H9">
            <v>0</v>
          </cell>
          <cell r="I9">
            <v>0</v>
          </cell>
          <cell r="J9">
            <v>186000</v>
          </cell>
        </row>
        <row r="10">
          <cell r="A10" t="str">
            <v>820.00.00.900-4900.25</v>
          </cell>
          <cell r="B10">
            <v>4900.25</v>
          </cell>
          <cell r="C10" t="str">
            <v>820.00.00.900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 t="str">
            <v>820.00.00.900-4900.34</v>
          </cell>
          <cell r="B11">
            <v>4900.34</v>
          </cell>
          <cell r="C11" t="str">
            <v>820.00.00.900</v>
          </cell>
          <cell r="D11">
            <v>127500</v>
          </cell>
          <cell r="E11">
            <v>0</v>
          </cell>
          <cell r="F11">
            <v>127500</v>
          </cell>
          <cell r="G11">
            <v>0</v>
          </cell>
          <cell r="H11">
            <v>0</v>
          </cell>
          <cell r="I11">
            <v>0</v>
          </cell>
          <cell r="J11">
            <v>127500</v>
          </cell>
        </row>
        <row r="12">
          <cell r="A12" t="str">
            <v>820.00.00.900-4900.86</v>
          </cell>
          <cell r="B12">
            <v>4900.8599999999997</v>
          </cell>
          <cell r="C12" t="str">
            <v>820.00.00.900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 t="str">
            <v>820.40.60.520-5000.01</v>
          </cell>
          <cell r="B13">
            <v>5000.01</v>
          </cell>
          <cell r="C13" t="str">
            <v>820.40.60.520</v>
          </cell>
          <cell r="D13">
            <v>232390</v>
          </cell>
          <cell r="E13">
            <v>9670</v>
          </cell>
          <cell r="F13">
            <v>242060</v>
          </cell>
          <cell r="G13">
            <v>0</v>
          </cell>
          <cell r="H13">
            <v>0</v>
          </cell>
          <cell r="I13">
            <v>0</v>
          </cell>
          <cell r="J13">
            <v>242060</v>
          </cell>
        </row>
        <row r="14">
          <cell r="A14" t="str">
            <v>820.40.60.530-5000.01</v>
          </cell>
          <cell r="B14">
            <v>5000.01</v>
          </cell>
          <cell r="C14" t="str">
            <v>820.40.60.530</v>
          </cell>
          <cell r="D14">
            <v>276435</v>
          </cell>
          <cell r="E14">
            <v>9980</v>
          </cell>
          <cell r="F14">
            <v>286415</v>
          </cell>
          <cell r="G14">
            <v>0</v>
          </cell>
          <cell r="H14">
            <v>0</v>
          </cell>
          <cell r="I14">
            <v>0</v>
          </cell>
          <cell r="J14">
            <v>286415</v>
          </cell>
        </row>
        <row r="15">
          <cell r="A15" t="str">
            <v>820.40.60.520-5000.02</v>
          </cell>
          <cell r="B15">
            <v>5000.0200000000004</v>
          </cell>
          <cell r="C15" t="str">
            <v>820.40.60.520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 t="str">
            <v>820.40.60.530-5000.02</v>
          </cell>
          <cell r="B16">
            <v>5000.0200000000004</v>
          </cell>
          <cell r="C16" t="str">
            <v>820.40.60.530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820.40.60.520-5000.03</v>
          </cell>
          <cell r="B17">
            <v>5000.03</v>
          </cell>
          <cell r="C17" t="str">
            <v>820.40.60.520</v>
          </cell>
          <cell r="D17">
            <v>3300</v>
          </cell>
          <cell r="E17">
            <v>0</v>
          </cell>
          <cell r="F17">
            <v>3300</v>
          </cell>
          <cell r="G17">
            <v>0</v>
          </cell>
          <cell r="H17">
            <v>0</v>
          </cell>
          <cell r="I17">
            <v>0</v>
          </cell>
          <cell r="J17">
            <v>3300</v>
          </cell>
        </row>
        <row r="18">
          <cell r="A18" t="str">
            <v>820.40.60.530-5000.03</v>
          </cell>
          <cell r="B18">
            <v>5000.03</v>
          </cell>
          <cell r="C18" t="str">
            <v>820.40.60.530</v>
          </cell>
          <cell r="D18">
            <v>6500</v>
          </cell>
          <cell r="E18">
            <v>0</v>
          </cell>
          <cell r="F18">
            <v>6500</v>
          </cell>
          <cell r="G18">
            <v>0</v>
          </cell>
          <cell r="H18">
            <v>0</v>
          </cell>
          <cell r="I18">
            <v>0</v>
          </cell>
          <cell r="J18">
            <v>6500</v>
          </cell>
        </row>
        <row r="19">
          <cell r="A19" t="str">
            <v>820.40.60.520-5000.04</v>
          </cell>
          <cell r="B19">
            <v>5000.04</v>
          </cell>
          <cell r="C19" t="str">
            <v>820.40.60.520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>820.40.60.530-5000.04</v>
          </cell>
          <cell r="B20">
            <v>5000.04</v>
          </cell>
          <cell r="C20" t="str">
            <v>820.40.60.530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>820.40.60.520-5000.06</v>
          </cell>
          <cell r="B21">
            <v>5000.0600000000004</v>
          </cell>
          <cell r="C21" t="str">
            <v>820.40.60.520</v>
          </cell>
          <cell r="D21">
            <v>950</v>
          </cell>
          <cell r="E21">
            <v>0</v>
          </cell>
          <cell r="F21">
            <v>950</v>
          </cell>
          <cell r="G21">
            <v>0</v>
          </cell>
          <cell r="H21">
            <v>0</v>
          </cell>
          <cell r="I21">
            <v>0</v>
          </cell>
          <cell r="J21">
            <v>950</v>
          </cell>
        </row>
        <row r="22">
          <cell r="A22" t="str">
            <v>820.40.60.530-5000.06</v>
          </cell>
          <cell r="B22">
            <v>5000.0600000000004</v>
          </cell>
          <cell r="C22" t="str">
            <v>820.40.60.530</v>
          </cell>
          <cell r="D22">
            <v>2000</v>
          </cell>
          <cell r="E22">
            <v>0</v>
          </cell>
          <cell r="F22">
            <v>2000</v>
          </cell>
          <cell r="G22">
            <v>0</v>
          </cell>
          <cell r="H22">
            <v>0</v>
          </cell>
          <cell r="I22">
            <v>0</v>
          </cell>
          <cell r="J22">
            <v>2000</v>
          </cell>
        </row>
        <row r="23">
          <cell r="A23" t="str">
            <v>820.40.60.520-5000.07</v>
          </cell>
          <cell r="B23">
            <v>5000.07</v>
          </cell>
          <cell r="C23" t="str">
            <v>820.40.60.520</v>
          </cell>
          <cell r="D23">
            <v>425</v>
          </cell>
          <cell r="E23">
            <v>0</v>
          </cell>
          <cell r="F23">
            <v>425</v>
          </cell>
          <cell r="G23">
            <v>0</v>
          </cell>
          <cell r="H23">
            <v>0</v>
          </cell>
          <cell r="I23">
            <v>0</v>
          </cell>
          <cell r="J23">
            <v>425</v>
          </cell>
        </row>
        <row r="24">
          <cell r="A24" t="str">
            <v>820.40.60.530-5000.07</v>
          </cell>
          <cell r="B24">
            <v>5000.07</v>
          </cell>
          <cell r="C24" t="str">
            <v>820.40.60.530</v>
          </cell>
          <cell r="D24">
            <v>1275</v>
          </cell>
          <cell r="E24">
            <v>0</v>
          </cell>
          <cell r="F24">
            <v>1275</v>
          </cell>
          <cell r="G24">
            <v>0</v>
          </cell>
          <cell r="H24">
            <v>0</v>
          </cell>
          <cell r="I24">
            <v>0</v>
          </cell>
          <cell r="J24">
            <v>1275</v>
          </cell>
        </row>
        <row r="25">
          <cell r="A25" t="str">
            <v>820.40.60.520-5000.08</v>
          </cell>
          <cell r="B25">
            <v>5000.08</v>
          </cell>
          <cell r="C25" t="str">
            <v>820.40.60.520</v>
          </cell>
          <cell r="D25">
            <v>2380</v>
          </cell>
          <cell r="E25">
            <v>0</v>
          </cell>
          <cell r="F25">
            <v>2380</v>
          </cell>
          <cell r="G25">
            <v>0</v>
          </cell>
          <cell r="H25">
            <v>0</v>
          </cell>
          <cell r="I25">
            <v>0</v>
          </cell>
          <cell r="J25">
            <v>2380</v>
          </cell>
        </row>
        <row r="26">
          <cell r="A26" t="str">
            <v>820.40.60.530-5000.08</v>
          </cell>
          <cell r="B26">
            <v>5000.08</v>
          </cell>
          <cell r="C26" t="str">
            <v>820.40.60.530</v>
          </cell>
          <cell r="D26">
            <v>2315</v>
          </cell>
          <cell r="E26">
            <v>0</v>
          </cell>
          <cell r="F26">
            <v>2315</v>
          </cell>
          <cell r="G26">
            <v>0</v>
          </cell>
          <cell r="H26">
            <v>0</v>
          </cell>
          <cell r="I26">
            <v>0</v>
          </cell>
          <cell r="J26">
            <v>2315</v>
          </cell>
        </row>
        <row r="27">
          <cell r="A27" t="str">
            <v>820.40.60.520-5000.11</v>
          </cell>
          <cell r="B27">
            <v>5000.1099999999997</v>
          </cell>
          <cell r="C27" t="str">
            <v>820.40.60.520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 t="str">
            <v>820.40.60.530-5000.11</v>
          </cell>
          <cell r="B28">
            <v>5000.1099999999997</v>
          </cell>
          <cell r="C28" t="str">
            <v>820.40.60.530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 t="str">
            <v>820.40.60.520-5000.12</v>
          </cell>
          <cell r="B29">
            <v>5000.12</v>
          </cell>
          <cell r="C29" t="str">
            <v>820.40.60.520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820.40.60.530-5000.12</v>
          </cell>
          <cell r="B30">
            <v>5000.12</v>
          </cell>
          <cell r="C30" t="str">
            <v>820.40.60.530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>820.40.60.520-5000.99</v>
          </cell>
          <cell r="B31">
            <v>5000.99</v>
          </cell>
          <cell r="C31" t="str">
            <v>820.40.60.520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>820.40.60.530-5000.99</v>
          </cell>
          <cell r="B32">
            <v>5000.99</v>
          </cell>
          <cell r="C32" t="str">
            <v>820.40.60.530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 t="str">
            <v>820.40.60.520-5100.00</v>
          </cell>
          <cell r="B33" t="str">
            <v>5100.00</v>
          </cell>
          <cell r="C33" t="str">
            <v>820.40.60.520</v>
          </cell>
          <cell r="D33">
            <v>45680</v>
          </cell>
          <cell r="E33">
            <v>0</v>
          </cell>
          <cell r="F33">
            <v>45680</v>
          </cell>
          <cell r="G33">
            <v>0</v>
          </cell>
          <cell r="H33">
            <v>0</v>
          </cell>
          <cell r="I33">
            <v>0</v>
          </cell>
          <cell r="J33">
            <v>45680</v>
          </cell>
        </row>
        <row r="34">
          <cell r="A34" t="str">
            <v>820.40.60.530-5100.00</v>
          </cell>
          <cell r="B34" t="str">
            <v>5100.00</v>
          </cell>
          <cell r="C34" t="str">
            <v>820.40.60.530</v>
          </cell>
          <cell r="D34">
            <v>54435</v>
          </cell>
          <cell r="E34">
            <v>0</v>
          </cell>
          <cell r="F34">
            <v>54435</v>
          </cell>
          <cell r="G34">
            <v>0</v>
          </cell>
          <cell r="H34">
            <v>0</v>
          </cell>
          <cell r="I34">
            <v>0</v>
          </cell>
          <cell r="J34">
            <v>54435</v>
          </cell>
        </row>
        <row r="35">
          <cell r="A35" t="str">
            <v>820.40.60.520-5100.01</v>
          </cell>
          <cell r="B35">
            <v>5100.01</v>
          </cell>
          <cell r="C35" t="str">
            <v>820.40.60.520</v>
          </cell>
          <cell r="D35">
            <v>26240</v>
          </cell>
          <cell r="E35">
            <v>0</v>
          </cell>
          <cell r="F35">
            <v>26240</v>
          </cell>
          <cell r="G35">
            <v>0</v>
          </cell>
          <cell r="H35">
            <v>0</v>
          </cell>
          <cell r="I35">
            <v>0</v>
          </cell>
          <cell r="J35">
            <v>26240</v>
          </cell>
        </row>
        <row r="36">
          <cell r="A36" t="str">
            <v>820.40.60.530-5100.01</v>
          </cell>
          <cell r="B36">
            <v>5100.01</v>
          </cell>
          <cell r="C36" t="str">
            <v>820.40.60.530</v>
          </cell>
          <cell r="D36">
            <v>28845</v>
          </cell>
          <cell r="E36">
            <v>0</v>
          </cell>
          <cell r="F36">
            <v>28845</v>
          </cell>
          <cell r="G36">
            <v>0</v>
          </cell>
          <cell r="H36">
            <v>0</v>
          </cell>
          <cell r="I36">
            <v>0</v>
          </cell>
          <cell r="J36">
            <v>28845</v>
          </cell>
        </row>
        <row r="37">
          <cell r="A37" t="str">
            <v>820.40.60.520-5100.02</v>
          </cell>
          <cell r="B37">
            <v>5100.0200000000004</v>
          </cell>
          <cell r="C37" t="str">
            <v>820.40.60.520</v>
          </cell>
          <cell r="D37">
            <v>59720</v>
          </cell>
          <cell r="E37">
            <v>0</v>
          </cell>
          <cell r="F37">
            <v>59720</v>
          </cell>
          <cell r="G37">
            <v>0</v>
          </cell>
          <cell r="H37">
            <v>0</v>
          </cell>
          <cell r="I37">
            <v>0</v>
          </cell>
          <cell r="J37">
            <v>59720</v>
          </cell>
        </row>
        <row r="38">
          <cell r="A38" t="str">
            <v>820.40.60.530-5100.02</v>
          </cell>
          <cell r="B38">
            <v>5100.0200000000004</v>
          </cell>
          <cell r="C38" t="str">
            <v>820.40.60.530</v>
          </cell>
          <cell r="D38">
            <v>83430</v>
          </cell>
          <cell r="E38">
            <v>0</v>
          </cell>
          <cell r="F38">
            <v>83430</v>
          </cell>
          <cell r="G38">
            <v>0</v>
          </cell>
          <cell r="H38">
            <v>0</v>
          </cell>
          <cell r="I38">
            <v>0</v>
          </cell>
          <cell r="J38">
            <v>83430</v>
          </cell>
        </row>
        <row r="39">
          <cell r="A39" t="str">
            <v>820.40.60.520-5100.03</v>
          </cell>
          <cell r="B39">
            <v>5100.03</v>
          </cell>
          <cell r="C39" t="str">
            <v>820.40.60.520</v>
          </cell>
          <cell r="D39">
            <v>5300</v>
          </cell>
          <cell r="E39">
            <v>0</v>
          </cell>
          <cell r="F39">
            <v>5300</v>
          </cell>
          <cell r="G39">
            <v>0</v>
          </cell>
          <cell r="H39">
            <v>0</v>
          </cell>
          <cell r="I39">
            <v>0</v>
          </cell>
          <cell r="J39">
            <v>5300</v>
          </cell>
        </row>
        <row r="40">
          <cell r="A40" t="str">
            <v>820.40.60.530-5100.03</v>
          </cell>
          <cell r="B40">
            <v>5100.03</v>
          </cell>
          <cell r="C40" t="str">
            <v>820.40.60.530</v>
          </cell>
          <cell r="D40">
            <v>5935</v>
          </cell>
          <cell r="E40">
            <v>0</v>
          </cell>
          <cell r="F40">
            <v>5935</v>
          </cell>
          <cell r="G40">
            <v>0</v>
          </cell>
          <cell r="H40">
            <v>0</v>
          </cell>
          <cell r="I40">
            <v>0</v>
          </cell>
          <cell r="J40">
            <v>5935</v>
          </cell>
        </row>
        <row r="41">
          <cell r="A41" t="str">
            <v>820.40.60.520-5100.04</v>
          </cell>
          <cell r="B41">
            <v>5100.04</v>
          </cell>
          <cell r="C41" t="str">
            <v>820.40.60.520</v>
          </cell>
          <cell r="D41">
            <v>820</v>
          </cell>
          <cell r="E41">
            <v>0</v>
          </cell>
          <cell r="F41">
            <v>820</v>
          </cell>
          <cell r="G41">
            <v>0</v>
          </cell>
          <cell r="H41">
            <v>0</v>
          </cell>
          <cell r="I41">
            <v>0</v>
          </cell>
          <cell r="J41">
            <v>820</v>
          </cell>
        </row>
        <row r="42">
          <cell r="A42" t="str">
            <v>820.40.60.530-5100.04</v>
          </cell>
          <cell r="B42">
            <v>5100.04</v>
          </cell>
          <cell r="C42" t="str">
            <v>820.40.60.530</v>
          </cell>
          <cell r="D42">
            <v>935</v>
          </cell>
          <cell r="E42">
            <v>0</v>
          </cell>
          <cell r="F42">
            <v>935</v>
          </cell>
          <cell r="G42">
            <v>0</v>
          </cell>
          <cell r="H42">
            <v>0</v>
          </cell>
          <cell r="I42">
            <v>0</v>
          </cell>
          <cell r="J42">
            <v>935</v>
          </cell>
        </row>
        <row r="43">
          <cell r="A43" t="str">
            <v>820.40.60.520-5100.05</v>
          </cell>
          <cell r="B43">
            <v>5100.05</v>
          </cell>
          <cell r="C43" t="str">
            <v>820.40.60.520</v>
          </cell>
          <cell r="D43">
            <v>310</v>
          </cell>
          <cell r="E43">
            <v>0</v>
          </cell>
          <cell r="F43">
            <v>310</v>
          </cell>
          <cell r="G43">
            <v>0</v>
          </cell>
          <cell r="H43">
            <v>0</v>
          </cell>
          <cell r="I43">
            <v>0</v>
          </cell>
          <cell r="J43">
            <v>310</v>
          </cell>
        </row>
        <row r="44">
          <cell r="A44" t="str">
            <v>820.40.60.530-5100.05</v>
          </cell>
          <cell r="B44">
            <v>5100.05</v>
          </cell>
          <cell r="C44" t="str">
            <v>820.40.60.530</v>
          </cell>
          <cell r="D44">
            <v>320</v>
          </cell>
          <cell r="E44">
            <v>0</v>
          </cell>
          <cell r="F44">
            <v>320</v>
          </cell>
          <cell r="G44">
            <v>0</v>
          </cell>
          <cell r="H44">
            <v>0</v>
          </cell>
          <cell r="I44">
            <v>0</v>
          </cell>
          <cell r="J44">
            <v>320</v>
          </cell>
        </row>
        <row r="45">
          <cell r="A45" t="str">
            <v>820.40.60.520-5100.06</v>
          </cell>
          <cell r="B45">
            <v>5100.0600000000004</v>
          </cell>
          <cell r="C45" t="str">
            <v>820.40.60.520</v>
          </cell>
          <cell r="D45">
            <v>7580</v>
          </cell>
          <cell r="E45">
            <v>0</v>
          </cell>
          <cell r="F45">
            <v>7580</v>
          </cell>
          <cell r="G45">
            <v>0</v>
          </cell>
          <cell r="H45">
            <v>0</v>
          </cell>
          <cell r="I45">
            <v>2526.6799999999998</v>
          </cell>
          <cell r="J45">
            <v>5053.32</v>
          </cell>
        </row>
        <row r="46">
          <cell r="A46" t="str">
            <v>820.40.60.530-5100.06</v>
          </cell>
          <cell r="B46">
            <v>5100.0600000000004</v>
          </cell>
          <cell r="C46" t="str">
            <v>820.40.60.530</v>
          </cell>
          <cell r="D46">
            <v>12700</v>
          </cell>
          <cell r="E46">
            <v>0</v>
          </cell>
          <cell r="F46">
            <v>12700</v>
          </cell>
          <cell r="G46">
            <v>0</v>
          </cell>
          <cell r="H46">
            <v>0</v>
          </cell>
          <cell r="I46">
            <v>4233.32</v>
          </cell>
          <cell r="J46">
            <v>8466.68</v>
          </cell>
        </row>
        <row r="47">
          <cell r="A47" t="str">
            <v>820.40.60.520-5100.07</v>
          </cell>
          <cell r="B47">
            <v>5100.07</v>
          </cell>
          <cell r="C47" t="str">
            <v>820.40.60.520</v>
          </cell>
          <cell r="D47">
            <v>1370</v>
          </cell>
          <cell r="E47">
            <v>0</v>
          </cell>
          <cell r="F47">
            <v>1370</v>
          </cell>
          <cell r="G47">
            <v>0</v>
          </cell>
          <cell r="H47">
            <v>0</v>
          </cell>
          <cell r="I47">
            <v>0</v>
          </cell>
          <cell r="J47">
            <v>1370</v>
          </cell>
        </row>
        <row r="48">
          <cell r="A48" t="str">
            <v>820.40.60.530-5100.07</v>
          </cell>
          <cell r="B48">
            <v>5100.07</v>
          </cell>
          <cell r="C48" t="str">
            <v>820.40.60.530</v>
          </cell>
          <cell r="D48">
            <v>1750</v>
          </cell>
          <cell r="E48">
            <v>0</v>
          </cell>
          <cell r="F48">
            <v>1750</v>
          </cell>
          <cell r="G48">
            <v>0</v>
          </cell>
          <cell r="H48">
            <v>0</v>
          </cell>
          <cell r="I48">
            <v>0</v>
          </cell>
          <cell r="J48">
            <v>1750</v>
          </cell>
        </row>
        <row r="49">
          <cell r="A49" t="str">
            <v>820.40.60.520-5100.08</v>
          </cell>
          <cell r="B49">
            <v>5100.08</v>
          </cell>
          <cell r="C49" t="str">
            <v>820.40.60.520</v>
          </cell>
          <cell r="D49">
            <v>5990</v>
          </cell>
          <cell r="E49">
            <v>0</v>
          </cell>
          <cell r="F49">
            <v>5990</v>
          </cell>
          <cell r="G49">
            <v>0</v>
          </cell>
          <cell r="H49">
            <v>0</v>
          </cell>
          <cell r="I49">
            <v>0</v>
          </cell>
          <cell r="J49">
            <v>5990</v>
          </cell>
        </row>
        <row r="50">
          <cell r="A50" t="str">
            <v>820.40.60.530-5100.08</v>
          </cell>
          <cell r="B50">
            <v>5100.08</v>
          </cell>
          <cell r="C50" t="str">
            <v>820.40.60.530</v>
          </cell>
          <cell r="D50">
            <v>6930</v>
          </cell>
          <cell r="E50">
            <v>0</v>
          </cell>
          <cell r="F50">
            <v>6930</v>
          </cell>
          <cell r="G50">
            <v>0</v>
          </cell>
          <cell r="H50">
            <v>0</v>
          </cell>
          <cell r="I50">
            <v>0</v>
          </cell>
          <cell r="J50">
            <v>6930</v>
          </cell>
        </row>
        <row r="51">
          <cell r="A51" t="str">
            <v>820.40.60.520-5100.09</v>
          </cell>
          <cell r="B51">
            <v>5100.09</v>
          </cell>
          <cell r="C51" t="str">
            <v>820.40.60.520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 t="str">
            <v>820.40.60.530-5100.09</v>
          </cell>
          <cell r="B52">
            <v>5100.09</v>
          </cell>
          <cell r="C52" t="str">
            <v>820.40.60.530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 t="str">
            <v>820.40.60.520-5100.10</v>
          </cell>
          <cell r="B53" t="str">
            <v>5100.10</v>
          </cell>
          <cell r="C53" t="str">
            <v>820.40.60.520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 t="str">
            <v>820.40.60.530-5100.10</v>
          </cell>
          <cell r="B54" t="str">
            <v>5100.10</v>
          </cell>
          <cell r="C54" t="str">
            <v>820.40.60.530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 t="str">
            <v>820.40.60.520-5100.11</v>
          </cell>
          <cell r="B55">
            <v>5100.1099999999997</v>
          </cell>
          <cell r="C55" t="str">
            <v>820.40.60.520</v>
          </cell>
          <cell r="D55">
            <v>3625</v>
          </cell>
          <cell r="E55">
            <v>0</v>
          </cell>
          <cell r="F55">
            <v>3625</v>
          </cell>
          <cell r="G55">
            <v>0</v>
          </cell>
          <cell r="H55">
            <v>0</v>
          </cell>
          <cell r="I55">
            <v>0</v>
          </cell>
          <cell r="J55">
            <v>3625</v>
          </cell>
        </row>
        <row r="56">
          <cell r="A56" t="str">
            <v>820.40.60.530-5100.11</v>
          </cell>
          <cell r="B56">
            <v>5100.1099999999997</v>
          </cell>
          <cell r="C56" t="str">
            <v>820.40.60.530</v>
          </cell>
          <cell r="D56">
            <v>4335</v>
          </cell>
          <cell r="E56">
            <v>0</v>
          </cell>
          <cell r="F56">
            <v>4335</v>
          </cell>
          <cell r="G56">
            <v>0</v>
          </cell>
          <cell r="H56">
            <v>0</v>
          </cell>
          <cell r="I56">
            <v>0</v>
          </cell>
          <cell r="J56">
            <v>4335</v>
          </cell>
        </row>
        <row r="57">
          <cell r="A57" t="str">
            <v>820.40.60.520-5100.12</v>
          </cell>
          <cell r="B57">
            <v>5100.12</v>
          </cell>
          <cell r="C57" t="str">
            <v>820.40.60.520</v>
          </cell>
          <cell r="D57">
            <v>450</v>
          </cell>
          <cell r="E57">
            <v>0</v>
          </cell>
          <cell r="F57">
            <v>450</v>
          </cell>
          <cell r="G57">
            <v>0</v>
          </cell>
          <cell r="H57">
            <v>0</v>
          </cell>
          <cell r="I57">
            <v>550</v>
          </cell>
          <cell r="J57">
            <v>-100</v>
          </cell>
        </row>
        <row r="58">
          <cell r="A58" t="str">
            <v>820.40.60.530-5100.12</v>
          </cell>
          <cell r="B58">
            <v>5100.12</v>
          </cell>
          <cell r="C58" t="str">
            <v>820.40.60.530</v>
          </cell>
          <cell r="D58">
            <v>450</v>
          </cell>
          <cell r="E58">
            <v>0</v>
          </cell>
          <cell r="F58">
            <v>450</v>
          </cell>
          <cell r="G58">
            <v>0</v>
          </cell>
          <cell r="H58">
            <v>0</v>
          </cell>
          <cell r="I58">
            <v>0</v>
          </cell>
          <cell r="J58">
            <v>450</v>
          </cell>
        </row>
        <row r="59">
          <cell r="A59" t="str">
            <v>820.40.60.520-5100.14</v>
          </cell>
          <cell r="B59">
            <v>5100.1400000000003</v>
          </cell>
          <cell r="C59" t="str">
            <v>820.40.60.520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 t="str">
            <v>820.40.60.530-5100.14</v>
          </cell>
          <cell r="B60">
            <v>5100.1400000000003</v>
          </cell>
          <cell r="C60" t="str">
            <v>820.40.60.530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>820.40.60.520-5100.15</v>
          </cell>
          <cell r="B61">
            <v>5100.1499999999996</v>
          </cell>
          <cell r="C61" t="str">
            <v>820.40.60.520</v>
          </cell>
          <cell r="D61">
            <v>140</v>
          </cell>
          <cell r="E61">
            <v>0</v>
          </cell>
          <cell r="F61">
            <v>140</v>
          </cell>
          <cell r="G61">
            <v>0</v>
          </cell>
          <cell r="H61">
            <v>0</v>
          </cell>
          <cell r="I61">
            <v>0</v>
          </cell>
          <cell r="J61">
            <v>140</v>
          </cell>
        </row>
        <row r="62">
          <cell r="A62" t="str">
            <v>820.40.60.530-5100.15</v>
          </cell>
          <cell r="B62">
            <v>5100.1499999999996</v>
          </cell>
          <cell r="C62" t="str">
            <v>820.40.60.530</v>
          </cell>
          <cell r="D62">
            <v>405</v>
          </cell>
          <cell r="E62">
            <v>0</v>
          </cell>
          <cell r="F62">
            <v>405</v>
          </cell>
          <cell r="G62">
            <v>0</v>
          </cell>
          <cell r="H62">
            <v>0</v>
          </cell>
          <cell r="I62">
            <v>0</v>
          </cell>
          <cell r="J62">
            <v>405</v>
          </cell>
        </row>
        <row r="63">
          <cell r="A63" t="str">
            <v>820.40.60.520-5100.17</v>
          </cell>
          <cell r="B63">
            <v>5100.17</v>
          </cell>
          <cell r="C63" t="str">
            <v>820.40.60.520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 t="str">
            <v>820.40.60.530-5100.17</v>
          </cell>
          <cell r="B64">
            <v>5100.17</v>
          </cell>
          <cell r="C64" t="str">
            <v>820.40.60.530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820.40.60.520-5100.99</v>
          </cell>
          <cell r="B65">
            <v>5100.99</v>
          </cell>
          <cell r="C65" t="str">
            <v>820.40.60.520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 t="str">
            <v>820.40.60.530-5100.99</v>
          </cell>
          <cell r="B66">
            <v>5100.99</v>
          </cell>
          <cell r="C66" t="str">
            <v>820.40.60.530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 t="str">
            <v>820.40.60.520-6000.01</v>
          </cell>
          <cell r="B67">
            <v>6000.01</v>
          </cell>
          <cell r="C67" t="str">
            <v>820.40.60.520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 t="str">
            <v>820.40.60.530-6000.01</v>
          </cell>
          <cell r="B68">
            <v>6000.01</v>
          </cell>
          <cell r="C68" t="str">
            <v>820.40.60.530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 t="str">
            <v>820.40.60.520-6000.09</v>
          </cell>
          <cell r="B69">
            <v>6000.09</v>
          </cell>
          <cell r="C69" t="str">
            <v>820.40.60.520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 t="str">
            <v>820.40.60.530-6000.09</v>
          </cell>
          <cell r="B70">
            <v>6000.09</v>
          </cell>
          <cell r="C70" t="str">
            <v>820.40.60.530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 t="str">
            <v>820.40.60.520-6100.01</v>
          </cell>
          <cell r="B71">
            <v>6100.01</v>
          </cell>
          <cell r="C71" t="str">
            <v>820.40.60.520</v>
          </cell>
          <cell r="D71">
            <v>23000</v>
          </cell>
          <cell r="E71">
            <v>0</v>
          </cell>
          <cell r="F71">
            <v>23000</v>
          </cell>
          <cell r="G71">
            <v>0</v>
          </cell>
          <cell r="H71">
            <v>0</v>
          </cell>
          <cell r="I71">
            <v>0</v>
          </cell>
          <cell r="J71">
            <v>23000</v>
          </cell>
        </row>
        <row r="72">
          <cell r="A72" t="str">
            <v>820.40.60.530-6100.01</v>
          </cell>
          <cell r="B72">
            <v>6100.01</v>
          </cell>
          <cell r="C72" t="str">
            <v>820.40.60.530</v>
          </cell>
          <cell r="D72">
            <v>23000</v>
          </cell>
          <cell r="E72">
            <v>0</v>
          </cell>
          <cell r="F72">
            <v>23000</v>
          </cell>
          <cell r="G72">
            <v>0</v>
          </cell>
          <cell r="H72">
            <v>0</v>
          </cell>
          <cell r="I72">
            <v>0</v>
          </cell>
          <cell r="J72">
            <v>23000</v>
          </cell>
        </row>
        <row r="73">
          <cell r="A73" t="str">
            <v>820.40.60.520-6100.02</v>
          </cell>
          <cell r="B73">
            <v>6100.02</v>
          </cell>
          <cell r="C73" t="str">
            <v>820.40.60.520</v>
          </cell>
          <cell r="D73">
            <v>2200</v>
          </cell>
          <cell r="E73">
            <v>0</v>
          </cell>
          <cell r="F73">
            <v>2200</v>
          </cell>
          <cell r="G73">
            <v>173.07</v>
          </cell>
          <cell r="H73">
            <v>0</v>
          </cell>
          <cell r="I73">
            <v>2048.06</v>
          </cell>
          <cell r="J73">
            <v>151.94</v>
          </cell>
        </row>
        <row r="74">
          <cell r="A74" t="str">
            <v>820.40.60.530-6100.02</v>
          </cell>
          <cell r="B74">
            <v>6100.02</v>
          </cell>
          <cell r="C74" t="str">
            <v>820.40.60.530</v>
          </cell>
          <cell r="D74">
            <v>2200</v>
          </cell>
          <cell r="E74">
            <v>0</v>
          </cell>
          <cell r="F74">
            <v>2200</v>
          </cell>
          <cell r="G74">
            <v>173.07</v>
          </cell>
          <cell r="H74">
            <v>0</v>
          </cell>
          <cell r="I74">
            <v>1971.95</v>
          </cell>
          <cell r="J74">
            <v>228.05</v>
          </cell>
        </row>
        <row r="75">
          <cell r="A75" t="str">
            <v>820.40.60.520-6100.03</v>
          </cell>
          <cell r="B75">
            <v>6100.03</v>
          </cell>
          <cell r="C75" t="str">
            <v>820.40.60.520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 t="str">
            <v>820.40.60.530-6100.03</v>
          </cell>
          <cell r="B76">
            <v>6100.03</v>
          </cell>
          <cell r="C76" t="str">
            <v>820.40.60.530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>820.40.60.520-6200.01</v>
          </cell>
          <cell r="B77">
            <v>6200.01</v>
          </cell>
          <cell r="C77" t="str">
            <v>820.40.60.520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>820.40.60.530-6200.01</v>
          </cell>
          <cell r="B78">
            <v>6200.01</v>
          </cell>
          <cell r="C78" t="str">
            <v>820.40.60.530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 t="str">
            <v>820.13.00.000-6200.02</v>
          </cell>
          <cell r="B79">
            <v>6200.02</v>
          </cell>
          <cell r="C79" t="str">
            <v>820.13.00.000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 t="str">
            <v>820.40.60.520-6200.02</v>
          </cell>
          <cell r="B80">
            <v>6200.02</v>
          </cell>
          <cell r="C80" t="str">
            <v>820.40.60.520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 t="str">
            <v>820.40.60.530-6200.02</v>
          </cell>
          <cell r="B81">
            <v>6200.02</v>
          </cell>
          <cell r="C81" t="str">
            <v>820.40.60.530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 t="str">
            <v>820.40.60.520-6200.03</v>
          </cell>
          <cell r="B82">
            <v>6200.03</v>
          </cell>
          <cell r="C82" t="str">
            <v>820.40.60.520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 t="str">
            <v>820.40.60.530-6200.03</v>
          </cell>
          <cell r="B83">
            <v>6200.03</v>
          </cell>
          <cell r="C83" t="str">
            <v>820.40.60.530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 t="str">
            <v>820.40.60.520-6200.05</v>
          </cell>
          <cell r="B84">
            <v>6200.05</v>
          </cell>
          <cell r="C84" t="str">
            <v>820.40.60.520</v>
          </cell>
          <cell r="D84">
            <v>3000</v>
          </cell>
          <cell r="E84">
            <v>0</v>
          </cell>
          <cell r="F84">
            <v>3000</v>
          </cell>
          <cell r="G84">
            <v>0</v>
          </cell>
          <cell r="H84">
            <v>0</v>
          </cell>
          <cell r="I84">
            <v>0</v>
          </cell>
          <cell r="J84">
            <v>3000</v>
          </cell>
        </row>
        <row r="85">
          <cell r="A85" t="str">
            <v>820.40.60.530-6200.05</v>
          </cell>
          <cell r="B85">
            <v>6200.05</v>
          </cell>
          <cell r="C85" t="str">
            <v>820.40.60.530</v>
          </cell>
          <cell r="D85">
            <v>2500</v>
          </cell>
          <cell r="E85">
            <v>0</v>
          </cell>
          <cell r="F85">
            <v>2500</v>
          </cell>
          <cell r="G85">
            <v>0</v>
          </cell>
          <cell r="H85">
            <v>0</v>
          </cell>
          <cell r="I85">
            <v>0</v>
          </cell>
          <cell r="J85">
            <v>2500</v>
          </cell>
        </row>
        <row r="86">
          <cell r="A86" t="str">
            <v>820.40.60.520-6200.06</v>
          </cell>
          <cell r="B86">
            <v>6200.06</v>
          </cell>
          <cell r="C86" t="str">
            <v>820.40.60.520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 t="str">
            <v>820.40.60.530-6200.06</v>
          </cell>
          <cell r="B87">
            <v>6200.06</v>
          </cell>
          <cell r="C87" t="str">
            <v>820.40.60.530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 t="str">
            <v>820.40.60.520-6280.14</v>
          </cell>
          <cell r="B88">
            <v>6280.14</v>
          </cell>
          <cell r="C88" t="str">
            <v>820.40.60.520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 t="str">
            <v>820.40.60.530-6280.14</v>
          </cell>
          <cell r="B89">
            <v>6280.14</v>
          </cell>
          <cell r="C89" t="str">
            <v>820.40.60.530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 t="str">
            <v>820.40.60.520-6280.38</v>
          </cell>
          <cell r="B90">
            <v>6280.38</v>
          </cell>
          <cell r="C90" t="str">
            <v>820.40.60.520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 t="str">
            <v>820.40.60.530-6280.38</v>
          </cell>
          <cell r="B91">
            <v>6280.38</v>
          </cell>
          <cell r="C91" t="str">
            <v>820.40.60.530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 t="str">
            <v>820.40.60.520-6300.01</v>
          </cell>
          <cell r="B92">
            <v>6300.01</v>
          </cell>
          <cell r="C92" t="str">
            <v>820.40.60.520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 t="str">
            <v>820.40.60.530-6300.01</v>
          </cell>
          <cell r="B93">
            <v>6300.01</v>
          </cell>
          <cell r="C93" t="str">
            <v>820.40.60.530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 t="str">
            <v>820.40.60.520-6350.01</v>
          </cell>
          <cell r="B94">
            <v>6350.01</v>
          </cell>
          <cell r="C94" t="str">
            <v>820.40.60.520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 t="str">
            <v>820.40.60.530-6350.01</v>
          </cell>
          <cell r="B95">
            <v>6350.01</v>
          </cell>
          <cell r="C95" t="str">
            <v>820.40.60.530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 t="str">
            <v>820.40.60.520-6350.03</v>
          </cell>
          <cell r="B96">
            <v>6350.03</v>
          </cell>
          <cell r="C96" t="str">
            <v>820.40.60.520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820.40.60.530-6350.03</v>
          </cell>
          <cell r="B97">
            <v>6350.03</v>
          </cell>
          <cell r="C97" t="str">
            <v>820.40.60.530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 t="str">
            <v>820.40.60.520-6375.07</v>
          </cell>
          <cell r="B98">
            <v>6375.07</v>
          </cell>
          <cell r="C98" t="str">
            <v>820.40.60.520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820.40.60.530-6375.07</v>
          </cell>
          <cell r="B99">
            <v>6375.07</v>
          </cell>
          <cell r="C99" t="str">
            <v>820.40.60.530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 t="str">
            <v>820.40.60.520-6400.02</v>
          </cell>
          <cell r="B100">
            <v>6400.02</v>
          </cell>
          <cell r="C100" t="str">
            <v>820.40.60.520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 t="str">
            <v>820.40.60.530-6400.02</v>
          </cell>
          <cell r="B101">
            <v>6400.02</v>
          </cell>
          <cell r="C101" t="str">
            <v>820.40.60.530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 t="str">
            <v>820.40.60.520-6400.04</v>
          </cell>
          <cell r="B102">
            <v>6400.04</v>
          </cell>
          <cell r="C102" t="str">
            <v>820.40.60.520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 t="str">
            <v>820.40.60.530-6400.04</v>
          </cell>
          <cell r="B103">
            <v>6400.04</v>
          </cell>
          <cell r="C103" t="str">
            <v>820.40.60.530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 t="str">
            <v>820.40.60.520-6400.05</v>
          </cell>
          <cell r="B104">
            <v>6400.05</v>
          </cell>
          <cell r="C104" t="str">
            <v>820.40.60.520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 t="str">
            <v>820.40.60.530-6400.05</v>
          </cell>
          <cell r="B105">
            <v>6400.05</v>
          </cell>
          <cell r="C105" t="str">
            <v>820.40.60.530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 t="str">
            <v>820.40.60.520-6400.20</v>
          </cell>
          <cell r="B106" t="str">
            <v>6400.20</v>
          </cell>
          <cell r="C106" t="str">
            <v>820.40.60.520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 t="str">
            <v>820.40.60.530-6400.20</v>
          </cell>
          <cell r="B107" t="str">
            <v>6400.20</v>
          </cell>
          <cell r="C107" t="str">
            <v>820.40.60.530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820.40.60.520-6500.04</v>
          </cell>
          <cell r="B108">
            <v>6500.04</v>
          </cell>
          <cell r="C108" t="str">
            <v>820.40.60.520</v>
          </cell>
          <cell r="D108">
            <v>10880</v>
          </cell>
          <cell r="E108">
            <v>0</v>
          </cell>
          <cell r="F108">
            <v>10880</v>
          </cell>
          <cell r="G108">
            <v>0</v>
          </cell>
          <cell r="H108">
            <v>0</v>
          </cell>
          <cell r="I108">
            <v>4533.3500000000004</v>
          </cell>
          <cell r="J108">
            <v>6346.65</v>
          </cell>
        </row>
        <row r="109">
          <cell r="A109" t="str">
            <v>820.40.60.530-6500.04</v>
          </cell>
          <cell r="B109">
            <v>6500.04</v>
          </cell>
          <cell r="C109" t="str">
            <v>820.40.60.530</v>
          </cell>
          <cell r="D109">
            <v>4310</v>
          </cell>
          <cell r="E109">
            <v>0</v>
          </cell>
          <cell r="F109">
            <v>4310</v>
          </cell>
          <cell r="G109">
            <v>0</v>
          </cell>
          <cell r="H109">
            <v>0</v>
          </cell>
          <cell r="I109">
            <v>1795.85</v>
          </cell>
          <cell r="J109">
            <v>2514.15</v>
          </cell>
        </row>
        <row r="110">
          <cell r="A110" t="str">
            <v>820.40.60.520-6600.01</v>
          </cell>
          <cell r="B110">
            <v>6600.01</v>
          </cell>
          <cell r="C110" t="str">
            <v>820.40.60.520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 t="str">
            <v>820.40.60.530-6600.01</v>
          </cell>
          <cell r="B111">
            <v>6600.01</v>
          </cell>
          <cell r="C111" t="str">
            <v>820.40.60.530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 t="str">
            <v>820.40.60.520-6600.04</v>
          </cell>
          <cell r="B112">
            <v>6600.04</v>
          </cell>
          <cell r="C112" t="str">
            <v>820.40.60.520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 t="str">
            <v>820.40.60.530-6600.04</v>
          </cell>
          <cell r="B113">
            <v>6600.04</v>
          </cell>
          <cell r="C113" t="str">
            <v>820.40.60.530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 t="str">
            <v>820.40.60.520-6600.07</v>
          </cell>
          <cell r="B114">
            <v>6600.07</v>
          </cell>
          <cell r="C114" t="str">
            <v>820.40.60.520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 t="str">
            <v>820.40.60.530-6600.07</v>
          </cell>
          <cell r="B115">
            <v>6600.07</v>
          </cell>
          <cell r="C115" t="str">
            <v>820.40.60.530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 t="str">
            <v>820.40.60.520-6600.25</v>
          </cell>
          <cell r="B116">
            <v>6600.25</v>
          </cell>
          <cell r="C116" t="str">
            <v>820.40.60.520</v>
          </cell>
          <cell r="D116">
            <v>22980</v>
          </cell>
          <cell r="E116">
            <v>0</v>
          </cell>
          <cell r="F116">
            <v>22980</v>
          </cell>
          <cell r="G116">
            <v>0</v>
          </cell>
          <cell r="H116">
            <v>0</v>
          </cell>
          <cell r="I116">
            <v>17235</v>
          </cell>
          <cell r="J116">
            <v>5745</v>
          </cell>
        </row>
        <row r="117">
          <cell r="A117" t="str">
            <v>820.40.60.530-6600.25</v>
          </cell>
          <cell r="B117">
            <v>6600.25</v>
          </cell>
          <cell r="C117" t="str">
            <v>820.40.60.530</v>
          </cell>
          <cell r="D117">
            <v>22980</v>
          </cell>
          <cell r="E117">
            <v>0</v>
          </cell>
          <cell r="F117">
            <v>22980</v>
          </cell>
          <cell r="G117">
            <v>0</v>
          </cell>
          <cell r="H117">
            <v>0</v>
          </cell>
          <cell r="I117">
            <v>17235</v>
          </cell>
          <cell r="J117">
            <v>5745</v>
          </cell>
        </row>
        <row r="118">
          <cell r="A118" t="str">
            <v>820.40.60.520-6600.26</v>
          </cell>
          <cell r="B118">
            <v>6600.26</v>
          </cell>
          <cell r="C118" t="str">
            <v>820.40.60.520</v>
          </cell>
          <cell r="D118">
            <v>10925</v>
          </cell>
          <cell r="E118">
            <v>0</v>
          </cell>
          <cell r="F118">
            <v>10925</v>
          </cell>
          <cell r="G118">
            <v>0</v>
          </cell>
          <cell r="H118">
            <v>0</v>
          </cell>
          <cell r="I118">
            <v>4552.1000000000004</v>
          </cell>
          <cell r="J118">
            <v>6372.9</v>
          </cell>
        </row>
        <row r="119">
          <cell r="A119" t="str">
            <v>820.40.60.530-6600.26</v>
          </cell>
          <cell r="B119">
            <v>6600.26</v>
          </cell>
          <cell r="C119" t="str">
            <v>820.40.60.530</v>
          </cell>
          <cell r="D119">
            <v>10925</v>
          </cell>
          <cell r="E119">
            <v>0</v>
          </cell>
          <cell r="F119">
            <v>10925</v>
          </cell>
          <cell r="G119">
            <v>0</v>
          </cell>
          <cell r="H119">
            <v>0</v>
          </cell>
          <cell r="I119">
            <v>4552.1000000000004</v>
          </cell>
          <cell r="J119">
            <v>6372.9</v>
          </cell>
        </row>
        <row r="120">
          <cell r="A120" t="str">
            <v>820.40.60.520-6600.36</v>
          </cell>
          <cell r="B120">
            <v>6600.36</v>
          </cell>
          <cell r="C120" t="str">
            <v>820.40.60.520</v>
          </cell>
          <cell r="D120">
            <v>12849</v>
          </cell>
          <cell r="E120">
            <v>0</v>
          </cell>
          <cell r="F120">
            <v>12849</v>
          </cell>
          <cell r="G120">
            <v>0</v>
          </cell>
          <cell r="H120">
            <v>0</v>
          </cell>
          <cell r="I120">
            <v>5353.75</v>
          </cell>
          <cell r="J120">
            <v>7495.25</v>
          </cell>
        </row>
        <row r="121">
          <cell r="A121" t="str">
            <v>820.40.60.530-6600.36</v>
          </cell>
          <cell r="B121">
            <v>6600.36</v>
          </cell>
          <cell r="C121" t="str">
            <v>820.40.60.530</v>
          </cell>
          <cell r="D121">
            <v>12849</v>
          </cell>
          <cell r="E121">
            <v>0</v>
          </cell>
          <cell r="F121">
            <v>12849</v>
          </cell>
          <cell r="G121">
            <v>0</v>
          </cell>
          <cell r="H121">
            <v>0</v>
          </cell>
          <cell r="I121">
            <v>5353.75</v>
          </cell>
          <cell r="J121">
            <v>7495.25</v>
          </cell>
        </row>
        <row r="122">
          <cell r="A122" t="str">
            <v>820.00.00.900-6700.01</v>
          </cell>
          <cell r="B122">
            <v>6700.01</v>
          </cell>
          <cell r="C122" t="str">
            <v>820.00.00.900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 t="str">
            <v>820.00.00.900-6700.02</v>
          </cell>
          <cell r="B123">
            <v>6700.02</v>
          </cell>
          <cell r="C123" t="str">
            <v>820.00.00.900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 t="str">
            <v>820.00.00.900-6700.03</v>
          </cell>
          <cell r="B124">
            <v>6700.03</v>
          </cell>
          <cell r="C124" t="str">
            <v>820.00.00.900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 t="str">
            <v>820.00.00.900-6700.04</v>
          </cell>
          <cell r="B125">
            <v>6700.04</v>
          </cell>
          <cell r="C125" t="str">
            <v>820.00.00.900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 t="str">
            <v>820.00.00.900-6700.05</v>
          </cell>
          <cell r="B126">
            <v>6700.05</v>
          </cell>
          <cell r="C126" t="str">
            <v>820.00.00.900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 t="str">
            <v>820.00.00.900-6700.06</v>
          </cell>
          <cell r="B127">
            <v>6700.06</v>
          </cell>
          <cell r="C127" t="str">
            <v>820.00.00.900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 t="str">
            <v>820.11.00.000-6700.99</v>
          </cell>
          <cell r="B128">
            <v>6700.99</v>
          </cell>
          <cell r="C128" t="str">
            <v>820.11.00.000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 t="str">
            <v>820.07.00.000-7000.01</v>
          </cell>
          <cell r="B129">
            <v>7000.01</v>
          </cell>
          <cell r="C129" t="str">
            <v>820.07.00.000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 t="str">
            <v>820.11.00.000-7000.01</v>
          </cell>
          <cell r="B130">
            <v>7000.01</v>
          </cell>
          <cell r="C130" t="str">
            <v>820.11.00.000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 t="str">
            <v>820.11.10.000-7000.01</v>
          </cell>
          <cell r="B131">
            <v>7000.01</v>
          </cell>
          <cell r="C131" t="str">
            <v>820.11.10.000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 t="str">
            <v>820.13.00.000-7000.01</v>
          </cell>
          <cell r="B132">
            <v>7000.01</v>
          </cell>
          <cell r="C132" t="str">
            <v>820.13.00.000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 t="str">
            <v>820.20.25.000-7000.01</v>
          </cell>
          <cell r="B133">
            <v>7000.01</v>
          </cell>
          <cell r="C133" t="str">
            <v>820.20.25.000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</row>
        <row r="134">
          <cell r="A134" t="str">
            <v>820.30.45.000-7000.01</v>
          </cell>
          <cell r="B134">
            <v>7000.01</v>
          </cell>
          <cell r="C134" t="str">
            <v>820.30.45.000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A135" t="str">
            <v>820.40.00.001-7000.01</v>
          </cell>
          <cell r="B135">
            <v>7000.01</v>
          </cell>
          <cell r="C135" t="str">
            <v>820.40.00.001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</row>
        <row r="136">
          <cell r="A136" t="str">
            <v>820.40.55.000-7000.01</v>
          </cell>
          <cell r="B136">
            <v>7000.01</v>
          </cell>
          <cell r="C136" t="str">
            <v>820.40.55.000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 t="str">
            <v>820.40.60.000-7000.01</v>
          </cell>
          <cell r="B137">
            <v>7000.01</v>
          </cell>
          <cell r="C137" t="str">
            <v>820.40.60.000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 t="str">
            <v>820.40.65.001-7000.01</v>
          </cell>
          <cell r="B138">
            <v>7000.01</v>
          </cell>
          <cell r="C138" t="str">
            <v>820.40.65.001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A139" t="str">
            <v>820.40.70.570-7000.01</v>
          </cell>
          <cell r="B139">
            <v>7000.01</v>
          </cell>
          <cell r="C139" t="str">
            <v>820.40.70.570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 t="str">
            <v>820.11.00.000-7000.02</v>
          </cell>
          <cell r="B140">
            <v>7000.02</v>
          </cell>
          <cell r="C140" t="str">
            <v>820.11.00.000</v>
          </cell>
          <cell r="D140">
            <v>0</v>
          </cell>
          <cell r="E140">
            <v>156047</v>
          </cell>
          <cell r="F140">
            <v>156047</v>
          </cell>
          <cell r="G140">
            <v>1219</v>
          </cell>
          <cell r="H140">
            <v>0</v>
          </cell>
          <cell r="I140">
            <v>159908.12</v>
          </cell>
          <cell r="J140">
            <v>-3861.12</v>
          </cell>
        </row>
        <row r="141">
          <cell r="A141" t="str">
            <v>820.13.00.000-7000.02</v>
          </cell>
          <cell r="B141">
            <v>7000.02</v>
          </cell>
          <cell r="C141" t="str">
            <v>820.13.00.000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A142" t="str">
            <v>820.20.25.000-7000.02</v>
          </cell>
          <cell r="B142">
            <v>7000.02</v>
          </cell>
          <cell r="C142" t="str">
            <v>820.20.25.000</v>
          </cell>
          <cell r="D142">
            <v>0</v>
          </cell>
          <cell r="E142">
            <v>2955</v>
          </cell>
          <cell r="F142">
            <v>2955</v>
          </cell>
          <cell r="G142">
            <v>0</v>
          </cell>
          <cell r="H142">
            <v>0</v>
          </cell>
          <cell r="I142">
            <v>0</v>
          </cell>
          <cell r="J142">
            <v>2955</v>
          </cell>
        </row>
        <row r="143">
          <cell r="A143" t="str">
            <v>820.30.45.000-7000.02</v>
          </cell>
          <cell r="B143">
            <v>7000.02</v>
          </cell>
          <cell r="C143" t="str">
            <v>820.30.45.000</v>
          </cell>
          <cell r="D143">
            <v>0</v>
          </cell>
          <cell r="E143">
            <v>101080</v>
          </cell>
          <cell r="F143">
            <v>101080</v>
          </cell>
          <cell r="G143">
            <v>0</v>
          </cell>
          <cell r="H143">
            <v>0</v>
          </cell>
          <cell r="I143">
            <v>33800.51</v>
          </cell>
          <cell r="J143">
            <v>67279.490000000005</v>
          </cell>
        </row>
        <row r="144">
          <cell r="A144" t="str">
            <v>820.40.60.000-7000.02</v>
          </cell>
          <cell r="B144">
            <v>7000.02</v>
          </cell>
          <cell r="C144" t="str">
            <v>820.40.60.000</v>
          </cell>
          <cell r="D144">
            <v>0</v>
          </cell>
          <cell r="E144">
            <v>-135899</v>
          </cell>
          <cell r="F144">
            <v>-135899</v>
          </cell>
          <cell r="G144">
            <v>0</v>
          </cell>
          <cell r="H144">
            <v>0</v>
          </cell>
          <cell r="I144">
            <v>0</v>
          </cell>
          <cell r="J144">
            <v>-135899</v>
          </cell>
        </row>
        <row r="145">
          <cell r="A145" t="str">
            <v>820.07.00.000-7000.99</v>
          </cell>
          <cell r="B145">
            <v>7000.99</v>
          </cell>
          <cell r="C145" t="str">
            <v>820.07.00.000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 t="str">
            <v>820.11.00.000-7000.99</v>
          </cell>
          <cell r="B146">
            <v>7000.99</v>
          </cell>
          <cell r="C146" t="str">
            <v>820.11.00.000</v>
          </cell>
          <cell r="D146">
            <v>20000</v>
          </cell>
          <cell r="E146">
            <v>-20000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A147" t="str">
            <v>820.13.00.000-7000.99</v>
          </cell>
          <cell r="B147">
            <v>7000.99</v>
          </cell>
          <cell r="C147" t="str">
            <v>820.13.00.000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</row>
        <row r="148">
          <cell r="A148" t="str">
            <v>820.20.25.000-7000.99</v>
          </cell>
          <cell r="B148">
            <v>7000.99</v>
          </cell>
          <cell r="C148" t="str">
            <v>820.20.25.000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 t="str">
            <v>820.30.45.000-7000.99</v>
          </cell>
          <cell r="B149">
            <v>7000.99</v>
          </cell>
          <cell r="C149" t="str">
            <v>820.30.45.000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0">
          <cell r="A150" t="str">
            <v>820.11.00.000-8000.99</v>
          </cell>
          <cell r="B150">
            <v>8000.99</v>
          </cell>
          <cell r="C150" t="str">
            <v>820.11.00.000</v>
          </cell>
          <cell r="D150">
            <v>204500</v>
          </cell>
          <cell r="E150">
            <v>-204500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A151" t="str">
            <v>820.13.00.000-8000.99</v>
          </cell>
          <cell r="B151">
            <v>8000.99</v>
          </cell>
          <cell r="C151" t="str">
            <v>820.13.00.000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A152" t="str">
            <v>820.20.25.000-8000.99</v>
          </cell>
          <cell r="B152">
            <v>8000.99</v>
          </cell>
          <cell r="C152" t="str">
            <v>820.20.25.000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53">
          <cell r="A153" t="str">
            <v>820.30.45.000-8000.99</v>
          </cell>
          <cell r="B153">
            <v>8000.99</v>
          </cell>
          <cell r="C153" t="str">
            <v>820.30.45.000</v>
          </cell>
          <cell r="D153">
            <v>127500</v>
          </cell>
          <cell r="E153">
            <v>-127500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</row>
        <row r="154">
          <cell r="A154" t="str">
            <v>820.00.00.900-9000.84</v>
          </cell>
          <cell r="B154">
            <v>9000.84</v>
          </cell>
          <cell r="C154" t="str">
            <v>820.00.00.900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 t="str">
            <v>820.00.00.900-9888.01</v>
          </cell>
          <cell r="B155">
            <v>9888.01</v>
          </cell>
          <cell r="C155" t="str">
            <v>820.00.00.900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</row>
        <row r="156">
          <cell r="A156" t="str">
            <v>820.00.00.900-9888.03</v>
          </cell>
          <cell r="B156">
            <v>9888.0300000000007</v>
          </cell>
          <cell r="C156" t="str">
            <v>820.00.00.900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</row>
        <row r="157">
          <cell r="A157" t="str">
            <v>820.00.00.900-9888.04</v>
          </cell>
          <cell r="B157">
            <v>9888.0400000000009</v>
          </cell>
          <cell r="C157" t="str">
            <v>820.00.00.900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</row>
        <row r="158">
          <cell r="A158" t="str">
            <v>820.00.00.900-9888.05</v>
          </cell>
          <cell r="B158">
            <v>9888.0499999999993</v>
          </cell>
          <cell r="C158" t="str">
            <v>820.00.00.900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912">
          <cell r="A912" t="str">
            <v>820.00.00.900-4700.01</v>
          </cell>
          <cell r="B912" t="str">
            <v>820</v>
          </cell>
          <cell r="C912" t="str">
            <v>00</v>
          </cell>
          <cell r="D912" t="str">
            <v>00</v>
          </cell>
          <cell r="E912" t="str">
            <v>900</v>
          </cell>
          <cell r="F912" t="str">
            <v>4700.01</v>
          </cell>
          <cell r="G912" t="str">
            <v>Investment Earnings Interest on Investments</v>
          </cell>
          <cell r="H912">
            <v>1000</v>
          </cell>
          <cell r="I912">
            <v>0</v>
          </cell>
          <cell r="J912">
            <v>1000</v>
          </cell>
          <cell r="K912">
            <v>0</v>
          </cell>
          <cell r="L912">
            <v>0</v>
          </cell>
          <cell r="M912">
            <v>0</v>
          </cell>
          <cell r="N912">
            <v>1000</v>
          </cell>
          <cell r="O912">
            <v>0</v>
          </cell>
        </row>
        <row r="913">
          <cell r="A913" t="str">
            <v>820.00.00.900-4700.19</v>
          </cell>
          <cell r="B913" t="str">
            <v>820</v>
          </cell>
          <cell r="C913" t="str">
            <v>00</v>
          </cell>
          <cell r="D913" t="str">
            <v>00</v>
          </cell>
          <cell r="E913" t="str">
            <v>900</v>
          </cell>
          <cell r="F913" t="str">
            <v>4700.19</v>
          </cell>
          <cell r="G913" t="str">
            <v>Investment Earnings Market Value Change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 t="str">
            <v>+++</v>
          </cell>
        </row>
        <row r="914">
          <cell r="A914" t="str">
            <v>820.00.00.900-4700.21</v>
          </cell>
          <cell r="B914" t="str">
            <v>820</v>
          </cell>
          <cell r="C914" t="str">
            <v>00</v>
          </cell>
          <cell r="D914" t="str">
            <v>00</v>
          </cell>
          <cell r="E914" t="str">
            <v>900</v>
          </cell>
          <cell r="F914" t="str">
            <v>4700.21</v>
          </cell>
          <cell r="G914" t="str">
            <v>Investment Earnings Unallocated Investment Expense</v>
          </cell>
          <cell r="H914">
            <v>-500</v>
          </cell>
          <cell r="I914">
            <v>0</v>
          </cell>
          <cell r="J914">
            <v>-500</v>
          </cell>
          <cell r="K914">
            <v>0</v>
          </cell>
          <cell r="L914">
            <v>0</v>
          </cell>
          <cell r="M914">
            <v>0</v>
          </cell>
          <cell r="N914">
            <v>-500</v>
          </cell>
          <cell r="O914">
            <v>0</v>
          </cell>
        </row>
        <row r="915">
          <cell r="A915" t="str">
            <v>820.00.00.900-4800.01</v>
          </cell>
          <cell r="B915" t="str">
            <v>820</v>
          </cell>
          <cell r="C915" t="str">
            <v>00</v>
          </cell>
          <cell r="D915" t="str">
            <v>00</v>
          </cell>
          <cell r="E915" t="str">
            <v>900</v>
          </cell>
          <cell r="F915" t="str">
            <v>4800.01</v>
          </cell>
          <cell r="G915" t="str">
            <v>Contributions Fixed Asset Contributions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 t="str">
            <v>+++</v>
          </cell>
        </row>
        <row r="916">
          <cell r="A916" t="str">
            <v>820.00.00.900-4850.01</v>
          </cell>
          <cell r="B916" t="str">
            <v>820</v>
          </cell>
          <cell r="C916" t="str">
            <v>00</v>
          </cell>
          <cell r="D916" t="str">
            <v>00</v>
          </cell>
          <cell r="E916" t="str">
            <v>900</v>
          </cell>
          <cell r="F916" t="str">
            <v>4850.01</v>
          </cell>
          <cell r="G916" t="str">
            <v>Other Revenue Sale of Property</v>
          </cell>
          <cell r="H916">
            <v>10000</v>
          </cell>
          <cell r="I916">
            <v>0</v>
          </cell>
          <cell r="J916">
            <v>10000</v>
          </cell>
          <cell r="K916">
            <v>0</v>
          </cell>
          <cell r="L916">
            <v>0</v>
          </cell>
          <cell r="M916">
            <v>0</v>
          </cell>
          <cell r="N916">
            <v>10000</v>
          </cell>
          <cell r="O916">
            <v>0</v>
          </cell>
        </row>
        <row r="917">
          <cell r="A917" t="str">
            <v>820.00.00.900-4850.07</v>
          </cell>
          <cell r="B917" t="str">
            <v>820</v>
          </cell>
          <cell r="C917" t="str">
            <v>00</v>
          </cell>
          <cell r="D917" t="str">
            <v>00</v>
          </cell>
          <cell r="E917" t="str">
            <v>900</v>
          </cell>
          <cell r="F917" t="str">
            <v>4850.07</v>
          </cell>
          <cell r="G917" t="str">
            <v>Other Revenue Misc Reimbursement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2093.48</v>
          </cell>
          <cell r="N917">
            <v>-2093.48</v>
          </cell>
          <cell r="O917" t="str">
            <v>+++</v>
          </cell>
        </row>
        <row r="918">
          <cell r="A918" t="str">
            <v>820.00.00.900-4850.20</v>
          </cell>
          <cell r="B918" t="str">
            <v>820</v>
          </cell>
          <cell r="C918" t="str">
            <v>00</v>
          </cell>
          <cell r="D918" t="str">
            <v>00</v>
          </cell>
          <cell r="E918" t="str">
            <v>900</v>
          </cell>
          <cell r="F918" t="str">
            <v>4850.20</v>
          </cell>
          <cell r="G918" t="str">
            <v>Other Revenue Vehicle Service Fee</v>
          </cell>
          <cell r="H918">
            <v>1050265</v>
          </cell>
          <cell r="I918">
            <v>0</v>
          </cell>
          <cell r="J918">
            <v>1050265</v>
          </cell>
          <cell r="K918">
            <v>0</v>
          </cell>
          <cell r="L918">
            <v>0</v>
          </cell>
          <cell r="M918">
            <v>0</v>
          </cell>
          <cell r="N918">
            <v>1050265</v>
          </cell>
          <cell r="O918">
            <v>0</v>
          </cell>
        </row>
        <row r="919">
          <cell r="A919" t="str">
            <v>820.00.00.900-4900.01</v>
          </cell>
          <cell r="B919" t="str">
            <v>820</v>
          </cell>
          <cell r="C919" t="str">
            <v>00</v>
          </cell>
          <cell r="D919" t="str">
            <v>00</v>
          </cell>
          <cell r="E919" t="str">
            <v>900</v>
          </cell>
          <cell r="F919" t="str">
            <v>4900.01</v>
          </cell>
          <cell r="G919" t="str">
            <v>Other Financing Sources Op Transfer In-General Fund</v>
          </cell>
          <cell r="H919">
            <v>186000</v>
          </cell>
          <cell r="I919">
            <v>0</v>
          </cell>
          <cell r="J919">
            <v>186000</v>
          </cell>
          <cell r="K919">
            <v>0</v>
          </cell>
          <cell r="L919">
            <v>0</v>
          </cell>
          <cell r="M919">
            <v>0</v>
          </cell>
          <cell r="N919">
            <v>186000</v>
          </cell>
          <cell r="O919">
            <v>0</v>
          </cell>
        </row>
        <row r="920">
          <cell r="A920" t="str">
            <v>820.00.00.900-4900.25</v>
          </cell>
          <cell r="B920" t="str">
            <v>820</v>
          </cell>
          <cell r="C920" t="str">
            <v>00</v>
          </cell>
          <cell r="D920" t="str">
            <v>00</v>
          </cell>
          <cell r="E920" t="str">
            <v>900</v>
          </cell>
          <cell r="F920" t="str">
            <v>4900.25</v>
          </cell>
          <cell r="G920" t="str">
            <v>Other Financing Sources Op Transfer In-Dev Mitigation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 t="str">
            <v>+++</v>
          </cell>
        </row>
        <row r="921">
          <cell r="A921" t="str">
            <v>820.00.00.900-4900.34</v>
          </cell>
          <cell r="B921" t="str">
            <v>820</v>
          </cell>
          <cell r="C921" t="str">
            <v>00</v>
          </cell>
          <cell r="D921" t="str">
            <v>00</v>
          </cell>
          <cell r="E921" t="str">
            <v>900</v>
          </cell>
          <cell r="F921" t="str">
            <v>4900.34</v>
          </cell>
          <cell r="G921" t="str">
            <v>Other Financing Sources Op Transfer In-Dev Services</v>
          </cell>
          <cell r="H921">
            <v>127500</v>
          </cell>
          <cell r="I921">
            <v>0</v>
          </cell>
          <cell r="J921">
            <v>127500</v>
          </cell>
          <cell r="K921">
            <v>0</v>
          </cell>
          <cell r="L921">
            <v>0</v>
          </cell>
          <cell r="M921">
            <v>0</v>
          </cell>
          <cell r="N921">
            <v>127500</v>
          </cell>
          <cell r="O921">
            <v>0</v>
          </cell>
        </row>
        <row r="922">
          <cell r="A922" t="str">
            <v>820.00.00.900-4900.86</v>
          </cell>
          <cell r="B922" t="str">
            <v>820</v>
          </cell>
          <cell r="C922" t="str">
            <v>00</v>
          </cell>
          <cell r="D922" t="str">
            <v>00</v>
          </cell>
          <cell r="E922" t="str">
            <v>900</v>
          </cell>
          <cell r="F922" t="str">
            <v>4900.86</v>
          </cell>
          <cell r="G922" t="str">
            <v>Other Financing Sources Op Transfer In-SIR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 t="str">
            <v>+++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4"/>
  <sheetViews>
    <sheetView tabSelected="1" view="pageBreakPreview" topLeftCell="B10" zoomScale="110" zoomScaleNormal="100" zoomScaleSheetLayoutView="110" workbookViewId="0">
      <selection activeCell="W33" sqref="W33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1" width="12.85546875" style="8" hidden="1" customWidth="1" outlineLevel="1"/>
    <col min="12" max="12" width="12.85546875" style="8" customWidth="1" collapsed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customWidth="1" collapsed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hidden="1" customWidth="1" outlineLevel="1"/>
    <col min="40" max="40" width="13.42578125" style="8" customWidth="1" collapsed="1"/>
    <col min="41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166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167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199" t="s">
        <v>2</v>
      </c>
      <c r="G5" s="199"/>
      <c r="H5" s="199"/>
      <c r="I5" s="199"/>
      <c r="J5" s="199"/>
      <c r="K5" s="199"/>
      <c r="L5" s="199"/>
      <c r="M5" s="16"/>
      <c r="N5" s="15"/>
      <c r="O5" s="15"/>
      <c r="Q5" s="199" t="s">
        <v>3</v>
      </c>
      <c r="R5" s="199"/>
      <c r="S5" s="199"/>
      <c r="T5" s="199"/>
      <c r="U5" s="199"/>
      <c r="V5" s="199"/>
      <c r="W5" s="199"/>
      <c r="X5" s="16"/>
      <c r="Y5" s="15"/>
      <c r="Z5" s="15"/>
      <c r="AA5" s="17"/>
      <c r="AB5" s="200" t="s">
        <v>4</v>
      </c>
      <c r="AC5" s="200"/>
      <c r="AD5" s="200"/>
      <c r="AE5" s="200"/>
      <c r="AF5" s="200"/>
      <c r="AG5" s="200"/>
      <c r="AH5" s="200"/>
      <c r="AI5" s="200"/>
      <c r="AJ5" s="200"/>
      <c r="AK5" s="200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98" t="s">
        <v>14</v>
      </c>
      <c r="N6" s="198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98" t="s">
        <v>14</v>
      </c>
      <c r="Y6" s="198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198" t="s">
        <v>18</v>
      </c>
      <c r="AJ6" s="198"/>
      <c r="AK6" s="24" t="s">
        <v>15</v>
      </c>
      <c r="AL6" s="25"/>
      <c r="AM6" s="23" t="s">
        <v>354</v>
      </c>
      <c r="AN6" s="24" t="s">
        <v>8</v>
      </c>
      <c r="AO6" s="197" t="s">
        <v>353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98" t="s">
        <v>18</v>
      </c>
      <c r="AV6" s="198"/>
      <c r="AW6" s="24" t="s">
        <v>15</v>
      </c>
      <c r="AY6" s="23" t="s">
        <v>19</v>
      </c>
      <c r="AZ6" s="198" t="s">
        <v>20</v>
      </c>
      <c r="BA6" s="198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98" t="s">
        <v>18</v>
      </c>
      <c r="BI6" s="198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3074640.69</v>
      </c>
      <c r="G8" s="32">
        <f>F8</f>
        <v>3074640.69</v>
      </c>
      <c r="H8" s="32"/>
      <c r="I8" s="32"/>
      <c r="J8" s="32"/>
      <c r="K8" s="32"/>
      <c r="L8" s="32">
        <v>0</v>
      </c>
      <c r="M8" s="32"/>
      <c r="N8" s="32"/>
      <c r="O8" s="32"/>
      <c r="Q8" s="32">
        <f>L33</f>
        <v>-482531.76</v>
      </c>
      <c r="R8" s="32">
        <f>L33</f>
        <v>-482531.76</v>
      </c>
      <c r="S8" s="32"/>
      <c r="T8" s="32"/>
      <c r="U8" s="32"/>
      <c r="V8" s="32"/>
      <c r="W8" s="32">
        <f>L33</f>
        <v>-482531.76</v>
      </c>
      <c r="X8" s="32"/>
      <c r="Y8" s="32"/>
      <c r="Z8" s="32"/>
      <c r="AA8" s="34"/>
      <c r="AB8" s="35">
        <f ca="1">+W33</f>
        <v>-444752.8</v>
      </c>
      <c r="AC8" s="32">
        <f ca="1">AB8</f>
        <v>-444752.8</v>
      </c>
      <c r="AD8" s="32"/>
      <c r="AE8" s="32"/>
      <c r="AF8" s="32"/>
      <c r="AG8" s="32"/>
      <c r="AH8" s="32">
        <f ca="1">AB8</f>
        <v>-444752.8</v>
      </c>
      <c r="AL8" s="14"/>
      <c r="AM8" s="35">
        <f ca="1">AH33</f>
        <v>-268901.66000000003</v>
      </c>
      <c r="AN8" s="32">
        <v>847499</v>
      </c>
      <c r="AO8" s="32">
        <f>AN8</f>
        <v>847499</v>
      </c>
      <c r="AP8" s="32"/>
      <c r="AQ8" s="32"/>
      <c r="AR8" s="32"/>
      <c r="AS8" s="32"/>
      <c r="AT8" s="32">
        <f ca="1">AH33</f>
        <v>-268901.66000000003</v>
      </c>
      <c r="AY8" s="35">
        <f ca="1">AT33</f>
        <v>-268901.66000000003</v>
      </c>
      <c r="BB8" s="32"/>
      <c r="BC8" s="32"/>
      <c r="BD8" s="32"/>
      <c r="BE8" s="32"/>
      <c r="BF8" s="32"/>
      <c r="BG8" s="32">
        <f ca="1">AT33</f>
        <v>-268901.66000000003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 ca="1">SUMIF(Revenues!$A$3:$A$12,'Current Working'!$A$11:$A$13,Revenues!H$3:H$11)</f>
        <v>0</v>
      </c>
      <c r="G11" s="42">
        <f ca="1">SUMIF(Revenues!$A$3:$A$12,'Current Working'!$A$11:$A$13,Revenues!I$3:I$11)</f>
        <v>0</v>
      </c>
      <c r="H11" s="42">
        <f ca="1">SUMIF(Revenues!$A$3:$A$12,'Current Working'!$A$11:$A$13,Revenues!J$3:J$11)</f>
        <v>0</v>
      </c>
      <c r="I11" s="42">
        <f ca="1">SUMIF(Revenues!$A$3:$A$12,'Current Working'!$A$11:$A$13,Revenues!K$3:K$11)</f>
        <v>0</v>
      </c>
      <c r="J11" s="42">
        <f ca="1">SUMIF(Revenues!$A$3:$A$12,'Current Working'!$A$11:$A$13,Revenues!L$3:L$11)</f>
        <v>0</v>
      </c>
      <c r="K11" s="42">
        <f ca="1">SUMIF(Revenues!$A$3:$A$12,'Current Working'!$A$11:$A$13,Revenues!M$3:M$11)</f>
        <v>0</v>
      </c>
      <c r="L11" s="42">
        <f>SUMIF(Revenues!$A$3:$A$12,'Current Working'!$A$11:$A$13,Revenues!N$3:N$13)</f>
        <v>0</v>
      </c>
      <c r="M11" s="43">
        <f ca="1">L11-G11</f>
        <v>0</v>
      </c>
      <c r="N11" s="44" t="str">
        <f ca="1">IFERROR(M11/G11,"-")</f>
        <v>-</v>
      </c>
      <c r="O11" s="45"/>
      <c r="Q11" s="42">
        <f ca="1">SUMIF(Revenues!$A$3:$A$12,'Current Working'!$A$11:$A$13,Revenues!Q$3:Q$11)</f>
        <v>-500</v>
      </c>
      <c r="R11" s="42">
        <f ca="1">SUMIF(Revenues!$A$3:$A$12,'Current Working'!$A$11:$A$13,Revenues!R$3:R$11)</f>
        <v>-500</v>
      </c>
      <c r="S11" s="42">
        <f ca="1">SUMIF(Revenues!$A$3:$A$12,'Current Working'!$A$11:$A$13,Revenues!S$3:S$11)</f>
        <v>0</v>
      </c>
      <c r="T11" s="42">
        <f ca="1">SUMIF(Revenues!$A$3:$A$12,'Current Working'!$A$11:$A$13,Revenues!T$3:T$11)</f>
        <v>0</v>
      </c>
      <c r="U11" s="42">
        <f ca="1">SUMIF(Revenues!$A$3:$A$12,'Current Working'!$A$11:$A$13,Revenues!U$3:U$11)</f>
        <v>0</v>
      </c>
      <c r="V11" s="42">
        <f ca="1">SUMIF(Revenues!$A$3:$A$12,'Current Working'!$A$11:$A$13,Revenues!V$3:V$11)</f>
        <v>-423.14</v>
      </c>
      <c r="W11" s="42">
        <f ca="1">SUMIF(Revenues!$A$3:$A$12,'Current Working'!$A$11:$A$13,Revenues!W$3:W$11)</f>
        <v>-423.14</v>
      </c>
      <c r="X11" s="43">
        <f ca="1">+W11-Q11</f>
        <v>76.860000000000014</v>
      </c>
      <c r="Y11" s="44">
        <f ca="1">IFERROR(X11/Q11,"-")</f>
        <v>-0.15372000000000002</v>
      </c>
      <c r="Z11" s="45"/>
      <c r="AA11" s="45"/>
      <c r="AB11" s="42">
        <f ca="1">SUMIF(Revenues!$A$3:$A$13,'Current Working'!$A$11:$A$13,Revenues!Z$3:Z$11)</f>
        <v>1049765</v>
      </c>
      <c r="AC11" s="42">
        <f ca="1">SUMIF(Revenues!$A$3:$A$13,'Current Working'!$A$11:$A$13,Revenues!AA$3:AA$11)</f>
        <v>1049765</v>
      </c>
      <c r="AD11" s="42">
        <f ca="1">SUMIF(Revenues!$A$3:$A$13,'Current Working'!$A$11:$A$13,Revenues!AB$3:AB$11)</f>
        <v>0</v>
      </c>
      <c r="AE11" s="42">
        <f ca="1">SUMIF(Revenues!$A$3:$A$13,'Current Working'!$A$11:$A$13,Revenues!AC$3:AC$11)</f>
        <v>0</v>
      </c>
      <c r="AF11" s="42">
        <f ca="1">SUMIF(Revenues!$A$3:$A$13,'Current Working'!$A$11:$A$13,Revenues!AD$3:AD$11)</f>
        <v>0</v>
      </c>
      <c r="AG11" s="42">
        <f ca="1">SUMIF(Revenues!$A$3:$A$13,'Current Working'!$A$11:$A$13,Revenues!AE$3:AE$11)</f>
        <v>437360.51</v>
      </c>
      <c r="AH11" s="42">
        <f ca="1">SUMIF(Revenues!$A$3:$A$13,'Current Working'!$A$11:$A$13,Revenues!AF$3:AF$11)</f>
        <v>437360.51</v>
      </c>
      <c r="AI11" s="46">
        <f ca="1">+AH11-AC11</f>
        <v>-612404.49</v>
      </c>
      <c r="AJ11" s="47">
        <f ca="1">IFERROR(AI11/AC11,"-")</f>
        <v>-0.58337293584754679</v>
      </c>
      <c r="AK11" s="48"/>
      <c r="AL11" s="49"/>
      <c r="AM11" s="42">
        <f ca="1">SUMIF(Revenues!$A$3:$A$13,'Current Working'!$A$11:$A$13,Revenues!AI$3:AI$11)</f>
        <v>1049765</v>
      </c>
      <c r="AN11" s="42">
        <f ca="1">SUMIF(Revenues!$A$3:$A$13,'Current Working'!$A$11:$A$13,Revenues!AJ$3:AJ$11)</f>
        <v>1049765</v>
      </c>
      <c r="AO11" s="42">
        <f ca="1">SUMIF(Revenues!$A$3:$A$13,'Current Working'!$A$11:$A$13,Revenues!AK$3:AK$11)</f>
        <v>1049765</v>
      </c>
      <c r="AP11" s="42">
        <f ca="1">SUMIF(Revenues!$A$3:$A$13,'Current Working'!$A$11:$A$13,Revenues!AL$3:AL$11)</f>
        <v>0</v>
      </c>
      <c r="AQ11" s="42">
        <f ca="1">SUMIF(Revenues!$A$3:$A$13,'Current Working'!$A$11:$A$13,Revenues!AM$3:AM$11)</f>
        <v>0</v>
      </c>
      <c r="AR11" s="42">
        <f ca="1">SUMIF(Revenues!$A$3:$A$13,'Current Working'!$A$11:$A$13,Revenues!AN$3:AN$11)</f>
        <v>0</v>
      </c>
      <c r="AS11" s="42">
        <f ca="1">SUMIF(Revenues!$A$3:$A$13,'Current Working'!$A$11:$A$13,Revenues!AO$3:AO$11)</f>
        <v>0</v>
      </c>
      <c r="AT11" s="42">
        <f ca="1">SUMIF(Revenues!$A$3:$A$13,'Current Working'!$A$11:$A$13,Revenues!AP$3:AP$11)</f>
        <v>0</v>
      </c>
      <c r="AU11" s="46">
        <f ca="1">+AT11-AN11</f>
        <v>-1049765</v>
      </c>
      <c r="AV11" s="47">
        <f ca="1">IFERROR(AU11/AN11,"-")</f>
        <v>-1</v>
      </c>
      <c r="AW11" s="48"/>
      <c r="AY11" s="42">
        <f ca="1">SUMIF(Revenues!$A$3:$A$13,'Current Working'!$A$11:$A$13,Revenues!AS$3:AS$11)</f>
        <v>0</v>
      </c>
      <c r="AZ11" s="46">
        <f ca="1">+AY11-AT11</f>
        <v>0</v>
      </c>
      <c r="BA11" s="47" t="str">
        <f ca="1">IFERROR(AZ11/AT11,"-")</f>
        <v>-</v>
      </c>
      <c r="BB11" s="42">
        <f ca="1">SUMIF(Revenues!$A$3:$A$13,'Current Working'!$A$11:$A$13,Revenues!AT$3:AT$11)</f>
        <v>0</v>
      </c>
      <c r="BC11" s="42">
        <f ca="1">SUMIF(Revenues!$A$3:$A$13,'Current Working'!$A$11:$A$13,Revenues!AU$3:AU$11)</f>
        <v>0</v>
      </c>
      <c r="BD11" s="42">
        <f ca="1">SUMIF(Revenues!$A$3:$A$13,'Current Working'!$A$11:$A$13,Revenues!AV$3:AV$11)</f>
        <v>0</v>
      </c>
      <c r="BE11" s="42">
        <f ca="1">SUMIF(Revenues!$A$3:$A$13,'Current Working'!$A$11:$A$13,Revenues!AW$3:AW$11)</f>
        <v>0</v>
      </c>
      <c r="BF11" s="42">
        <f ca="1">SUMIF(Revenues!$A$3:$A$13,'Current Working'!$A$11:$A$13,Revenues!AX$3:AX$11)</f>
        <v>0</v>
      </c>
      <c r="BG11" s="42">
        <f ca="1">SUMIF(Revenues!$A$3:$A$13,'Current Working'!$A$11:$A$13,Revenues!AY$3:AY$11)</f>
        <v>0</v>
      </c>
      <c r="BH11" s="46">
        <f ca="1">+BG11-BB11</f>
        <v>0</v>
      </c>
      <c r="BI11" s="47" t="str">
        <f ca="1"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 ca="1">SUMIF(Revenues!$A$3:$A$12,'Current Working'!$A$11:$A$13,Revenues!H$3:H$11)</f>
        <v>0</v>
      </c>
      <c r="G12" s="42">
        <f ca="1">SUMIF(Revenues!$A$3:$A$12,'Current Working'!$A$11:$A$13,Revenues!I$3:I$11)</f>
        <v>0</v>
      </c>
      <c r="H12" s="42">
        <f ca="1">SUMIF(Revenues!$A$3:$A$12,'Current Working'!$A$11:$A$13,Revenues!J$3:J$11)</f>
        <v>0</v>
      </c>
      <c r="I12" s="42">
        <f ca="1">SUMIF(Revenues!$A$3:$A$12,'Current Working'!$A$11:$A$13,Revenues!K$3:K$11)</f>
        <v>0</v>
      </c>
      <c r="J12" s="42">
        <f ca="1">SUMIF(Revenues!$A$3:$A$12,'Current Working'!$A$11:$A$13,Revenues!L$3:L$11)</f>
        <v>0</v>
      </c>
      <c r="K12" s="42">
        <f ca="1">SUMIF(Revenues!$A$3:$A$12,'Current Working'!$A$11:$A$13,Revenues!M$3:M$11)</f>
        <v>0</v>
      </c>
      <c r="L12" s="42">
        <f>SUMIF(Revenues!$A$3:$A$12,'Current Working'!$A$11:$A$13,Revenues!N$3:N$13)</f>
        <v>0</v>
      </c>
      <c r="M12" s="43">
        <f ca="1">L12-G12</f>
        <v>0</v>
      </c>
      <c r="N12" s="44" t="str">
        <f ca="1">IFERROR(M12/G12,"-")</f>
        <v>-</v>
      </c>
      <c r="O12" s="45"/>
      <c r="Q12" s="42">
        <f ca="1">SUMIF(Revenues!$A$3:$A$12,'Current Working'!$A$11:$A$13,Revenues!Q$3:Q$11)</f>
        <v>1000</v>
      </c>
      <c r="R12" s="42">
        <f ca="1">SUMIF(Revenues!$A$3:$A$12,'Current Working'!$A$11:$A$13,Revenues!R$3:R$11)</f>
        <v>1000</v>
      </c>
      <c r="S12" s="42">
        <f ca="1">SUMIF(Revenues!$A$3:$A$12,'Current Working'!$A$11:$A$13,Revenues!S$3:S$11)</f>
        <v>0</v>
      </c>
      <c r="T12" s="42">
        <f ca="1">SUMIF(Revenues!$A$3:$A$12,'Current Working'!$A$11:$A$13,Revenues!T$3:T$11)</f>
        <v>0</v>
      </c>
      <c r="U12" s="42">
        <f ca="1">SUMIF(Revenues!$A$3:$A$12,'Current Working'!$A$11:$A$13,Revenues!U$3:U$11)</f>
        <v>0</v>
      </c>
      <c r="V12" s="42">
        <f ca="1">SUMIF(Revenues!$A$3:$A$12,'Current Working'!$A$11:$A$13,Revenues!V$3:V$11)</f>
        <v>9539.09</v>
      </c>
      <c r="W12" s="42">
        <f ca="1">SUMIF(Revenues!$A$3:$A$12,'Current Working'!$A$11:$A$13,Revenues!W$3:W$11)</f>
        <v>9539.09</v>
      </c>
      <c r="X12" s="43">
        <f ca="1">+W12-Q12</f>
        <v>8539.09</v>
      </c>
      <c r="Y12" s="44" t="str">
        <f ca="1">IFERROR(X12/L12,"-")</f>
        <v>-</v>
      </c>
      <c r="Z12" s="45"/>
      <c r="AA12" s="45"/>
      <c r="AB12" s="42">
        <f ca="1">SUMIF(Revenues!$A$3:$A$13,'Current Working'!$A$11:$A$13,Revenues!Z$3:Z$11)</f>
        <v>1000</v>
      </c>
      <c r="AC12" s="42">
        <f ca="1">SUMIF(Revenues!$A$3:$A$13,'Current Working'!$A$11:$A$13,Revenues!AA$3:AA$11)</f>
        <v>1000</v>
      </c>
      <c r="AD12" s="42">
        <f ca="1">SUMIF(Revenues!$A$3:$A$13,'Current Working'!$A$11:$A$13,Revenues!AB$3:AB$11)</f>
        <v>0</v>
      </c>
      <c r="AE12" s="42">
        <f ca="1">SUMIF(Revenues!$A$3:$A$13,'Current Working'!$A$11:$A$13,Revenues!AC$3:AC$11)</f>
        <v>0</v>
      </c>
      <c r="AF12" s="42">
        <f ca="1">SUMIF(Revenues!$A$3:$A$13,'Current Working'!$A$11:$A$13,Revenues!AD$3:AD$11)</f>
        <v>0</v>
      </c>
      <c r="AG12" s="42">
        <f ca="1">SUMIF(Revenues!$A$3:$A$13,'Current Working'!$A$11:$A$13,Revenues!AE$3:AE$11)</f>
        <v>4140.17</v>
      </c>
      <c r="AH12" s="42">
        <f ca="1">SUMIF(Revenues!$A$3:$A$13,'Current Working'!$A$11:$A$13,Revenues!AF$3:AF$11)</f>
        <v>4140.17</v>
      </c>
      <c r="AI12" s="43">
        <f ca="1">+AH12-AC12</f>
        <v>3140.17</v>
      </c>
      <c r="AJ12" s="47">
        <f ca="1">IFERROR(AI12/AC12,"-")</f>
        <v>3.1401699999999999</v>
      </c>
      <c r="AL12" s="14"/>
      <c r="AM12" s="42">
        <f ca="1">SUMIF(Revenues!$A$3:$A$13,'Current Working'!$A$11:$A$13,Revenues!AI$3:AI$11)</f>
        <v>1000</v>
      </c>
      <c r="AN12" s="42">
        <f ca="1">SUMIF(Revenues!$A$3:$A$13,'Current Working'!$A$11:$A$13,Revenues!AJ$3:AJ$11)</f>
        <v>1000</v>
      </c>
      <c r="AO12" s="42">
        <f ca="1">SUMIF(Revenues!$A$3:$A$13,'Current Working'!$A$11:$A$13,Revenues!AK$3:AK$11)</f>
        <v>1000</v>
      </c>
      <c r="AP12" s="42">
        <f ca="1">SUMIF(Revenues!$A$3:$A$13,'Current Working'!$A$11:$A$13,Revenues!AL$3:AL$11)</f>
        <v>0</v>
      </c>
      <c r="AQ12" s="42">
        <f ca="1">SUMIF(Revenues!$A$3:$A$13,'Current Working'!$A$11:$A$13,Revenues!AM$3:AM$11)</f>
        <v>0</v>
      </c>
      <c r="AR12" s="42">
        <f ca="1">SUMIF(Revenues!$A$3:$A$13,'Current Working'!$A$11:$A$13,Revenues!AN$3:AN$11)</f>
        <v>0</v>
      </c>
      <c r="AS12" s="42">
        <f ca="1">SUMIF(Revenues!$A$3:$A$13,'Current Working'!$A$11:$A$13,Revenues!AO$3:AO$11)</f>
        <v>0</v>
      </c>
      <c r="AT12" s="42">
        <f ca="1">SUMIF(Revenues!$A$3:$A$13,'Current Working'!$A$11:$A$13,Revenues!AP$3:AP$11)</f>
        <v>0</v>
      </c>
      <c r="AU12" s="46">
        <f ca="1">+AT12-AN12</f>
        <v>-1000</v>
      </c>
      <c r="AV12" s="47">
        <f ca="1">IFERROR(AU12/AN12,"-")</f>
        <v>-1</v>
      </c>
      <c r="AY12" s="42">
        <f ca="1">SUMIF(Revenues!$A$3:$A$13,'Current Working'!$A$11:$A$13,Revenues!AS$3:AS$11)</f>
        <v>0</v>
      </c>
      <c r="AZ12" s="46">
        <f ca="1">+AY12-AT12</f>
        <v>0</v>
      </c>
      <c r="BA12" s="47" t="str">
        <f ca="1">IFERROR(AZ12/AT12,"-")</f>
        <v>-</v>
      </c>
      <c r="BB12" s="42">
        <f ca="1">SUMIF(Revenues!$A$3:$A$13,'Current Working'!$A$11:$A$13,Revenues!AT$3:AT$11)</f>
        <v>0</v>
      </c>
      <c r="BC12" s="42">
        <f ca="1">SUMIF(Revenues!$A$3:$A$13,'Current Working'!$A$11:$A$13,Revenues!AU$3:AU$11)</f>
        <v>0</v>
      </c>
      <c r="BD12" s="42">
        <f ca="1">SUMIF(Revenues!$A$3:$A$13,'Current Working'!$A$11:$A$13,Revenues!AV$3:AV$11)</f>
        <v>0</v>
      </c>
      <c r="BE12" s="42">
        <f ca="1">SUMIF(Revenues!$A$3:$A$13,'Current Working'!$A$11:$A$13,Revenues!AW$3:AW$11)</f>
        <v>0</v>
      </c>
      <c r="BF12" s="42">
        <f ca="1">SUMIF(Revenues!$A$3:$A$13,'Current Working'!$A$11:$A$13,Revenues!AX$3:AX$11)</f>
        <v>0</v>
      </c>
      <c r="BG12" s="42">
        <f ca="1">SUMIF(Revenues!$A$3:$A$13,'Current Working'!$A$11:$A$13,Revenues!AY$3:AY$11)</f>
        <v>0</v>
      </c>
      <c r="BH12" s="46">
        <f ca="1">+BG12-BB12</f>
        <v>0</v>
      </c>
      <c r="BI12" s="47" t="str">
        <f ca="1">IFERROR(BH12/BB12,"-")</f>
        <v>-</v>
      </c>
    </row>
    <row r="13" spans="1:62" x14ac:dyDescent="0.25">
      <c r="A13" s="3">
        <v>3</v>
      </c>
      <c r="B13" s="39"/>
      <c r="C13" s="39"/>
      <c r="D13" s="40" t="s">
        <v>25</v>
      </c>
      <c r="E13" s="41"/>
      <c r="F13" s="42">
        <f ca="1">SUMIF(Revenues!$A$3:$A$12,'Current Working'!$A$11:$A$13,Revenues!H$3:H$11)</f>
        <v>0</v>
      </c>
      <c r="G13" s="42">
        <f ca="1">SUMIF(Revenues!$A$3:$A$12,'Current Working'!$A$11:$A$13,Revenues!I$3:I$11)</f>
        <v>0</v>
      </c>
      <c r="H13" s="42">
        <f ca="1">SUMIF(Revenues!$A$3:$A$12,'Current Working'!$A$11:$A$13,Revenues!J$3:J$11)</f>
        <v>0</v>
      </c>
      <c r="I13" s="42">
        <f ca="1">SUMIF(Revenues!$A$3:$A$12,'Current Working'!$A$11:$A$13,Revenues!K$3:K$11)</f>
        <v>0</v>
      </c>
      <c r="J13" s="42">
        <f ca="1">SUMIF(Revenues!$A$3:$A$12,'Current Working'!$A$11:$A$13,Revenues!L$3:L$11)</f>
        <v>0</v>
      </c>
      <c r="K13" s="42">
        <f ca="1">SUMIF(Revenues!$A$3:$A$12,'Current Working'!$A$11:$A$13,Revenues!M$3:M$11)</f>
        <v>0</v>
      </c>
      <c r="L13" s="42">
        <f>SUMIF(Revenues!$A$3:$A$12,'Current Working'!$A$11:$A$13,Revenues!N$3:N$13)</f>
        <v>0</v>
      </c>
      <c r="M13" s="43">
        <f ca="1">L13-G13</f>
        <v>0</v>
      </c>
      <c r="N13" s="44" t="str">
        <f ca="1">IFERROR(M13/G13,"-")</f>
        <v>-</v>
      </c>
      <c r="O13" s="45"/>
      <c r="Q13" s="42">
        <f ca="1">SUMIF(Revenues!$A$3:$A$12,'Current Working'!$A$11:$A$13,Revenues!Q$3:Q$11)</f>
        <v>10000</v>
      </c>
      <c r="R13" s="42">
        <f ca="1">SUMIF(Revenues!$A$3:$A$12,'Current Working'!$A$11:$A$13,Revenues!R$3:R$11)</f>
        <v>10000</v>
      </c>
      <c r="S13" s="42">
        <f ca="1">SUMIF(Revenues!$A$3:$A$12,'Current Working'!$A$11:$A$13,Revenues!S$3:S$11)</f>
        <v>0</v>
      </c>
      <c r="T13" s="42">
        <f ca="1">SUMIF(Revenues!$A$3:$A$12,'Current Working'!$A$11:$A$13,Revenues!T$3:T$11)</f>
        <v>0</v>
      </c>
      <c r="U13" s="42">
        <f ca="1">SUMIF(Revenues!$A$3:$A$12,'Current Working'!$A$11:$A$13,Revenues!U$3:U$11)</f>
        <v>0</v>
      </c>
      <c r="V13" s="42">
        <f ca="1">SUMIF(Revenues!$A$3:$A$12,'Current Working'!$A$11:$A$13,Revenues!V$3:V$11)</f>
        <v>81025.83</v>
      </c>
      <c r="W13" s="42">
        <f ca="1">SUMIF(Revenues!$A$3:$A$12,'Current Working'!$A$11:$A$13,Revenues!W$3:W$11)</f>
        <v>81025.83</v>
      </c>
      <c r="X13" s="50">
        <f ca="1">+W13-Q13</f>
        <v>71025.83</v>
      </c>
      <c r="Y13" s="51" t="str">
        <f ca="1">IFERROR(X13/L13,"-")</f>
        <v>-</v>
      </c>
      <c r="Z13" s="45"/>
      <c r="AA13" s="45"/>
      <c r="AB13" s="42">
        <f ca="1">SUMIF(Revenues!$A$3:$A$13,'Current Working'!$A$11:$A$13,Revenues!Z$3:Z$11)</f>
        <v>10000</v>
      </c>
      <c r="AC13" s="42">
        <f ca="1">SUMIF(Revenues!$A$3:$A$13,'Current Working'!$A$11:$A$13,Revenues!AA$3:AA$11)</f>
        <v>10000</v>
      </c>
      <c r="AD13" s="42">
        <f ca="1">SUMIF(Revenues!$A$3:$A$13,'Current Working'!$A$11:$A$13,Revenues!AB$3:AB$11)</f>
        <v>0</v>
      </c>
      <c r="AE13" s="42">
        <f ca="1">SUMIF(Revenues!$A$3:$A$13,'Current Working'!$A$11:$A$13,Revenues!AC$3:AC$11)</f>
        <v>0</v>
      </c>
      <c r="AF13" s="42">
        <f ca="1">SUMIF(Revenues!$A$3:$A$13,'Current Working'!$A$11:$A$13,Revenues!AD$3:AD$11)</f>
        <v>0</v>
      </c>
      <c r="AG13" s="42">
        <f ca="1">SUMIF(Revenues!$A$3:$A$13,'Current Working'!$A$11:$A$13,Revenues!AE$3:AE$11)</f>
        <v>0</v>
      </c>
      <c r="AH13" s="42">
        <f ca="1">SUMIF(Revenues!$A$3:$A$13,'Current Working'!$A$11:$A$13,Revenues!AF$3:AF$11)</f>
        <v>0</v>
      </c>
      <c r="AI13" s="43">
        <f ca="1">+AH13-AC13</f>
        <v>-10000</v>
      </c>
      <c r="AJ13" s="47">
        <f ca="1">IFERROR(AI13/AC13,"-")</f>
        <v>-1</v>
      </c>
      <c r="AL13" s="14"/>
      <c r="AM13" s="42">
        <f ca="1">SUMIF(Revenues!$A$3:$A$13,'Current Working'!$A$11:$A$13,Revenues!AI$3:AI$11)</f>
        <v>10000</v>
      </c>
      <c r="AN13" s="42">
        <f ca="1">SUMIF(Revenues!$A$3:$A$13,'Current Working'!$A$11:$A$13,Revenues!AJ$3:AJ$11)</f>
        <v>10000</v>
      </c>
      <c r="AO13" s="42">
        <f ca="1">SUMIF(Revenues!$A$3:$A$13,'Current Working'!$A$11:$A$13,Revenues!AK$3:AK$11)</f>
        <v>10000</v>
      </c>
      <c r="AP13" s="42">
        <f ca="1">SUMIF(Revenues!$A$3:$A$13,'Current Working'!$A$11:$A$13,Revenues!AL$3:AL$11)</f>
        <v>2093.48</v>
      </c>
      <c r="AQ13" s="42">
        <f ca="1">SUMIF(Revenues!$A$3:$A$13,'Current Working'!$A$11:$A$13,Revenues!AM$3:AM$11)</f>
        <v>0</v>
      </c>
      <c r="AR13" s="42">
        <f ca="1">SUMIF(Revenues!$A$3:$A$13,'Current Working'!$A$11:$A$13,Revenues!AN$3:AN$11)</f>
        <v>0</v>
      </c>
      <c r="AS13" s="42">
        <f ca="1">SUMIF(Revenues!$A$3:$A$13,'Current Working'!$A$11:$A$13,Revenues!AO$3:AO$11)</f>
        <v>0</v>
      </c>
      <c r="AT13" s="42">
        <f ca="1">SUMIF(Revenues!$A$3:$A$13,'Current Working'!$A$11:$A$13,Revenues!AP$3:AP$11)</f>
        <v>0</v>
      </c>
      <c r="AU13" s="46">
        <f ca="1">+AT13-AN13</f>
        <v>-10000</v>
      </c>
      <c r="AV13" s="47">
        <f ca="1">IFERROR(AU13/AN13,"-")</f>
        <v>-1</v>
      </c>
      <c r="AY13" s="42">
        <f ca="1">SUMIF(Revenues!$A$3:$A$13,'Current Working'!$A$11:$A$13,Revenues!AS$3:AS$11)</f>
        <v>0</v>
      </c>
      <c r="AZ13" s="46">
        <f ca="1">+AY13-AT13</f>
        <v>0</v>
      </c>
      <c r="BA13" s="47" t="str">
        <f ca="1">IFERROR(AZ13/AT13,"-")</f>
        <v>-</v>
      </c>
      <c r="BB13" s="42">
        <f ca="1">SUMIF(Revenues!$A$3:$A$13,'Current Working'!$A$11:$A$13,Revenues!AT$3:AT$11)</f>
        <v>0</v>
      </c>
      <c r="BC13" s="42">
        <f ca="1">SUMIF(Revenues!$A$3:$A$13,'Current Working'!$A$11:$A$13,Revenues!AU$3:AU$11)</f>
        <v>0</v>
      </c>
      <c r="BD13" s="42">
        <f ca="1">SUMIF(Revenues!$A$3:$A$13,'Current Working'!$A$11:$A$13,Revenues!AV$3:AV$11)</f>
        <v>0</v>
      </c>
      <c r="BE13" s="42">
        <f ca="1">SUMIF(Revenues!$A$3:$A$13,'Current Working'!$A$11:$A$13,Revenues!AW$3:AW$11)</f>
        <v>0</v>
      </c>
      <c r="BF13" s="42">
        <f ca="1">SUMIF(Revenues!$A$3:$A$13,'Current Working'!$A$11:$A$13,Revenues!AX$3:AX$11)</f>
        <v>0</v>
      </c>
      <c r="BG13" s="42">
        <f ca="1">SUMIF(Revenues!$A$3:$A$13,'Current Working'!$A$11:$A$13,Revenues!AY$3:AY$11)</f>
        <v>0</v>
      </c>
      <c r="BH13" s="46">
        <f ca="1">+BG13-BB13</f>
        <v>0</v>
      </c>
      <c r="BI13" s="47" t="str">
        <f ca="1"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ca="1" si="0">SUM(F11:F13)</f>
        <v>0</v>
      </c>
      <c r="G14" s="54">
        <f t="shared" ca="1" si="0"/>
        <v>0</v>
      </c>
      <c r="H14" s="54">
        <f t="shared" ca="1" si="0"/>
        <v>0</v>
      </c>
      <c r="I14" s="54">
        <f t="shared" ca="1" si="0"/>
        <v>0</v>
      </c>
      <c r="J14" s="54">
        <f t="shared" ca="1" si="0"/>
        <v>0</v>
      </c>
      <c r="K14" s="54">
        <f t="shared" ca="1" si="0"/>
        <v>0</v>
      </c>
      <c r="L14" s="54">
        <f t="shared" si="0"/>
        <v>0</v>
      </c>
      <c r="M14" s="55">
        <f ca="1">L14-G14</f>
        <v>0</v>
      </c>
      <c r="N14" s="44" t="str">
        <f ca="1">IFERROR(M14/G14,"-")</f>
        <v>-</v>
      </c>
      <c r="O14" s="45"/>
      <c r="Q14" s="54">
        <f t="shared" ref="Q14:W14" ca="1" si="1">SUM(Q11:Q13)</f>
        <v>10500</v>
      </c>
      <c r="R14" s="54">
        <f t="shared" ca="1" si="1"/>
        <v>10500</v>
      </c>
      <c r="S14" s="54">
        <f t="shared" ca="1" si="1"/>
        <v>0</v>
      </c>
      <c r="T14" s="54">
        <f t="shared" ca="1" si="1"/>
        <v>0</v>
      </c>
      <c r="U14" s="54">
        <f t="shared" ca="1" si="1"/>
        <v>0</v>
      </c>
      <c r="V14" s="56">
        <f t="shared" ca="1" si="1"/>
        <v>90141.78</v>
      </c>
      <c r="W14" s="54">
        <f t="shared" ca="1" si="1"/>
        <v>90141.78</v>
      </c>
      <c r="X14" s="43">
        <f ca="1">+W14-Q14</f>
        <v>79641.78</v>
      </c>
      <c r="Y14" s="44">
        <f ca="1">IFERROR(X14/Q14,"-")</f>
        <v>7.5849314285714282</v>
      </c>
      <c r="Z14" s="45"/>
      <c r="AA14" s="45"/>
      <c r="AB14" s="53">
        <f ca="1">SUM(AB11:AB13)</f>
        <v>1060765</v>
      </c>
      <c r="AC14" s="54">
        <f ca="1">SUM(AC11:AC13)</f>
        <v>1060765</v>
      </c>
      <c r="AD14" s="54">
        <f t="shared" ref="AD14:AI14" ca="1" si="2">SUM(AD11:AD13)</f>
        <v>0</v>
      </c>
      <c r="AE14" s="54">
        <f t="shared" ca="1" si="2"/>
        <v>0</v>
      </c>
      <c r="AF14" s="54">
        <f t="shared" ca="1" si="2"/>
        <v>0</v>
      </c>
      <c r="AG14" s="56">
        <f t="shared" ca="1" si="2"/>
        <v>441500.68</v>
      </c>
      <c r="AH14" s="54">
        <f t="shared" ca="1" si="2"/>
        <v>441500.68</v>
      </c>
      <c r="AI14" s="54">
        <f t="shared" ca="1" si="2"/>
        <v>-619264.31999999995</v>
      </c>
      <c r="AJ14" s="47">
        <f ca="1">IFERROR(AI14/AC14,"-")</f>
        <v>-0.5837903022818437</v>
      </c>
      <c r="AL14" s="14"/>
      <c r="AM14" s="53">
        <f ca="1">SUM(AM11:AM13)</f>
        <v>1060765</v>
      </c>
      <c r="AN14" s="54">
        <f ca="1">SUM(AN11:AN13)</f>
        <v>1060765</v>
      </c>
      <c r="AO14" s="54">
        <f t="shared" ref="AO14:AQ14" ca="1" si="3">SUM(AO11:AO13)</f>
        <v>1060765</v>
      </c>
      <c r="AP14" s="54">
        <f t="shared" ca="1" si="3"/>
        <v>2093.48</v>
      </c>
      <c r="AQ14" s="54">
        <f t="shared" ca="1" si="3"/>
        <v>0</v>
      </c>
      <c r="AR14" s="54">
        <f t="shared" ref="AR14:AU14" ca="1" si="4">SUM(AR11:AR13)</f>
        <v>0</v>
      </c>
      <c r="AS14" s="56">
        <f t="shared" ca="1" si="4"/>
        <v>0</v>
      </c>
      <c r="AT14" s="54">
        <f t="shared" ca="1" si="4"/>
        <v>0</v>
      </c>
      <c r="AU14" s="54">
        <f t="shared" ca="1" si="4"/>
        <v>-1060765</v>
      </c>
      <c r="AV14" s="47">
        <f ca="1">IFERROR(AU14/AN14,"-")</f>
        <v>-1</v>
      </c>
      <c r="AY14" s="53">
        <f ca="1">SUM(AY11:AY13)</f>
        <v>0</v>
      </c>
      <c r="AZ14" s="54">
        <f ca="1">SUM(AZ11:AZ13)</f>
        <v>0</v>
      </c>
      <c r="BA14" s="47" t="str">
        <f ca="1">IFERROR(AZ14/AT14,"-")</f>
        <v>-</v>
      </c>
      <c r="BB14" s="54">
        <f ca="1">SUM(BB11:BB13)</f>
        <v>0</v>
      </c>
      <c r="BC14" s="54">
        <f t="shared" ref="BC14:BH14" ca="1" si="5">SUM(BC11:BC13)</f>
        <v>0</v>
      </c>
      <c r="BD14" s="54">
        <f t="shared" ca="1" si="5"/>
        <v>0</v>
      </c>
      <c r="BE14" s="54">
        <f t="shared" ca="1" si="5"/>
        <v>0</v>
      </c>
      <c r="BF14" s="56">
        <f t="shared" ca="1" si="5"/>
        <v>0</v>
      </c>
      <c r="BG14" s="54">
        <f t="shared" ca="1" si="5"/>
        <v>0</v>
      </c>
      <c r="BH14" s="54">
        <f t="shared" ca="1" si="5"/>
        <v>0</v>
      </c>
      <c r="BI14" s="47" t="str">
        <f ca="1"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4</v>
      </c>
      <c r="B17" s="66"/>
      <c r="C17" s="66"/>
      <c r="D17" s="40" t="s">
        <v>27</v>
      </c>
      <c r="E17" s="48"/>
      <c r="F17" s="42">
        <f>SUMIF(Expenses!$A$3:$A$149,'Current Working'!$A$17:$A$22,Expenses!H$3:H$149)</f>
        <v>0</v>
      </c>
      <c r="G17" s="42">
        <f>SUMIF(Expenses!$A$3:$A$149,'Current Working'!$A$17:$A$22,Expenses!I$3:I$149)</f>
        <v>0</v>
      </c>
      <c r="H17" s="42">
        <f>SUMIF(Expenses!$A$3:$A$149,'Current Working'!$A$17:$A$22,Expenses!J$3:J$149)</f>
        <v>0</v>
      </c>
      <c r="I17" s="42">
        <f>SUMIF(Expenses!$A$3:$A$149,'Current Working'!$A$17:$A$22,Expenses!K$3:K$149)</f>
        <v>0</v>
      </c>
      <c r="J17" s="42">
        <f>SUMIF(Expenses!$A$3:$A$149,'Current Working'!$A$17:$A$22,Expenses!L$3:L$149)</f>
        <v>0</v>
      </c>
      <c r="K17" s="42">
        <f>SUMIF(Expenses!$A$3:$A$149,'Current Working'!$A$17:$A$22,Expenses!M$3:M$149)</f>
        <v>0</v>
      </c>
      <c r="L17" s="42">
        <f>SUMIF(Expenses!$A$3:$A$149,'Current Working'!$A$17:$A$22,Expenses!N$3:N$149)</f>
        <v>0</v>
      </c>
      <c r="M17" s="46">
        <f>L17-G17</f>
        <v>0</v>
      </c>
      <c r="N17" s="47" t="str">
        <f>IFERROR(M17/G17,"-")</f>
        <v>-</v>
      </c>
      <c r="O17" s="41"/>
      <c r="Q17" s="42">
        <f>SUMIF(Expenses!$A$3:$A$149,'Current Working'!$A$17:$A$22,Expenses!Q$3:Q$149)</f>
        <v>0</v>
      </c>
      <c r="R17" s="42">
        <f>SUMIF(Expenses!$A$3:$A$149,'Current Working'!$A$17:$A$22,Expenses!R$3:R$149)</f>
        <v>0</v>
      </c>
      <c r="S17" s="42">
        <f>SUMIF(Expenses!$A$3:$A$149,'Current Working'!$A$17:$A$22,Expenses!S$3:S$149)</f>
        <v>0</v>
      </c>
      <c r="T17" s="42">
        <f>SUMIF(Expenses!$A$3:$A$149,'Current Working'!$A$17:$A$22,Expenses!T$3:T$149)</f>
        <v>0</v>
      </c>
      <c r="U17" s="42">
        <f>SUMIF(Expenses!$A$3:$A$149,'Current Working'!$A$17:$A$22,Expenses!U$3:U$149)</f>
        <v>0</v>
      </c>
      <c r="V17" s="42">
        <f>SUMIF(Expenses!$A$3:$A$149,'Current Working'!$A$17:$A$22,Expenses!V$3:V$149)</f>
        <v>0</v>
      </c>
      <c r="W17" s="42">
        <f>SUMIF(Expenses!$A$3:$A$149,'Current Working'!$A$17:$A$22,Expenses!W$3:W$149)</f>
        <v>0</v>
      </c>
      <c r="X17" s="46">
        <f>+W17-Q17</f>
        <v>0</v>
      </c>
      <c r="Y17" s="47" t="str">
        <f>IFERROR(X17/Q17,"-")</f>
        <v>-</v>
      </c>
      <c r="Z17" s="41"/>
      <c r="AA17" s="41"/>
      <c r="AB17" s="42">
        <f>SUMIF(Expenses!$A$3:$A$149,'Current Working'!$A$17:$A$22,Expenses!Z$3:Z$149)</f>
        <v>885665</v>
      </c>
      <c r="AC17" s="42">
        <f>SUMIF(Expenses!$A$3:$A$149,'Current Working'!$A$17:$A$22,Expenses!AA$3:AA$149)</f>
        <v>885665</v>
      </c>
      <c r="AD17" s="42">
        <f>SUMIF(Expenses!$A$3:$A$149,'Current Working'!$A$17:$A$22,Expenses!AB$3:AB$149)</f>
        <v>0</v>
      </c>
      <c r="AE17" s="42">
        <f>SUMIF(Expenses!$A$3:$A$149,'Current Working'!$A$17:$A$22,Expenses!AC$3:AC$149)</f>
        <v>0</v>
      </c>
      <c r="AF17" s="42">
        <f>SUMIF(Expenses!$A$3:$A$149,'Current Working'!$A$17:$A$22,Expenses!AD$3:AD$149)</f>
        <v>0</v>
      </c>
      <c r="AG17" s="42">
        <f>SUMIF(Expenses!$A$3:$A$149,'Current Working'!$A$17:$A$22,Expenses!AE$3:AE$149)</f>
        <v>7310</v>
      </c>
      <c r="AH17" s="42">
        <f>SUMIF(Expenses!$A$3:$A$149,'Current Working'!$A$17:$A$22,Expenses!AF$3:AF$149)</f>
        <v>7310</v>
      </c>
      <c r="AI17" s="46">
        <f>+AH17-AC17</f>
        <v>-878355</v>
      </c>
      <c r="AJ17" s="47">
        <f>IFERROR(AI17/AC17,"-")</f>
        <v>-0.9917463149159107</v>
      </c>
      <c r="AK17" s="48"/>
      <c r="AL17" s="49"/>
      <c r="AM17" s="42">
        <f>SUMIF(Expenses!$A$3:$A$149,'Current Working'!$A$17:$A$22,Expenses!AI$3:AI$149)</f>
        <v>909469</v>
      </c>
      <c r="AN17" s="42">
        <f>SUMIF(Expenses!$A$3:$A$149,'Current Working'!$A$17:$A$22,Expenses!AJ$3:AJ$149)</f>
        <v>909469</v>
      </c>
      <c r="AO17" s="42">
        <f>SUMIF(Expenses!$A$3:$A$149,'Current Working'!$A$17:$A$22,Expenses!AK$3:AK$149)</f>
        <v>909469</v>
      </c>
      <c r="AP17" s="42">
        <f>SUMIF(Expenses!$A$3:$A$149,'Current Working'!$A$17:$A$22,Expenses!AL$3:AL$149)</f>
        <v>50</v>
      </c>
      <c r="AQ17" s="42">
        <f>SUMIF(Expenses!$A$3:$A$149,'Current Working'!$A$17:$A$22,Expenses!AM$3:AM$149)</f>
        <v>0</v>
      </c>
      <c r="AR17" s="42">
        <f>SUMIF(Expenses!$A$3:$A$149,'Current Working'!$A$17:$A$22,Expenses!AN$3:AN$149)</f>
        <v>0</v>
      </c>
      <c r="AS17" s="42">
        <f>SUMIF(Expenses!$A$3:$A$149,'Current Working'!$A$17:$A$22,Expenses!AO$3:AO$149)</f>
        <v>0</v>
      </c>
      <c r="AT17" s="42">
        <f>SUMIF(Expenses!$A$3:$A$149,'Current Working'!$A$17:$A$22,Expenses!AP$3:AP$149)</f>
        <v>0</v>
      </c>
      <c r="AU17" s="46">
        <f>+AT17-AN17</f>
        <v>-909469</v>
      </c>
      <c r="AV17" s="47">
        <f>IFERROR(AU17/AN17,"-")</f>
        <v>-1</v>
      </c>
      <c r="AW17" s="48"/>
      <c r="AX17" s="68"/>
      <c r="AY17" s="42">
        <f>SUMIF(Expenses!$A$3:$A$149,'Current Working'!$A$17:$A$22,Expenses!AS$3:AS$149)</f>
        <v>0</v>
      </c>
      <c r="AZ17" s="46">
        <f>+AY17-AT17</f>
        <v>0</v>
      </c>
      <c r="BA17" s="47" t="str">
        <f>IFERROR(AZ17/AT17,"-")</f>
        <v>-</v>
      </c>
      <c r="BB17" s="42">
        <f>SUMIF(Expenses!$A$3:$A$149,'Current Working'!$A$17:$A$22,Expenses!AT$3:AT$149)</f>
        <v>0</v>
      </c>
      <c r="BC17" s="42">
        <f>SUMIF(Expenses!$A$3:$A$149,'Current Working'!$A$17:$A$22,Expenses!AU$3:AU$149)</f>
        <v>0</v>
      </c>
      <c r="BD17" s="42">
        <f>SUMIF(Expenses!$A$3:$A$149,'Current Working'!$A$17:$A$22,Expenses!AV$3:AV$149)</f>
        <v>0</v>
      </c>
      <c r="BE17" s="42">
        <f>SUMIF(Expenses!$A$3:$A$149,'Current Working'!$A$17:$A$22,Expenses!AW$3:AW$149)</f>
        <v>0</v>
      </c>
      <c r="BF17" s="42">
        <f>SUMIF(Expenses!$A$3:$A$149,'Current Working'!$A$17:$A$22,Expenses!AX$3:AX$149)</f>
        <v>0</v>
      </c>
      <c r="BG17" s="42">
        <f>SUMIF(Expenses!$A$3:$A$149,'Current Working'!$A$17:$A$22,Expenses!AY$3:AY$149)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28</v>
      </c>
      <c r="E18" s="41"/>
      <c r="F18" s="42">
        <f>SUMIF(Expenses!$A$3:$A$149,'Current Working'!$A$17:$A$22,Expenses!H$3:H$149)</f>
        <v>0</v>
      </c>
      <c r="G18" s="42">
        <f>SUMIF(Expenses!$A$3:$A$149,'Current Working'!$A$17:$A$22,Expenses!I$3:I$149)</f>
        <v>0</v>
      </c>
      <c r="H18" s="42">
        <f>SUMIF(Expenses!$A$3:$A$149,'Current Working'!$A$17:$A$22,Expenses!J$3:J$149)</f>
        <v>0</v>
      </c>
      <c r="I18" s="42">
        <f>SUMIF(Expenses!$A$3:$A$149,'Current Working'!$A$17:$A$22,Expenses!K$3:K$149)</f>
        <v>0</v>
      </c>
      <c r="J18" s="42">
        <f>SUMIF(Expenses!$A$3:$A$149,'Current Working'!$A$17:$A$22,Expenses!L$3:L$149)</f>
        <v>0</v>
      </c>
      <c r="K18" s="42">
        <f>SUMIF(Expenses!$A$3:$A$149,'Current Working'!$A$17:$A$22,Expenses!M$3:M$149)</f>
        <v>0</v>
      </c>
      <c r="L18" s="42">
        <f>SUMIF(Expenses!$A$3:$A$149,'Current Working'!$A$17:$A$22,Expenses!N$3:N$149)</f>
        <v>0</v>
      </c>
      <c r="M18" s="46">
        <f>L18-G18</f>
        <v>0</v>
      </c>
      <c r="N18" s="47" t="str">
        <f>IFERROR(M18/G18,"-")</f>
        <v>-</v>
      </c>
      <c r="O18" s="41"/>
      <c r="Q18" s="42">
        <f>SUMIF(Expenses!$A$3:$A$149,'Current Working'!$A$17:$A$22,Expenses!Q$3:Q$149)</f>
        <v>0</v>
      </c>
      <c r="R18" s="42">
        <f>SUMIF(Expenses!$A$3:$A$149,'Current Working'!$A$17:$A$22,Expenses!R$3:R$149)</f>
        <v>0</v>
      </c>
      <c r="S18" s="42">
        <f>SUMIF(Expenses!$A$3:$A$149,'Current Working'!$A$17:$A$22,Expenses!S$3:S$149)</f>
        <v>0</v>
      </c>
      <c r="T18" s="42">
        <f>SUMIF(Expenses!$A$3:$A$149,'Current Working'!$A$17:$A$22,Expenses!T$3:T$149)</f>
        <v>0</v>
      </c>
      <c r="U18" s="42">
        <f>SUMIF(Expenses!$A$3:$A$149,'Current Working'!$A$17:$A$22,Expenses!U$3:U$149)</f>
        <v>0</v>
      </c>
      <c r="V18" s="42">
        <f>SUMIF(Expenses!$A$3:$A$149,'Current Working'!$A$17:$A$22,Expenses!V$3:V$149)</f>
        <v>0</v>
      </c>
      <c r="W18" s="42">
        <f>SUMIF(Expenses!$A$3:$A$149,'Current Working'!$A$17:$A$22,Expenses!W$3:W$149)</f>
        <v>0</v>
      </c>
      <c r="X18" s="46">
        <f>+W18-Q18</f>
        <v>0</v>
      </c>
      <c r="Y18" s="47" t="str">
        <f>IFERROR(X18/Q18,"-")</f>
        <v>-</v>
      </c>
      <c r="Z18" s="41"/>
      <c r="AA18" s="41"/>
      <c r="AB18" s="42">
        <f>SUMIF(Expenses!$A$3:$A$149,'Current Working'!$A$17:$A$22,Expenses!Z$3:Z$149)</f>
        <v>0</v>
      </c>
      <c r="AC18" s="42">
        <f>SUMIF(Expenses!$A$3:$A$149,'Current Working'!$A$17:$A$22,Expenses!AA$3:AA$149)</f>
        <v>0</v>
      </c>
      <c r="AD18" s="42">
        <f>SUMIF(Expenses!$A$3:$A$149,'Current Working'!$A$17:$A$22,Expenses!AB$3:AB$149)</f>
        <v>0</v>
      </c>
      <c r="AE18" s="42">
        <f>SUMIF(Expenses!$A$3:$A$149,'Current Working'!$A$17:$A$22,Expenses!AC$3:AC$149)</f>
        <v>0</v>
      </c>
      <c r="AF18" s="42">
        <f>SUMIF(Expenses!$A$3:$A$149,'Current Working'!$A$17:$A$22,Expenses!AD$3:AD$149)</f>
        <v>0</v>
      </c>
      <c r="AG18" s="42">
        <f>SUMIF(Expenses!$A$3:$A$149,'Current Working'!$A$17:$A$22,Expenses!AE$3:AE$149)</f>
        <v>0</v>
      </c>
      <c r="AH18" s="42">
        <f>SUMIF(Expenses!$A$3:$A$149,'Current Working'!$A$17:$A$22,Expenses!AF$3:AF$149)</f>
        <v>0</v>
      </c>
      <c r="AI18" s="46">
        <f>+AH18-AC18</f>
        <v>0</v>
      </c>
      <c r="AJ18" s="47" t="str">
        <f>IFERROR(AI18/AC18,"-")</f>
        <v>-</v>
      </c>
      <c r="AK18" s="48"/>
      <c r="AL18" s="49"/>
      <c r="AM18" s="42">
        <f>SUMIF(Expenses!$A$3:$A$149,'Current Working'!$A$17:$A$22,Expenses!AI$3:AI$149)</f>
        <v>0</v>
      </c>
      <c r="AN18" s="42">
        <f>SUMIF(Expenses!$A$3:$A$149,'Current Working'!$A$17:$A$22,Expenses!AJ$3:AJ$149)</f>
        <v>0</v>
      </c>
      <c r="AO18" s="42">
        <f>SUMIF(Expenses!$A$3:$A$149,'Current Working'!$A$17:$A$22,Expenses!AK$3:AK$149)</f>
        <v>0</v>
      </c>
      <c r="AP18" s="42">
        <f>SUMIF(Expenses!$A$3:$A$149,'Current Working'!$A$17:$A$22,Expenses!AL$3:AL$149)</f>
        <v>0</v>
      </c>
      <c r="AQ18" s="42">
        <f>SUMIF(Expenses!$A$3:$A$149,'Current Working'!$A$17:$A$22,Expenses!AM$3:AM$149)</f>
        <v>0</v>
      </c>
      <c r="AR18" s="42">
        <f>SUMIF(Expenses!$A$3:$A$149,'Current Working'!$A$17:$A$22,Expenses!AN$3:AN$149)</f>
        <v>0</v>
      </c>
      <c r="AS18" s="42">
        <f>SUMIF(Expenses!$A$3:$A$149,'Current Working'!$A$17:$A$22,Expenses!AO$3:AO$149)</f>
        <v>0</v>
      </c>
      <c r="AT18" s="42">
        <f>SUMIF(Expenses!$A$3:$A$149,'Current Working'!$A$17:$A$22,Expenses!AP$3:AP$149)</f>
        <v>0</v>
      </c>
      <c r="AU18" s="46">
        <f>+AT18-AN18</f>
        <v>0</v>
      </c>
      <c r="AV18" s="47" t="str">
        <f t="shared" ref="AV18:AV23" si="6">IFERROR(AU18/AN18,"-")</f>
        <v>-</v>
      </c>
      <c r="AW18" s="69"/>
      <c r="AY18" s="42">
        <f>SUMIF(Expenses!$A$3:$A$149,'Current Working'!$A$17:$A$22,Expenses!AS$3:AS$149)</f>
        <v>0</v>
      </c>
      <c r="AZ18" s="46">
        <f>+AY18-AT18</f>
        <v>0</v>
      </c>
      <c r="BA18" s="47" t="str">
        <f>IFERROR(AZ18/AT18,"-")</f>
        <v>-</v>
      </c>
      <c r="BB18" s="42">
        <f>SUMIF(Expenses!$A$3:$A$149,'Current Working'!$A$17:$A$22,Expenses!AT$3:AT$149)</f>
        <v>0</v>
      </c>
      <c r="BC18" s="42">
        <f>SUMIF(Expenses!$A$3:$A$149,'Current Working'!$A$17:$A$22,Expenses!AU$3:AU$149)</f>
        <v>0</v>
      </c>
      <c r="BD18" s="42">
        <f>SUMIF(Expenses!$A$3:$A$149,'Current Working'!$A$17:$A$22,Expenses!AV$3:AV$149)</f>
        <v>0</v>
      </c>
      <c r="BE18" s="42">
        <f>SUMIF(Expenses!$A$3:$A$149,'Current Working'!$A$17:$A$22,Expenses!AW$3:AW$149)</f>
        <v>0</v>
      </c>
      <c r="BF18" s="42">
        <f>SUMIF(Expenses!$A$3:$A$149,'Current Working'!$A$17:$A$22,Expenses!AX$3:AX$149)</f>
        <v>0</v>
      </c>
      <c r="BG18" s="42">
        <f>SUMIF(Expenses!$A$3:$A$149,'Current Working'!$A$17:$A$22,Expenses!AY$3:AY$149)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25">
      <c r="A19" s="65">
        <v>6</v>
      </c>
      <c r="B19" s="66"/>
      <c r="C19" s="66"/>
      <c r="D19" s="40" t="s">
        <v>145</v>
      </c>
      <c r="E19" s="41"/>
      <c r="F19" s="42">
        <f>SUMIF(Expenses!$A$3:$A$149,'Current Working'!$A$17:$A$22,Expenses!H$3:H$149)</f>
        <v>1000</v>
      </c>
      <c r="G19" s="42">
        <f>SUMIF(Expenses!$A$3:$A$149,'Current Working'!$A$17:$A$22,Expenses!I$3:I$149)</f>
        <v>1000</v>
      </c>
      <c r="H19" s="42">
        <f>SUMIF(Expenses!$A$3:$A$149,'Current Working'!$A$17:$A$22,Expenses!J$3:J$149)</f>
        <v>0</v>
      </c>
      <c r="I19" s="42">
        <f>SUMIF(Expenses!$A$3:$A$149,'Current Working'!$A$17:$A$22,Expenses!K$3:K$149)</f>
        <v>0</v>
      </c>
      <c r="J19" s="42">
        <f>SUMIF(Expenses!$A$3:$A$149,'Current Working'!$A$17:$A$22,Expenses!L$3:L$149)</f>
        <v>0</v>
      </c>
      <c r="K19" s="42">
        <f>SUMIF(Expenses!$A$3:$A$149,'Current Working'!$A$17:$A$22,Expenses!M$3:M$149)</f>
        <v>0</v>
      </c>
      <c r="L19" s="42">
        <f>SUMIF(Expenses!$A$3:$A$149,'Current Working'!$A$17:$A$22,Expenses!N$3:N$149)</f>
        <v>0</v>
      </c>
      <c r="M19" s="46">
        <f>L19-G19</f>
        <v>-1000</v>
      </c>
      <c r="N19" s="47">
        <f>IFERROR(M19/G19,"-")</f>
        <v>-1</v>
      </c>
      <c r="O19" s="41"/>
      <c r="Q19" s="42">
        <f>SUMIF(Expenses!$A$3:$A$149,'Current Working'!$A$17:$A$22,Expenses!Q$3:Q$149)</f>
        <v>500</v>
      </c>
      <c r="R19" s="42">
        <f>SUMIF(Expenses!$A$3:$A$149,'Current Working'!$A$17:$A$22,Expenses!R$3:R$149)</f>
        <v>500</v>
      </c>
      <c r="S19" s="42">
        <f>SUMIF(Expenses!$A$3:$A$149,'Current Working'!$A$17:$A$22,Expenses!S$3:S$149)</f>
        <v>0</v>
      </c>
      <c r="T19" s="42">
        <f>SUMIF(Expenses!$A$3:$A$149,'Current Working'!$A$17:$A$22,Expenses!T$3:T$149)</f>
        <v>0</v>
      </c>
      <c r="U19" s="42">
        <f>SUMIF(Expenses!$A$3:$A$149,'Current Working'!$A$17:$A$22,Expenses!U$3:U$149)</f>
        <v>0</v>
      </c>
      <c r="V19" s="42">
        <f>SUMIF(Expenses!$A$3:$A$149,'Current Working'!$A$17:$A$22,Expenses!V$3:V$149)</f>
        <v>0</v>
      </c>
      <c r="W19" s="42">
        <f>SUMIF(Expenses!$A$3:$A$149,'Current Working'!$A$17:$A$22,Expenses!W$3:W$149)</f>
        <v>0</v>
      </c>
      <c r="X19" s="46">
        <f>+W19-Q19</f>
        <v>-500</v>
      </c>
      <c r="Y19" s="47">
        <f>IFERROR(X19/Q19,"-")</f>
        <v>-1</v>
      </c>
      <c r="Z19" s="41"/>
      <c r="AA19" s="41"/>
      <c r="AB19" s="42">
        <f>SUMIF(Expenses!$A$3:$A$149,'Current Working'!$A$17:$A$22,Expenses!Z$3:Z$149)</f>
        <v>164598</v>
      </c>
      <c r="AC19" s="42">
        <f>SUMIF(Expenses!$A$3:$A$149,'Current Working'!$A$17:$A$22,Expenses!AA$3:AA$149)</f>
        <v>164598</v>
      </c>
      <c r="AD19" s="42">
        <f>SUMIF(Expenses!$A$3:$A$149,'Current Working'!$A$17:$A$22,Expenses!AB$3:AB$149)</f>
        <v>0</v>
      </c>
      <c r="AE19" s="42">
        <f>SUMIF(Expenses!$A$3:$A$149,'Current Working'!$A$17:$A$22,Expenses!AC$3:AC$149)</f>
        <v>0</v>
      </c>
      <c r="AF19" s="42">
        <f>SUMIF(Expenses!$A$3:$A$149,'Current Working'!$A$17:$A$22,Expenses!AD$3:AD$149)</f>
        <v>0</v>
      </c>
      <c r="AG19" s="42">
        <f>SUMIF(Expenses!$A$3:$A$149,'Current Working'!$A$17:$A$22,Expenses!AE$3:AE$149)</f>
        <v>64630.909999999996</v>
      </c>
      <c r="AH19" s="42">
        <f>SUMIF(Expenses!$A$3:$A$149,'Current Working'!$A$17:$A$22,Expenses!AF$3:AF$149)</f>
        <v>64630.909999999996</v>
      </c>
      <c r="AI19" s="46">
        <f>+AH19-AC19</f>
        <v>-99967.09</v>
      </c>
      <c r="AJ19" s="47">
        <f>IFERROR(AI19/AC19,"-")</f>
        <v>-0.60734085468839227</v>
      </c>
      <c r="AK19" s="48"/>
      <c r="AL19" s="49"/>
      <c r="AM19" s="42">
        <f>SUMIF(Expenses!$A$3:$A$149,'Current Working'!$A$17:$A$22,Expenses!AI$3:AI$149)</f>
        <v>164598</v>
      </c>
      <c r="AN19" s="42">
        <f>SUMIF(Expenses!$A$3:$A$149,'Current Working'!$A$17:$A$22,Expenses!AJ$3:AJ$149)</f>
        <v>164598</v>
      </c>
      <c r="AO19" s="42">
        <f>SUMIF(Expenses!$A$3:$A$149,'Current Working'!$A$17:$A$22,Expenses!AK$3:AK$149)</f>
        <v>164598</v>
      </c>
      <c r="AP19" s="42">
        <f>SUMIF(Expenses!$A$3:$A$149,'Current Working'!$A$17:$A$22,Expenses!AL$3:AL$149)</f>
        <v>861.82</v>
      </c>
      <c r="AQ19" s="42">
        <f>SUMIF(Expenses!$A$3:$A$149,'Current Working'!$A$17:$A$22,Expenses!AM$3:AM$149)</f>
        <v>0</v>
      </c>
      <c r="AR19" s="42">
        <f>SUMIF(Expenses!$A$3:$A$149,'Current Working'!$A$17:$A$22,Expenses!AN$3:AN$149)</f>
        <v>0</v>
      </c>
      <c r="AS19" s="42">
        <f>SUMIF(Expenses!$A$3:$A$149,'Current Working'!$A$17:$A$22,Expenses!AO$3:AO$149)</f>
        <v>0</v>
      </c>
      <c r="AT19" s="42">
        <f>SUMIF(Expenses!$A$3:$A$149,'Current Working'!$A$17:$A$22,Expenses!AP$3:AP$149)</f>
        <v>0</v>
      </c>
      <c r="AU19" s="46">
        <f>+AT19-AN19</f>
        <v>-164598</v>
      </c>
      <c r="AV19" s="47">
        <f t="shared" si="6"/>
        <v>-1</v>
      </c>
      <c r="AW19" s="70"/>
      <c r="AY19" s="42">
        <f>SUMIF(Expenses!$A$3:$A$149,'Current Working'!$A$17:$A$22,Expenses!AS$3:AS$149)</f>
        <v>0</v>
      </c>
      <c r="AZ19" s="46">
        <f>+AY19-AT19</f>
        <v>0</v>
      </c>
      <c r="BA19" s="47" t="str">
        <f>IFERROR(AZ19/AT19,"-")</f>
        <v>-</v>
      </c>
      <c r="BB19" s="42">
        <f>SUMIF(Expenses!$A$3:$A$149,'Current Working'!$A$17:$A$22,Expenses!AT$3:AT$149)</f>
        <v>0</v>
      </c>
      <c r="BC19" s="42">
        <f>SUMIF(Expenses!$A$3:$A$149,'Current Working'!$A$17:$A$22,Expenses!AU$3:AU$149)</f>
        <v>0</v>
      </c>
      <c r="BD19" s="42">
        <f>SUMIF(Expenses!$A$3:$A$149,'Current Working'!$A$17:$A$22,Expenses!AV$3:AV$149)</f>
        <v>0</v>
      </c>
      <c r="BE19" s="42">
        <f>SUMIF(Expenses!$A$3:$A$149,'Current Working'!$A$17:$A$22,Expenses!AW$3:AW$149)</f>
        <v>0</v>
      </c>
      <c r="BF19" s="42">
        <f>SUMIF(Expenses!$A$3:$A$149,'Current Working'!$A$17:$A$22,Expenses!AX$3:AX$149)</f>
        <v>0</v>
      </c>
      <c r="BG19" s="42">
        <f>SUMIF(Expenses!$A$3:$A$149,'Current Working'!$A$17:$A$22,Expenses!AY$3:AY$149)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25">
      <c r="A20" s="65">
        <v>9</v>
      </c>
      <c r="B20" s="66"/>
      <c r="C20" s="66"/>
      <c r="D20" s="40" t="s">
        <v>144</v>
      </c>
      <c r="E20" s="41"/>
      <c r="F20" s="42">
        <f>SUMIF(Expenses!$A$3:$A$149,'Current Working'!$A$17:$A$22,Expenses!H$3:H$149)</f>
        <v>0</v>
      </c>
      <c r="G20" s="42">
        <f>SUMIF(Expenses!$A$3:$A$149,'Current Working'!$A$17:$A$22,Expenses!I$3:I$149)</f>
        <v>0</v>
      </c>
      <c r="H20" s="42">
        <f>SUMIF(Expenses!$A$3:$A$149,'Current Working'!$A$17:$A$22,Expenses!J$3:J$149)</f>
        <v>0</v>
      </c>
      <c r="I20" s="42">
        <f>SUMIF(Expenses!$A$3:$A$149,'Current Working'!$A$17:$A$22,Expenses!K$3:K$149)</f>
        <v>0</v>
      </c>
      <c r="J20" s="42">
        <f>SUMIF(Expenses!$A$3:$A$149,'Current Working'!$A$17:$A$22,Expenses!L$3:L$149)</f>
        <v>0</v>
      </c>
      <c r="K20" s="42">
        <f>SUMIF(Expenses!$A$3:$A$149,'Current Working'!$A$17:$A$22,Expenses!M$3:M$149)</f>
        <v>0</v>
      </c>
      <c r="L20" s="42">
        <f>SUMIF(Expenses!$A$3:$A$149,'Current Working'!$A$17:$A$22,Expenses!N$3:N$149)</f>
        <v>0</v>
      </c>
      <c r="M20" s="46"/>
      <c r="N20" s="47"/>
      <c r="O20" s="41"/>
      <c r="Q20" s="42">
        <f>SUMIF(Expenses!$A$3:$A$149,'Current Working'!$A$17:$A$22,Expenses!Q$3:Q$149)</f>
        <v>0</v>
      </c>
      <c r="R20" s="42">
        <f>SUMIF(Expenses!$A$3:$A$149,'Current Working'!$A$17:$A$22,Expenses!R$3:R$149)</f>
        <v>0</v>
      </c>
      <c r="S20" s="42">
        <f>SUMIF(Expenses!$A$3:$A$149,'Current Working'!$A$17:$A$22,Expenses!S$3:S$149)</f>
        <v>0</v>
      </c>
      <c r="T20" s="42">
        <f>SUMIF(Expenses!$A$3:$A$149,'Current Working'!$A$17:$A$22,Expenses!T$3:T$149)</f>
        <v>0</v>
      </c>
      <c r="U20" s="42">
        <f>SUMIF(Expenses!$A$3:$A$149,'Current Working'!$A$17:$A$22,Expenses!U$3:U$149)</f>
        <v>0</v>
      </c>
      <c r="V20" s="42">
        <f>SUMIF(Expenses!$A$3:$A$149,'Current Working'!$A$17:$A$22,Expenses!V$3:V$149)</f>
        <v>0</v>
      </c>
      <c r="W20" s="42">
        <f>SUMIF(Expenses!$A$3:$A$149,'Current Working'!$A$17:$A$22,Expenses!W$3:W$149)</f>
        <v>0</v>
      </c>
      <c r="X20" s="46"/>
      <c r="Y20" s="47"/>
      <c r="Z20" s="41"/>
      <c r="AA20" s="41"/>
      <c r="AB20" s="42">
        <f>SUMIF(Expenses!$A$3:$A$149,'Current Working'!$A$17:$A$22,Expenses!Z$3:Z$149)</f>
        <v>0</v>
      </c>
      <c r="AC20" s="42">
        <f>SUMIF(Expenses!$A$3:$A$149,'Current Working'!$A$17:$A$22,Expenses!AA$3:AA$149)</f>
        <v>0</v>
      </c>
      <c r="AD20" s="42">
        <f>SUMIF(Expenses!$A$3:$A$149,'Current Working'!$A$17:$A$22,Expenses!AB$3:AB$149)</f>
        <v>0</v>
      </c>
      <c r="AE20" s="42">
        <f>SUMIF(Expenses!$A$3:$A$149,'Current Working'!$A$17:$A$22,Expenses!AC$3:AC$149)</f>
        <v>0</v>
      </c>
      <c r="AF20" s="42">
        <f>SUMIF(Expenses!$A$3:$A$149,'Current Working'!$A$17:$A$22,Expenses!AD$3:AD$149)</f>
        <v>0</v>
      </c>
      <c r="AG20" s="42">
        <f>SUMIF(Expenses!$A$3:$A$149,'Current Working'!$A$17:$A$22,Expenses!AE$3:AE$149)</f>
        <v>0</v>
      </c>
      <c r="AH20" s="42">
        <f>SUMIF(Expenses!$A$3:$A$149,'Current Working'!$A$17:$A$22,Expenses!AF$3:AF$149)</f>
        <v>0</v>
      </c>
      <c r="AI20" s="46"/>
      <c r="AJ20" s="47"/>
      <c r="AK20" s="48"/>
      <c r="AL20" s="49"/>
      <c r="AM20" s="42">
        <f>SUMIF(Expenses!$A$3:$A$149,'Current Working'!$A$17:$A$22,Expenses!AI$3:AI$149)</f>
        <v>0</v>
      </c>
      <c r="AN20" s="42">
        <f>SUMIF(Expenses!$A$3:$A$149,'Current Working'!$A$17:$A$22,Expenses!AJ$3:AJ$149)</f>
        <v>0</v>
      </c>
      <c r="AO20" s="42">
        <f>SUMIF(Expenses!$A$3:$A$149,'Current Working'!$A$17:$A$22,Expenses!AK$3:AK$149)</f>
        <v>0</v>
      </c>
      <c r="AP20" s="42">
        <f>SUMIF(Expenses!$A$3:$A$149,'Current Working'!$A$17:$A$22,Expenses!AL$3:AL$149)</f>
        <v>0</v>
      </c>
      <c r="AQ20" s="42">
        <f>SUMIF(Expenses!$A$3:$A$149,'Current Working'!$A$17:$A$22,Expenses!AM$3:AM$149)</f>
        <v>0</v>
      </c>
      <c r="AR20" s="42">
        <f>SUMIF(Expenses!$A$3:$A$149,'Current Working'!$A$17:$A$22,Expenses!AN$3:AN$149)</f>
        <v>0</v>
      </c>
      <c r="AS20" s="42">
        <f>SUMIF(Expenses!$A$3:$A$149,'Current Working'!$A$17:$A$22,Expenses!AO$3:AO$149)</f>
        <v>0</v>
      </c>
      <c r="AT20" s="42">
        <f>SUMIF(Expenses!$A$3:$A$149,'Current Working'!$A$17:$A$22,Expenses!AP$3:AP$149)</f>
        <v>0</v>
      </c>
      <c r="AU20" s="46"/>
      <c r="AV20" s="47"/>
      <c r="AW20" s="70"/>
      <c r="AY20" s="42">
        <f>SUMIF(Expenses!$A$3:$A$149,'Current Working'!$A$17:$A$22,Expenses!AS$3:AS$149)</f>
        <v>0</v>
      </c>
      <c r="AZ20" s="46"/>
      <c r="BA20" s="47"/>
      <c r="BB20" s="42">
        <f>SUMIF(Expenses!$A$3:$A$149,'Current Working'!$A$17:$A$22,Expenses!AT$3:AT$149)</f>
        <v>0</v>
      </c>
      <c r="BC20" s="42">
        <f>SUMIF(Expenses!$A$3:$A$149,'Current Working'!$A$17:$A$22,Expenses!AU$3:AU$149)</f>
        <v>0</v>
      </c>
      <c r="BD20" s="42">
        <f>SUMIF(Expenses!$A$3:$A$149,'Current Working'!$A$17:$A$22,Expenses!AV$3:AV$149)</f>
        <v>0</v>
      </c>
      <c r="BE20" s="42">
        <f>SUMIF(Expenses!$A$3:$A$149,'Current Working'!$A$17:$A$22,Expenses!AW$3:AW$149)</f>
        <v>0</v>
      </c>
      <c r="BF20" s="42">
        <f>SUMIF(Expenses!$A$3:$A$149,'Current Working'!$A$17:$A$22,Expenses!AX$3:AX$149)</f>
        <v>0</v>
      </c>
      <c r="BG20" s="42">
        <f>SUMIF(Expenses!$A$3:$A$149,'Current Working'!$A$17:$A$22,Expenses!AY$3:AY$149)</f>
        <v>0</v>
      </c>
      <c r="BH20" s="46"/>
      <c r="BI20" s="47"/>
      <c r="BJ20" s="70"/>
    </row>
    <row r="21" spans="1:62" s="67" customFormat="1" x14ac:dyDescent="0.25">
      <c r="A21" s="71">
        <v>7</v>
      </c>
      <c r="B21" s="66"/>
      <c r="C21" s="66"/>
      <c r="D21" s="40" t="s">
        <v>29</v>
      </c>
      <c r="E21" s="41"/>
      <c r="F21" s="42">
        <f>SUMIF(Expenses!$A$3:$A$149,'Current Working'!$A$17:$A$22,Expenses!H$3:H$149)</f>
        <v>0</v>
      </c>
      <c r="G21" s="42">
        <f>SUMIF(Expenses!$A$3:$A$149,'Current Working'!$A$17:$A$22,Expenses!I$3:I$149)</f>
        <v>513530</v>
      </c>
      <c r="H21" s="42">
        <f>SUMIF(Expenses!$A$3:$A$149,'Current Working'!$A$17:$A$22,Expenses!J$3:J$149)</f>
        <v>0</v>
      </c>
      <c r="I21" s="42">
        <f>SUMIF(Expenses!$A$3:$A$149,'Current Working'!$A$17:$A$22,Expenses!K$3:K$149)</f>
        <v>0</v>
      </c>
      <c r="J21" s="42">
        <f>SUMIF(Expenses!$A$3:$A$149,'Current Working'!$A$17:$A$22,Expenses!L$3:L$149)</f>
        <v>0</v>
      </c>
      <c r="K21" s="42">
        <f>SUMIF(Expenses!$A$3:$A$149,'Current Working'!$A$17:$A$22,Expenses!M$3:M$149)</f>
        <v>482531.76</v>
      </c>
      <c r="L21" s="42">
        <f>SUMIF(Expenses!$A$3:$A$149,'Current Working'!$A$17:$A$22,Expenses!N$3:N$149)</f>
        <v>482531.76</v>
      </c>
      <c r="M21" s="46">
        <f>L21-G21</f>
        <v>-30998.239999999991</v>
      </c>
      <c r="N21" s="47">
        <f>IFERROR(M21/G21,"-")</f>
        <v>-6.0363055712421849E-2</v>
      </c>
      <c r="O21" s="41"/>
      <c r="Q21" s="42">
        <f>SUMIF(Expenses!$A$3:$A$149,'Current Working'!$A$17:$A$22,Expenses!Q$3:Q$149)</f>
        <v>0</v>
      </c>
      <c r="R21" s="42">
        <f>SUMIF(Expenses!$A$3:$A$149,'Current Working'!$A$17:$A$22,Expenses!R$3:R$149)</f>
        <v>61846</v>
      </c>
      <c r="S21" s="42">
        <f>SUMIF(Expenses!$A$3:$A$149,'Current Working'!$A$17:$A$22,Expenses!S$3:S$149)</f>
        <v>0</v>
      </c>
      <c r="T21" s="42">
        <f>SUMIF(Expenses!$A$3:$A$149,'Current Working'!$A$17:$A$22,Expenses!T$3:T$149)</f>
        <v>0</v>
      </c>
      <c r="U21" s="42">
        <f>SUMIF(Expenses!$A$3:$A$149,'Current Working'!$A$17:$A$22,Expenses!U$3:U$149)</f>
        <v>0</v>
      </c>
      <c r="V21" s="42">
        <f>SUMIF(Expenses!$A$3:$A$149,'Current Working'!$A$17:$A$22,Expenses!V$3:V$149)</f>
        <v>52362.82</v>
      </c>
      <c r="W21" s="42">
        <f>SUMIF(Expenses!$A$3:$A$149,'Current Working'!$A$17:$A$22,Expenses!W$3:W$149)</f>
        <v>52362.82</v>
      </c>
      <c r="X21" s="46">
        <f>+W21-Q21</f>
        <v>52362.82</v>
      </c>
      <c r="Y21" s="47" t="str">
        <f>IFERROR(X21/Q21,"-")</f>
        <v>-</v>
      </c>
      <c r="Z21" s="41"/>
      <c r="AA21" s="41"/>
      <c r="AB21" s="42">
        <f>SUMIF(Expenses!$A$3:$A$149,'Current Working'!$A$17:$A$22,Expenses!Z$3:Z$149)</f>
        <v>0</v>
      </c>
      <c r="AC21" s="42">
        <f>SUMIF(Expenses!$A$3:$A$149,'Current Working'!$A$17:$A$22,Expenses!AA$3:AA$149)</f>
        <v>0</v>
      </c>
      <c r="AD21" s="42">
        <f>SUMIF(Expenses!$A$3:$A$149,'Current Working'!$A$17:$A$22,Expenses!AB$3:AB$149)</f>
        <v>0</v>
      </c>
      <c r="AE21" s="42">
        <f>SUMIF(Expenses!$A$3:$A$149,'Current Working'!$A$17:$A$22,Expenses!AC$3:AC$149)</f>
        <v>0</v>
      </c>
      <c r="AF21" s="42">
        <f>SUMIF(Expenses!$A$3:$A$149,'Current Working'!$A$17:$A$22,Expenses!AD$3:AD$149)</f>
        <v>0</v>
      </c>
      <c r="AG21" s="42">
        <f>SUMIF(Expenses!$A$3:$A$149,'Current Working'!$A$17:$A$22,Expenses!AE$3:AE$149)</f>
        <v>193708.63</v>
      </c>
      <c r="AH21" s="42">
        <f>SUMIF(Expenses!$A$3:$A$149,'Current Working'!$A$17:$A$22,Expenses!AF$3:AF$149)</f>
        <v>193708.63</v>
      </c>
      <c r="AI21" s="46">
        <f>+AH21-AC21</f>
        <v>193708.63</v>
      </c>
      <c r="AJ21" s="47" t="str">
        <f>IFERROR(AI21/AC21,"-")</f>
        <v>-</v>
      </c>
      <c r="AK21" s="48"/>
      <c r="AL21" s="49"/>
      <c r="AM21" s="42">
        <f>SUMIF(Expenses!$A$3:$A$149,'Current Working'!$A$17:$A$22,Expenses!AI$3:AI$149)</f>
        <v>280000</v>
      </c>
      <c r="AN21" s="42">
        <f>SUMIF(Expenses!$A$3:$A$149,'Current Working'!$A$17:$A$22,Expenses!AJ$3:AJ$149)</f>
        <v>589212</v>
      </c>
      <c r="AO21" s="42">
        <f>SUMIF(Expenses!$A$3:$A$149,'Current Working'!$A$17:$A$22,Expenses!AK$3:AK$149)</f>
        <v>589212</v>
      </c>
      <c r="AP21" s="42">
        <f>SUMIF(Expenses!$A$3:$A$149,'Current Working'!$A$17:$A$22,Expenses!AL$3:AL$149)</f>
        <v>526707.53</v>
      </c>
      <c r="AQ21" s="42">
        <f>SUMIF(Expenses!$A$3:$A$149,'Current Working'!$A$17:$A$22,Expenses!AM$3:AM$149)</f>
        <v>0</v>
      </c>
      <c r="AR21" s="42">
        <f>SUMIF(Expenses!$A$3:$A$149,'Current Working'!$A$17:$A$22,Expenses!AN$3:AN$149)</f>
        <v>0</v>
      </c>
      <c r="AS21" s="42">
        <f>SUMIF(Expenses!$A$3:$A$149,'Current Working'!$A$17:$A$22,Expenses!AO$3:AO$149)</f>
        <v>0</v>
      </c>
      <c r="AT21" s="42">
        <f>SUMIF(Expenses!$A$3:$A$149,'Current Working'!$A$17:$A$22,Expenses!AP$3:AP$149)</f>
        <v>0</v>
      </c>
      <c r="AU21" s="46">
        <f>+AT21-AN21</f>
        <v>-589212</v>
      </c>
      <c r="AV21" s="47">
        <f t="shared" si="6"/>
        <v>-1</v>
      </c>
      <c r="AW21" s="48"/>
      <c r="AY21" s="42">
        <f>SUMIF(Expenses!$A$3:$A$149,'Current Working'!$A$17:$A$22,Expenses!AS$3:AS$149)</f>
        <v>0</v>
      </c>
      <c r="AZ21" s="46">
        <f>+AY21-AT21</f>
        <v>0</v>
      </c>
      <c r="BA21" s="47" t="str">
        <f>IFERROR(AZ21/AT21,"-")</f>
        <v>-</v>
      </c>
      <c r="BB21" s="42">
        <f>SUMIF(Expenses!$A$3:$A$149,'Current Working'!$A$17:$A$22,Expenses!AT$3:AT$149)</f>
        <v>0</v>
      </c>
      <c r="BC21" s="42">
        <f>SUMIF(Expenses!$A$3:$A$149,'Current Working'!$A$17:$A$22,Expenses!AU$3:AU$149)</f>
        <v>0</v>
      </c>
      <c r="BD21" s="42">
        <f>SUMIF(Expenses!$A$3:$A$149,'Current Working'!$A$17:$A$22,Expenses!AV$3:AV$149)</f>
        <v>0</v>
      </c>
      <c r="BE21" s="42">
        <f>SUMIF(Expenses!$A$3:$A$149,'Current Working'!$A$17:$A$22,Expenses!AW$3:AW$149)</f>
        <v>0</v>
      </c>
      <c r="BF21" s="42">
        <f>SUMIF(Expenses!$A$3:$A$149,'Current Working'!$A$17:$A$22,Expenses!AX$3:AX$149)</f>
        <v>0</v>
      </c>
      <c r="BG21" s="42">
        <f>SUMIF(Expenses!$A$3:$A$149,'Current Working'!$A$17:$A$22,Expenses!AY$3:AY$149)</f>
        <v>0</v>
      </c>
      <c r="BH21" s="46">
        <f>+BG21-BB21</f>
        <v>0</v>
      </c>
      <c r="BI21" s="47" t="str">
        <f>IFERROR(BH21/BB21,"-")</f>
        <v>-</v>
      </c>
      <c r="BJ21" s="48"/>
    </row>
    <row r="22" spans="1:62" s="67" customFormat="1" x14ac:dyDescent="0.25">
      <c r="A22" s="71">
        <v>8</v>
      </c>
      <c r="B22" s="66"/>
      <c r="C22" s="66"/>
      <c r="D22" s="40" t="s">
        <v>30</v>
      </c>
      <c r="E22" s="41"/>
      <c r="F22" s="42">
        <f>SUMIF(Expenses!$A$3:$A$149,'Current Working'!$A$17:$A$22,Expenses!H$3:H$149)</f>
        <v>345185</v>
      </c>
      <c r="G22" s="42">
        <f>SUMIF(Expenses!$A$3:$A$149,'Current Working'!$A$17:$A$22,Expenses!I$3:I$149)</f>
        <v>0</v>
      </c>
      <c r="H22" s="42">
        <f>SUMIF(Expenses!$A$3:$A$149,'Current Working'!$A$17:$A$22,Expenses!J$3:J$149)</f>
        <v>0</v>
      </c>
      <c r="I22" s="42">
        <f>SUMIF(Expenses!$A$3:$A$149,'Current Working'!$A$17:$A$22,Expenses!K$3:K$149)</f>
        <v>0</v>
      </c>
      <c r="J22" s="42">
        <f>SUMIF(Expenses!$A$3:$A$149,'Current Working'!$A$17:$A$22,Expenses!L$3:L$149)</f>
        <v>0</v>
      </c>
      <c r="K22" s="42">
        <f>SUMIF(Expenses!$A$3:$A$149,'Current Working'!$A$17:$A$22,Expenses!M$3:M$149)</f>
        <v>0</v>
      </c>
      <c r="L22" s="42">
        <f>SUMIF(Expenses!$A$3:$A$149,'Current Working'!$A$17:$A$22,Expenses!N$3:N$149)</f>
        <v>0</v>
      </c>
      <c r="M22" s="46">
        <f>L22-G22</f>
        <v>0</v>
      </c>
      <c r="N22" s="47" t="str">
        <f>IFERROR(M22/G22,"-")</f>
        <v>-</v>
      </c>
      <c r="O22" s="41"/>
      <c r="Q22" s="42">
        <f>SUMIF(Expenses!$A$3:$A$149,'Current Working'!$A$17:$A$22,Expenses!Q$3:Q$149)</f>
        <v>55500</v>
      </c>
      <c r="R22" s="42">
        <f>SUMIF(Expenses!$A$3:$A$149,'Current Working'!$A$17:$A$22,Expenses!R$3:R$149)</f>
        <v>0</v>
      </c>
      <c r="S22" s="42">
        <f>SUMIF(Expenses!$A$3:$A$149,'Current Working'!$A$17:$A$22,Expenses!S$3:S$149)</f>
        <v>0</v>
      </c>
      <c r="T22" s="42">
        <f>SUMIF(Expenses!$A$3:$A$149,'Current Working'!$A$17:$A$22,Expenses!T$3:T$149)</f>
        <v>0</v>
      </c>
      <c r="U22" s="42">
        <f>SUMIF(Expenses!$A$3:$A$149,'Current Working'!$A$17:$A$22,Expenses!U$3:U$149)</f>
        <v>0</v>
      </c>
      <c r="V22" s="42">
        <f>SUMIF(Expenses!$A$3:$A$149,'Current Working'!$A$17:$A$22,Expenses!V$3:V$149)</f>
        <v>0</v>
      </c>
      <c r="W22" s="42">
        <f>SUMIF(Expenses!$A$3:$A$149,'Current Working'!$A$17:$A$22,Expenses!W$3:W$149)</f>
        <v>0</v>
      </c>
      <c r="X22" s="46">
        <f>+W22-Q22</f>
        <v>-55500</v>
      </c>
      <c r="Y22" s="72" t="str">
        <f>IFERROR(X22/L22,"-")</f>
        <v>-</v>
      </c>
      <c r="Z22" s="41"/>
      <c r="AA22" s="41"/>
      <c r="AB22" s="42">
        <f>SUMIF(Expenses!$A$3:$A$149,'Current Working'!$A$17:$A$22,Expenses!Z$3:Z$149)</f>
        <v>352000</v>
      </c>
      <c r="AC22" s="42">
        <f>SUMIF(Expenses!$A$3:$A$149,'Current Working'!$A$17:$A$22,Expenses!AA$3:AA$149)</f>
        <v>352000</v>
      </c>
      <c r="AD22" s="42">
        <f>SUMIF(Expenses!$A$3:$A$149,'Current Working'!$A$17:$A$22,Expenses!AB$3:AB$149)</f>
        <v>0</v>
      </c>
      <c r="AE22" s="42">
        <f>SUMIF(Expenses!$A$3:$A$149,'Current Working'!$A$17:$A$22,Expenses!AC$3:AC$149)</f>
        <v>0</v>
      </c>
      <c r="AF22" s="42">
        <f>SUMIF(Expenses!$A$3:$A$149,'Current Working'!$A$17:$A$22,Expenses!AD$3:AD$149)</f>
        <v>0</v>
      </c>
      <c r="AG22" s="42">
        <f>SUMIF(Expenses!$A$3:$A$149,'Current Working'!$A$17:$A$22,Expenses!AE$3:AE$149)</f>
        <v>0</v>
      </c>
      <c r="AH22" s="42">
        <f>SUMIF(Expenses!$A$3:$A$149,'Current Working'!$A$17:$A$22,Expenses!AF$3:AF$149)</f>
        <v>0</v>
      </c>
      <c r="AI22" s="46">
        <f>+AH22-AC22</f>
        <v>-352000</v>
      </c>
      <c r="AJ22" s="47">
        <f>IFERROR(AI22/AC22,"-")</f>
        <v>-1</v>
      </c>
      <c r="AK22" s="48"/>
      <c r="AL22" s="49"/>
      <c r="AM22" s="42">
        <f>SUMIF(Expenses!$A$3:$A$149,'Current Working'!$A$17:$A$22,Expenses!AI$3:AI$149)</f>
        <v>352000</v>
      </c>
      <c r="AN22" s="42">
        <f>SUMIF(Expenses!$A$3:$A$149,'Current Working'!$A$17:$A$22,Expenses!AJ$3:AJ$149)</f>
        <v>352000</v>
      </c>
      <c r="AO22" s="42">
        <f>SUMIF(Expenses!$A$3:$A$149,'Current Working'!$A$17:$A$22,Expenses!AK$3:AK$149)</f>
        <v>352000</v>
      </c>
      <c r="AP22" s="42">
        <f>SUMIF(Expenses!$A$3:$A$149,'Current Working'!$A$17:$A$22,Expenses!AL$3:AL$149)</f>
        <v>0</v>
      </c>
      <c r="AQ22" s="42">
        <f>SUMIF(Expenses!$A$3:$A$149,'Current Working'!$A$17:$A$22,Expenses!AM$3:AM$149)</f>
        <v>0</v>
      </c>
      <c r="AR22" s="42">
        <f>SUMIF(Expenses!$A$3:$A$149,'Current Working'!$A$17:$A$22,Expenses!AN$3:AN$149)</f>
        <v>0</v>
      </c>
      <c r="AS22" s="42">
        <f>SUMIF(Expenses!$A$3:$A$149,'Current Working'!$A$17:$A$22,Expenses!AO$3:AO$149)</f>
        <v>0</v>
      </c>
      <c r="AT22" s="42">
        <f>SUMIF(Expenses!$A$3:$A$149,'Current Working'!$A$17:$A$22,Expenses!AP$3:AP$149)</f>
        <v>0</v>
      </c>
      <c r="AU22" s="46">
        <f>+AT22-AN22</f>
        <v>-352000</v>
      </c>
      <c r="AV22" s="47">
        <f t="shared" si="6"/>
        <v>-1</v>
      </c>
      <c r="AW22" s="70"/>
      <c r="AY22" s="42">
        <f>SUMIF(Expenses!$A$3:$A$149,'Current Working'!$A$17:$A$22,Expenses!AS$3:AS$149)</f>
        <v>0</v>
      </c>
      <c r="AZ22" s="46">
        <f>+AY22-AT22</f>
        <v>0</v>
      </c>
      <c r="BA22" s="47" t="str">
        <f>IFERROR(AZ22/AT22,"-")</f>
        <v>-</v>
      </c>
      <c r="BB22" s="42">
        <f>SUMIF(Expenses!$A$3:$A$149,'Current Working'!$A$17:$A$22,Expenses!AT$3:AT$149)</f>
        <v>0</v>
      </c>
      <c r="BC22" s="42">
        <f>SUMIF(Expenses!$A$3:$A$149,'Current Working'!$A$17:$A$22,Expenses!AU$3:AU$149)</f>
        <v>0</v>
      </c>
      <c r="BD22" s="42">
        <f>SUMIF(Expenses!$A$3:$A$149,'Current Working'!$A$17:$A$22,Expenses!AV$3:AV$149)</f>
        <v>0</v>
      </c>
      <c r="BE22" s="42">
        <f>SUMIF(Expenses!$A$3:$A$149,'Current Working'!$A$17:$A$22,Expenses!AW$3:AW$149)</f>
        <v>0</v>
      </c>
      <c r="BF22" s="42">
        <f>SUMIF(Expenses!$A$3:$A$149,'Current Working'!$A$17:$A$22,Expenses!AX$3:AX$149)</f>
        <v>0</v>
      </c>
      <c r="BG22" s="42">
        <f>SUMIF(Expenses!$A$3:$A$149,'Current Working'!$A$17:$A$22,Expenses!AY$3:AY$149)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x14ac:dyDescent="0.25">
      <c r="A23" s="65"/>
      <c r="B23" s="73"/>
      <c r="C23" s="74" t="s">
        <v>31</v>
      </c>
      <c r="D23" s="75"/>
      <c r="E23" s="62"/>
      <c r="F23" s="76">
        <f t="shared" ref="F23:L23" si="7">SUM(F17:F22)</f>
        <v>346185</v>
      </c>
      <c r="G23" s="77">
        <f t="shared" si="7"/>
        <v>514530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482531.76</v>
      </c>
      <c r="L23" s="77">
        <f t="shared" si="7"/>
        <v>482531.76</v>
      </c>
      <c r="M23" s="78">
        <f>L23-G23</f>
        <v>-31998.239999999991</v>
      </c>
      <c r="N23" s="47">
        <f>IFERROR(M23/G23,"-")</f>
        <v>-6.2189260101451795E-2</v>
      </c>
      <c r="O23" s="41"/>
      <c r="Q23" s="77">
        <f t="shared" ref="Q23:X23" si="8">SUM(Q17:Q22)</f>
        <v>56000</v>
      </c>
      <c r="R23" s="77">
        <f t="shared" si="8"/>
        <v>62346</v>
      </c>
      <c r="S23" s="77">
        <f t="shared" si="8"/>
        <v>0</v>
      </c>
      <c r="T23" s="77">
        <f t="shared" si="8"/>
        <v>0</v>
      </c>
      <c r="U23" s="77">
        <f t="shared" si="8"/>
        <v>0</v>
      </c>
      <c r="V23" s="77">
        <f t="shared" si="8"/>
        <v>52362.82</v>
      </c>
      <c r="W23" s="77">
        <f t="shared" si="8"/>
        <v>52362.82</v>
      </c>
      <c r="X23" s="76">
        <f t="shared" si="8"/>
        <v>-3637.1800000000003</v>
      </c>
      <c r="Y23" s="47">
        <f>IFERROR(X23/Q23,"-")</f>
        <v>-6.4949642857142859E-2</v>
      </c>
      <c r="Z23" s="41"/>
      <c r="AA23" s="41"/>
      <c r="AB23" s="76">
        <f t="shared" ref="AB23:AI23" si="9">SUM(AB17:AB22)</f>
        <v>1402263</v>
      </c>
      <c r="AC23" s="77">
        <f t="shared" si="9"/>
        <v>1402263</v>
      </c>
      <c r="AD23" s="77">
        <f t="shared" si="9"/>
        <v>0</v>
      </c>
      <c r="AE23" s="77">
        <f t="shared" si="9"/>
        <v>0</v>
      </c>
      <c r="AF23" s="77">
        <f t="shared" si="9"/>
        <v>0</v>
      </c>
      <c r="AG23" s="77">
        <f t="shared" si="9"/>
        <v>265649.54000000004</v>
      </c>
      <c r="AH23" s="77">
        <f t="shared" si="9"/>
        <v>265649.54000000004</v>
      </c>
      <c r="AI23" s="77">
        <f t="shared" si="9"/>
        <v>-1136613.46</v>
      </c>
      <c r="AJ23" s="47">
        <f>IFERROR(AI23/AC23,"-")</f>
        <v>-0.81055655037607066</v>
      </c>
      <c r="AK23" s="68"/>
      <c r="AL23" s="79"/>
      <c r="AM23" s="76">
        <f t="shared" ref="AM23:AU23" si="10">SUM(AM17:AM22)</f>
        <v>1706067</v>
      </c>
      <c r="AN23" s="77">
        <f t="shared" si="10"/>
        <v>2015279</v>
      </c>
      <c r="AO23" s="77">
        <f t="shared" si="10"/>
        <v>2015279</v>
      </c>
      <c r="AP23" s="77">
        <f t="shared" si="10"/>
        <v>527619.35</v>
      </c>
      <c r="AQ23" s="77">
        <f t="shared" si="10"/>
        <v>0</v>
      </c>
      <c r="AR23" s="77">
        <f t="shared" si="10"/>
        <v>0</v>
      </c>
      <c r="AS23" s="77">
        <f t="shared" si="10"/>
        <v>0</v>
      </c>
      <c r="AT23" s="77">
        <f t="shared" si="10"/>
        <v>0</v>
      </c>
      <c r="AU23" s="77">
        <f t="shared" si="10"/>
        <v>-2015279</v>
      </c>
      <c r="AV23" s="47">
        <f t="shared" si="6"/>
        <v>-1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1">SUM(BB17:BB22)</f>
        <v>0</v>
      </c>
      <c r="BC23" s="77">
        <f t="shared" si="11"/>
        <v>0</v>
      </c>
      <c r="BD23" s="77">
        <f t="shared" si="11"/>
        <v>0</v>
      </c>
      <c r="BE23" s="77">
        <f t="shared" si="11"/>
        <v>0</v>
      </c>
      <c r="BF23" s="77">
        <f t="shared" si="11"/>
        <v>0</v>
      </c>
      <c r="BG23" s="77">
        <f t="shared" si="11"/>
        <v>0</v>
      </c>
      <c r="BH23" s="77">
        <f t="shared" si="11"/>
        <v>0</v>
      </c>
      <c r="BI23" s="47" t="str">
        <f>IFERROR(BH23/BB23,"-")</f>
        <v>-</v>
      </c>
      <c r="BJ23" s="68"/>
    </row>
    <row r="24" spans="1:62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2" s="67" customFormat="1" ht="15" customHeight="1" x14ac:dyDescent="0.25">
      <c r="A25" s="65"/>
      <c r="B25" s="74" t="s">
        <v>32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customHeight="1" x14ac:dyDescent="0.25">
      <c r="A26" s="65">
        <v>10</v>
      </c>
      <c r="B26" s="39"/>
      <c r="C26" s="39"/>
      <c r="D26" s="40" t="s">
        <v>159</v>
      </c>
      <c r="E26" s="62"/>
      <c r="F26" s="42">
        <f ca="1">SUMIF(Revenues!$A$3:$A$13,'Current Working'!$A$26:$A$27,Revenues!H$3:H$11)</f>
        <v>0</v>
      </c>
      <c r="G26" s="42">
        <f ca="1">SUMIF(Revenues!$A$3:$A$13,'Current Working'!$A$26:$A$27,Revenues!I$3:I$11)</f>
        <v>0</v>
      </c>
      <c r="H26" s="42">
        <f ca="1">SUMIF(Revenues!$A$3:$A$13,'Current Working'!$A$26:$A$27,Revenues!J$3:J$11)</f>
        <v>0</v>
      </c>
      <c r="I26" s="42">
        <f ca="1">SUMIF(Revenues!$A$3:$A$13,'Current Working'!$A$26:$A$27,Revenues!K$3:K$11)</f>
        <v>0</v>
      </c>
      <c r="J26" s="42">
        <f ca="1">SUMIF(Revenues!$A$3:$A$13,'Current Working'!$A$26:$A$27,Revenues!L$3:L$11)</f>
        <v>0</v>
      </c>
      <c r="K26" s="42">
        <f ca="1">SUMIF(Revenues!$A$3:$A$13,'Current Working'!$A$26:$A$27,Revenues!M$3:M$11)</f>
        <v>0</v>
      </c>
      <c r="L26" s="42">
        <f ca="1">SUMIF(Revenues!$A$3:$A$13,'Current Working'!$A$26:$A$27,Revenues!N$3:N$11)</f>
        <v>0</v>
      </c>
      <c r="M26" s="46">
        <f ca="1">L26-G26</f>
        <v>0</v>
      </c>
      <c r="N26" s="47" t="str">
        <f ca="1">IFERROR(M26/G26,"-")</f>
        <v>-</v>
      </c>
      <c r="O26" s="41"/>
      <c r="Q26" s="42">
        <f>SUMIF(Revenues!$A$3:$A$13,'Current Working'!$A$26:$A$27,Revenues!Q$3:Q$13)</f>
        <v>69500</v>
      </c>
      <c r="R26" s="42">
        <f>SUMIF(Revenues!$A$3:$A$13,'Current Working'!$A$26:$A$27,Revenues!R$3:R$13)</f>
        <v>69500</v>
      </c>
      <c r="S26" s="42">
        <f>SUMIF(Revenues!$A$3:$A$13,'Current Working'!$A$26:$A$27,Revenues!S$3:S$13)</f>
        <v>0</v>
      </c>
      <c r="T26" s="42">
        <f>SUMIF(Revenues!$A$3:$A$13,'Current Working'!$A$26:$A$27,Revenues!T$3:T$13)</f>
        <v>0</v>
      </c>
      <c r="U26" s="42">
        <f>SUMIF(Revenues!$A$3:$A$13,'Current Working'!$A$26:$A$27,Revenues!U$3:U$13)</f>
        <v>0</v>
      </c>
      <c r="V26" s="42">
        <f>SUMIF(Revenues!$A$3:$A$13,'Current Working'!$A$26:$A$27,Revenues!V$3:V$13)</f>
        <v>69500</v>
      </c>
      <c r="W26" s="42">
        <f>SUMIF(Revenues!$A$3:$A$13,'Current Working'!$A$26:$A$27,Revenues!W$3:W$13)</f>
        <v>69500</v>
      </c>
      <c r="X26" s="46">
        <f ca="1">Q26-M26</f>
        <v>69500</v>
      </c>
      <c r="Y26" s="47" t="str">
        <f ca="1">IFERROR(X26/L26,"-")</f>
        <v>-</v>
      </c>
      <c r="Z26" s="41"/>
      <c r="AA26" s="41"/>
      <c r="AB26" s="42">
        <f ca="1">SUMIF(Revenues!$A$3:$A$13,'Current Working'!$A$26,Revenues!Z$3:Z$11)</f>
        <v>186000</v>
      </c>
      <c r="AC26" s="42">
        <f ca="1">SUMIF(Revenues!$A$3:$A$13,'Current Working'!$A$26,Revenues!AA$3:AA$11)</f>
        <v>186000</v>
      </c>
      <c r="AD26" s="42">
        <f ca="1">SUMIF(Revenues!$A$3:$A$13,'Current Working'!$A$26,Revenues!AB$3:AB$11)</f>
        <v>0</v>
      </c>
      <c r="AE26" s="42">
        <f ca="1">SUMIF(Revenues!$A$3:$A$13,'Current Working'!$A$26,Revenues!AC$3:AC$11)</f>
        <v>0</v>
      </c>
      <c r="AF26" s="42">
        <f ca="1">SUMIF(Revenues!$A$3:$A$13,'Current Working'!$A$26,Revenues!AD$3:AD$11)</f>
        <v>0</v>
      </c>
      <c r="AG26" s="42">
        <f ca="1">SUMIF(Revenues!$A$3:$A$13,'Current Working'!$A$26,Revenues!AE$3:AE$11)</f>
        <v>0</v>
      </c>
      <c r="AH26" s="42">
        <f>SUMIF(Revenues!$A$3:$A$13,'Current Working'!$A$26,Revenues!AF$3:AF$13)</f>
        <v>0</v>
      </c>
      <c r="AI26" s="46"/>
      <c r="AJ26" s="47"/>
      <c r="AK26" s="68"/>
      <c r="AL26" s="79"/>
      <c r="AM26" s="42">
        <f>SUMIF(Revenues!$A$3:$A$13,'Current Working'!$A$26,Revenues!AI$3:AI$13)</f>
        <v>186000</v>
      </c>
      <c r="AN26" s="42">
        <f ca="1">SUMIF(Revenues!$A$3:$A$13,'Current Working'!$A$26,Revenues!AJ$3:AJ$11)</f>
        <v>186000</v>
      </c>
      <c r="AO26" s="42">
        <f ca="1">SUMIF(Revenues!$A$3:$A$13,'Current Working'!$A$26,Revenues!AK$3:AK$11)</f>
        <v>186000</v>
      </c>
      <c r="AP26" s="42">
        <f ca="1">SUMIF(Revenues!$A$3:$A$13,'Current Working'!$A$26,Revenues!AL$3:AL$11)</f>
        <v>0</v>
      </c>
      <c r="AQ26" s="42">
        <f ca="1">SUMIF(Revenues!$A$3:$A$13,'Current Working'!$A$26,Revenues!AM$3:AM$11)</f>
        <v>0</v>
      </c>
      <c r="AR26" s="42">
        <f ca="1">SUMIF(Revenues!$A$3:$A$13,'Current Working'!$A$26,Revenues!AN$3:AN$11)</f>
        <v>0</v>
      </c>
      <c r="AS26" s="42">
        <f ca="1">SUMIF(Revenues!$A$3:$A$13,'Current Working'!$A$26,Revenues!AO$3:AO$11)</f>
        <v>0</v>
      </c>
      <c r="AT26" s="42">
        <f ca="1">SUMIF(Revenues!$A$3:$A$13,'Current Working'!$A$26,Revenues!AP$3:AP$11)</f>
        <v>0</v>
      </c>
      <c r="AU26" s="46">
        <f>AK26-AH26</f>
        <v>0</v>
      </c>
      <c r="AV26" s="47" t="str">
        <f ca="1">IFERROR(AU26/AF26,"-")</f>
        <v>-</v>
      </c>
      <c r="AW26" s="68"/>
      <c r="AY26" s="42">
        <f ca="1">SUMIF(Revenues!$A$3:$A$13,'Current Working'!$A$26,Revenues!AS$3:AS$11)</f>
        <v>0</v>
      </c>
      <c r="AZ26" s="46">
        <f ca="1">+AY26-AT26</f>
        <v>0</v>
      </c>
      <c r="BA26" s="47">
        <f ca="1">IFERROR(AZ26/AM26,"-")</f>
        <v>0</v>
      </c>
      <c r="BB26" s="42">
        <f ca="1">SUMIF(Revenues!$A$3:$A$13,'Current Working'!$A$26,Revenues!AT$3:AT$11)</f>
        <v>0</v>
      </c>
      <c r="BC26" s="42">
        <f ca="1">SUMIF(Revenues!$A$3:$A$13,'Current Working'!$A$26,Revenues!AU$3:AU$11)</f>
        <v>0</v>
      </c>
      <c r="BD26" s="42">
        <f ca="1">SUMIF(Revenues!$A$3:$A$13,'Current Working'!$A$26,Revenues!AV$3:AV$11)</f>
        <v>0</v>
      </c>
      <c r="BE26" s="42">
        <f ca="1">SUMIF(Revenues!$A$3:$A$13,'Current Working'!$A$26,Revenues!AW$3:AW$11)</f>
        <v>0</v>
      </c>
      <c r="BF26" s="42">
        <f ca="1">SUMIF(Revenues!$A$3:$A$13,'Current Working'!$A$26,Revenues!AX$3:AX$11)</f>
        <v>0</v>
      </c>
      <c r="BG26" s="42">
        <f ca="1">SUMIF(Revenues!$A$3:$A$13,'Current Working'!$A$26,Revenues!AY$3:AY$11)</f>
        <v>0</v>
      </c>
      <c r="BH26" s="46">
        <f ca="1">AW26-AT26</f>
        <v>0</v>
      </c>
      <c r="BI26" s="47" t="str">
        <f ca="1">IFERROR(BH26/AR26,"-")</f>
        <v>-</v>
      </c>
      <c r="BJ26" s="68"/>
    </row>
    <row r="27" spans="1:62" s="67" customFormat="1" ht="15" customHeight="1" x14ac:dyDescent="0.25">
      <c r="A27" s="65">
        <v>12</v>
      </c>
      <c r="B27" s="39"/>
      <c r="C27" s="39"/>
      <c r="D27" s="40" t="s">
        <v>160</v>
      </c>
      <c r="E27" s="62"/>
      <c r="F27" s="42">
        <f ca="1">SUMIF(Revenues!$A$3:$A$13,'Current Working'!$A$26:$A$27,Revenues!H$3:H$11)</f>
        <v>0</v>
      </c>
      <c r="G27" s="42">
        <f ca="1">SUMIF(Revenues!$A$3:$A$13,'Current Working'!$A$26:$A$27,Revenues!I$3:I$11)</f>
        <v>0</v>
      </c>
      <c r="H27" s="42">
        <f ca="1">SUMIF(Revenues!$A$3:$A$13,'Current Working'!$A$26:$A$27,Revenues!J$3:J$11)</f>
        <v>0</v>
      </c>
      <c r="I27" s="42">
        <f ca="1">SUMIF(Revenues!$A$3:$A$13,'Current Working'!$A$26:$A$27,Revenues!K$3:K$11)</f>
        <v>0</v>
      </c>
      <c r="J27" s="42">
        <f ca="1">SUMIF(Revenues!$A$3:$A$13,'Current Working'!$A$26:$A$27,Revenues!L$3:L$11)</f>
        <v>0</v>
      </c>
      <c r="K27" s="42">
        <f ca="1">SUMIF(Revenues!$A$3:$A$13,'Current Working'!$A$26:$A$27,Revenues!M$3:M$11)</f>
        <v>0</v>
      </c>
      <c r="L27" s="42">
        <f ca="1">SUMIF(Revenues!$A$3:$A$13,'Current Working'!$A$26:$A$27,Revenues!N$3:N$11)</f>
        <v>0</v>
      </c>
      <c r="M27" s="46"/>
      <c r="N27" s="47"/>
      <c r="O27" s="41"/>
      <c r="Q27" s="42">
        <f>SUMIF(Revenues!$A$3:$A$13,'Current Working'!$A$26:$A$27,Revenues!Q$3:Q$13)</f>
        <v>0</v>
      </c>
      <c r="R27" s="42">
        <f>SUMIF(Revenues!$A$3:$A$13,'Current Working'!$A$26:$A$27,Revenues!R$3:R$13)</f>
        <v>0</v>
      </c>
      <c r="S27" s="42">
        <f>SUMIF(Revenues!$A$3:$A$13,'Current Working'!$A$26:$A$27,Revenues!S$3:S$13)</f>
        <v>0</v>
      </c>
      <c r="T27" s="42">
        <f>SUMIF(Revenues!$A$3:$A$13,'Current Working'!$A$26:$A$27,Revenues!T$3:T$13)</f>
        <v>0</v>
      </c>
      <c r="U27" s="42">
        <f>SUMIF(Revenues!$A$3:$A$13,'Current Working'!$A$26:$A$27,Revenues!U$3:U$13)</f>
        <v>0</v>
      </c>
      <c r="V27" s="42">
        <f>SUMIF(Revenues!$A$3:$A$13,'Current Working'!$A$26:$A$27,Revenues!V$3:V$13)</f>
        <v>0</v>
      </c>
      <c r="W27" s="42">
        <f>SUMIF(Revenues!$A$3:$A$13,'Current Working'!$A$26:$A$27,Revenues!W$3:W$13)</f>
        <v>0</v>
      </c>
      <c r="X27" s="46"/>
      <c r="Y27" s="47"/>
      <c r="Z27" s="41"/>
      <c r="AA27" s="41"/>
      <c r="AB27" s="42"/>
      <c r="AC27" s="42"/>
      <c r="AD27" s="42"/>
      <c r="AE27" s="42"/>
      <c r="AF27" s="42"/>
      <c r="AG27" s="42"/>
      <c r="AH27" s="42"/>
      <c r="AI27" s="46"/>
      <c r="AJ27" s="47"/>
      <c r="AK27" s="68"/>
      <c r="AL27" s="79"/>
      <c r="AM27" s="42">
        <f ca="1">SUMIF(Revenues!$A$3:$A$13,'Current Working'!$A$27,Revenues!AI$3:AI$11)</f>
        <v>127500</v>
      </c>
      <c r="AN27" s="42">
        <f ca="1">SUMIF(Revenues!$A$3:$A$13,'Current Working'!$A$27,Revenues!AJ$3:AJ$11)</f>
        <v>127500</v>
      </c>
      <c r="AO27" s="42">
        <f ca="1">SUMIF(Revenues!$A$3:$A$13,'Current Working'!$A$27,Revenues!AK$3:AK$11)</f>
        <v>127500</v>
      </c>
      <c r="AP27" s="42">
        <f ca="1">SUMIF(Revenues!$A$3:$A$13,'Current Working'!$A$27,Revenues!AL$3:AL$11)</f>
        <v>0</v>
      </c>
      <c r="AQ27" s="42">
        <f ca="1">SUMIF(Revenues!$A$3:$A$13,'Current Working'!$A$27,Revenues!AM$3:AM$11)</f>
        <v>0</v>
      </c>
      <c r="AR27" s="42">
        <f ca="1">SUMIF(Revenues!$A$3:$A$13,'Current Working'!$A$27,Revenues!AN$3:AN$11)</f>
        <v>0</v>
      </c>
      <c r="AS27" s="42">
        <f ca="1">SUMIF(Revenues!$A$3:$A$13,'Current Working'!$A$27,Revenues!AO$3:AO$11)</f>
        <v>0</v>
      </c>
      <c r="AT27" s="42">
        <f ca="1">SUMIF(Revenues!$A$3:$A$13,'Current Working'!$A$27,Revenues!AP$3:AP$11)</f>
        <v>0</v>
      </c>
      <c r="AU27" s="46"/>
      <c r="AV27" s="47"/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2" s="67" customFormat="1" ht="15" customHeight="1" x14ac:dyDescent="0.25">
      <c r="A28" s="65">
        <v>11</v>
      </c>
      <c r="B28" s="39"/>
      <c r="C28" s="39"/>
      <c r="D28" s="40" t="s">
        <v>33</v>
      </c>
      <c r="E28" s="62"/>
      <c r="F28" s="42">
        <f>SUMIF(Expenses!$A$3:$A$149,'Current Working'!$A$28,Expenses!H$3:H$149)</f>
        <v>0</v>
      </c>
      <c r="G28" s="42">
        <f>SUMIF(Expenses!$A$3:$A$149,'Current Working'!$A$28,Expenses!I$3:I$149)</f>
        <v>0</v>
      </c>
      <c r="H28" s="42">
        <f>SUMIF(Expenses!$A$3:$A$149,'Current Working'!$A$28,Expenses!J$3:J$149)</f>
        <v>0</v>
      </c>
      <c r="I28" s="42">
        <f>SUMIF(Expenses!$A$3:$A$149,'Current Working'!$A$28,Expenses!K$3:K$149)</f>
        <v>0</v>
      </c>
      <c r="J28" s="42">
        <f>SUMIF(Expenses!$A$3:$A$149,'Current Working'!$A$28,Expenses!L$3:L$149)</f>
        <v>0</v>
      </c>
      <c r="K28" s="42">
        <f>SUMIF(Expenses!$A$3:$A$149,'Current Working'!$A$28,Expenses!M$3:M$149)</f>
        <v>0</v>
      </c>
      <c r="L28" s="42">
        <f>-SUMIF(Expenses!$A$3:$A$149,'Current Working'!$A$28,Expenses!N$3:N$149)</f>
        <v>0</v>
      </c>
      <c r="M28" s="46">
        <f>L28-G28</f>
        <v>0</v>
      </c>
      <c r="N28" s="47" t="str">
        <f>IFERROR(M28/G28,"-")</f>
        <v>-</v>
      </c>
      <c r="O28" s="41"/>
      <c r="Q28" s="42">
        <f>-SUMIF(Expenses!$A$3:$A$149,'Current Working'!$A$28,Expenses!Q$3:Q$149)</f>
        <v>0</v>
      </c>
      <c r="R28" s="42">
        <f>-SUMIF(Expenses!$A$3:$A$149,'Current Working'!$A$28,Expenses!R$3:R$149)</f>
        <v>0</v>
      </c>
      <c r="S28" s="42">
        <f>-SUMIF(Expenses!$A$3:$A$149,'Current Working'!$A$28,Expenses!S$3:S$149)</f>
        <v>0</v>
      </c>
      <c r="T28" s="42">
        <f>-SUMIF(Expenses!$A$3:$A$149,'Current Working'!$A$28,Expenses!T$3:T$149)</f>
        <v>0</v>
      </c>
      <c r="U28" s="42">
        <f>-SUMIF(Expenses!$A$3:$A$149,'Current Working'!$A$28,Expenses!U$3:U$149)</f>
        <v>0</v>
      </c>
      <c r="V28" s="42">
        <f>-SUMIF(Expenses!$A$3:$A$149,'Current Working'!$A$28,Expenses!V$3:V$149)</f>
        <v>0</v>
      </c>
      <c r="W28" s="42">
        <f>-SUMIF(Expenses!$A$3:$A$149,'Current Working'!$A$28,Expenses!W$3:W$149)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-SUMIF(Expenses!$A$3:$A$149,'Current Working'!$A$28,Expenses!Z$3:Z$149)</f>
        <v>0</v>
      </c>
      <c r="AC28" s="42">
        <f>-SUMIF(Expenses!$A$3:$A$149,'Current Working'!$A$28,Expenses!AA$3:AA$149)</f>
        <v>0</v>
      </c>
      <c r="AD28" s="42">
        <f>-SUMIF(Expenses!$A$3:$A$149,'Current Working'!$A$28,Expenses!AB$3:AB$149)</f>
        <v>0</v>
      </c>
      <c r="AE28" s="42">
        <f>-SUMIF(Expenses!$A$3:$A$149,'Current Working'!$A$28,Expenses!AC$3:AC$149)</f>
        <v>0</v>
      </c>
      <c r="AF28" s="42">
        <f>-SUMIF(Expenses!$A$3:$A$149,'Current Working'!$A$28,Expenses!AD$3:AD$149)</f>
        <v>0</v>
      </c>
      <c r="AG28" s="42">
        <f>-SUMIF(Expenses!$A$3:$A$149,'Current Working'!$A$28,Expenses!AE$3:AE$149)</f>
        <v>0</v>
      </c>
      <c r="AH28" s="42">
        <f>-SUMIF(Expenses!$A$3:$A$149,'Current Working'!$A$28,Expenses!AF$3:AF$149)</f>
        <v>0</v>
      </c>
      <c r="AI28" s="46"/>
      <c r="AJ28" s="47"/>
      <c r="AK28" s="68"/>
      <c r="AL28" s="79"/>
      <c r="AM28" s="81">
        <f>-SUMIF(Expenses!$A$3:$A$149,'Current Working'!$A$28,Expenses!AI$3:AI$149)</f>
        <v>0</v>
      </c>
      <c r="AN28" s="81">
        <f>-SUMIF(Expenses!$A$3:$A$149,'Current Working'!$A$28,Expenses!AJ$3:AJ$149)</f>
        <v>0</v>
      </c>
      <c r="AO28" s="81">
        <f>-SUMIF(Expenses!$A$3:$A$149,'Current Working'!$A$28,Expenses!AK$3:AK$149)</f>
        <v>0</v>
      </c>
      <c r="AP28" s="81">
        <f>-SUMIF(Expenses!$A$3:$A$149,'Current Working'!$A$28,Expenses!AL$3:AL$149)</f>
        <v>0</v>
      </c>
      <c r="AQ28" s="81">
        <f>-SUMIF(Expenses!$A$3:$A$149,'Current Working'!$A$28,Expenses!AM$3:AM$149)</f>
        <v>0</v>
      </c>
      <c r="AR28" s="81">
        <f>-SUMIF(Expenses!$A$3:$A$149,'Current Working'!$A$28,Expenses!AN$3:AN$149)</f>
        <v>0</v>
      </c>
      <c r="AS28" s="81">
        <f>-SUMIF(Expenses!$A$3:$A$149,'Current Working'!$A$28,Expenses!AO$3:AO$149)</f>
        <v>0</v>
      </c>
      <c r="AT28" s="81">
        <f>-SUMIF(Expenses!$A$3:$A$149,'Current Working'!$A$28,Expenses!AP$3:AP$149)</f>
        <v>0</v>
      </c>
      <c r="AU28" s="46">
        <f>+AT28-AN28</f>
        <v>0</v>
      </c>
      <c r="AV28" s="47" t="str">
        <f>IFERROR(AU28/AF28,"-")</f>
        <v>-</v>
      </c>
      <c r="AW28" s="68"/>
      <c r="AY28" s="81">
        <f>-SUMIF(Expenses!$A$3:$A$149,'Current Working'!$A$28,Expenses!AS$3:AS$149)</f>
        <v>0</v>
      </c>
      <c r="AZ28" s="82">
        <f>+AY28-AT28</f>
        <v>0</v>
      </c>
      <c r="BA28" s="47" t="str">
        <f>IFERROR(AZ28/AM28,"-")</f>
        <v>-</v>
      </c>
      <c r="BB28" s="81">
        <f>-SUMIF(Expenses!$A$3:$A$149,'Current Working'!$A$28,Expenses!AT$3:AT$149)</f>
        <v>0</v>
      </c>
      <c r="BC28" s="81">
        <f>-SUMIF(Expenses!$A$3:$A$149,'Current Working'!$A$28,Expenses!AU$3:AU$149)</f>
        <v>0</v>
      </c>
      <c r="BD28" s="81">
        <f>-SUMIF(Expenses!$A$3:$A$149,'Current Working'!$A$28,Expenses!AV$3:AV$149)</f>
        <v>0</v>
      </c>
      <c r="BE28" s="81">
        <f>-SUMIF(Expenses!$A$3:$A$149,'Current Working'!$A$28,Expenses!AW$3:AW$149)</f>
        <v>0</v>
      </c>
      <c r="BF28" s="81">
        <f>-SUMIF(Expenses!$A$3:$A$149,'Current Working'!$A$28,Expenses!AX$3:AX$149)</f>
        <v>0</v>
      </c>
      <c r="BG28" s="81">
        <f>-SUMIF(Expenses!$A$3:$A$149,'Current Working'!$A$28,Expenses!AY$3:AY$149)</f>
        <v>0</v>
      </c>
      <c r="BH28" s="46">
        <f>+BG28-BB28</f>
        <v>0</v>
      </c>
      <c r="BI28" s="47" t="str">
        <f>IFERROR(BH28/AR28,"-")</f>
        <v>-</v>
      </c>
      <c r="BJ28" s="68"/>
    </row>
    <row r="29" spans="1:62" s="67" customFormat="1" ht="15" customHeight="1" x14ac:dyDescent="0.25">
      <c r="A29" s="65"/>
      <c r="B29" s="39"/>
      <c r="C29" s="39" t="s">
        <v>34</v>
      </c>
      <c r="D29" s="40"/>
      <c r="E29" s="62"/>
      <c r="F29" s="76">
        <f ca="1">SUM(F26:F28)</f>
        <v>0</v>
      </c>
      <c r="G29" s="76">
        <f t="shared" ref="G29:L29" ca="1" si="12">SUM(G26:G28)</f>
        <v>0</v>
      </c>
      <c r="H29" s="76">
        <f t="shared" ca="1" si="12"/>
        <v>0</v>
      </c>
      <c r="I29" s="76">
        <f t="shared" ca="1" si="12"/>
        <v>0</v>
      </c>
      <c r="J29" s="76">
        <f t="shared" ca="1" si="12"/>
        <v>0</v>
      </c>
      <c r="K29" s="76">
        <f t="shared" ca="1" si="12"/>
        <v>0</v>
      </c>
      <c r="L29" s="76">
        <f t="shared" ca="1" si="12"/>
        <v>0</v>
      </c>
      <c r="M29" s="46">
        <f ca="1">L29-G29</f>
        <v>0</v>
      </c>
      <c r="N29" s="47" t="str">
        <f ca="1">IFERROR(M29/G29,"-")</f>
        <v>-</v>
      </c>
      <c r="O29" s="41"/>
      <c r="Q29" s="77">
        <f>SUM(Q26:Q28)</f>
        <v>69500</v>
      </c>
      <c r="R29" s="77">
        <f t="shared" ref="R29:W29" si="13">SUM(R26:R28)</f>
        <v>69500</v>
      </c>
      <c r="S29" s="77">
        <f t="shared" si="13"/>
        <v>0</v>
      </c>
      <c r="T29" s="77">
        <f t="shared" si="13"/>
        <v>0</v>
      </c>
      <c r="U29" s="77">
        <f t="shared" si="13"/>
        <v>0</v>
      </c>
      <c r="V29" s="77">
        <f t="shared" si="13"/>
        <v>69500</v>
      </c>
      <c r="W29" s="77">
        <f t="shared" si="13"/>
        <v>69500</v>
      </c>
      <c r="X29" s="46">
        <f ca="1">Q29-M29</f>
        <v>69500</v>
      </c>
      <c r="Y29" s="47" t="str">
        <f ca="1">IFERROR(X29/L29,"-")</f>
        <v>-</v>
      </c>
      <c r="Z29" s="41"/>
      <c r="AA29" s="41"/>
      <c r="AB29" s="77">
        <f t="shared" ref="AB29" ca="1" si="14">SUM(AB26:AB28)</f>
        <v>186000</v>
      </c>
      <c r="AC29" s="77">
        <f t="shared" ref="AC29" ca="1" si="15">SUM(AC26:AC28)</f>
        <v>186000</v>
      </c>
      <c r="AD29" s="77">
        <f t="shared" ref="AD29" ca="1" si="16">SUM(AD26:AD28)</f>
        <v>0</v>
      </c>
      <c r="AE29" s="77">
        <f t="shared" ref="AE29" ca="1" si="17">SUM(AE26:AE28)</f>
        <v>0</v>
      </c>
      <c r="AF29" s="77">
        <f t="shared" ref="AF29" ca="1" si="18">SUM(AF26:AF28)</f>
        <v>0</v>
      </c>
      <c r="AG29" s="77">
        <f t="shared" ref="AG29" ca="1" si="19">SUM(AG26:AG28)</f>
        <v>0</v>
      </c>
      <c r="AH29" s="77">
        <f t="shared" ref="AH29" si="20">SUM(AH26:AH28)</f>
        <v>0</v>
      </c>
      <c r="AI29" s="46"/>
      <c r="AJ29" s="47"/>
      <c r="AK29" s="68"/>
      <c r="AL29" s="79"/>
      <c r="AM29" s="186">
        <f ca="1">SUM(AM26:AM28)</f>
        <v>313500</v>
      </c>
      <c r="AN29" s="83">
        <f t="shared" ref="AN29:AT29" ca="1" si="21">SUM(AN26:AN28)</f>
        <v>313500</v>
      </c>
      <c r="AO29" s="83">
        <f t="shared" ca="1" si="21"/>
        <v>313500</v>
      </c>
      <c r="AP29" s="83">
        <f t="shared" ca="1" si="21"/>
        <v>0</v>
      </c>
      <c r="AQ29" s="83">
        <f t="shared" ca="1" si="21"/>
        <v>0</v>
      </c>
      <c r="AR29" s="83">
        <f t="shared" ca="1" si="21"/>
        <v>0</v>
      </c>
      <c r="AS29" s="83">
        <f t="shared" ca="1" si="21"/>
        <v>0</v>
      </c>
      <c r="AT29" s="83">
        <f t="shared" ca="1" si="21"/>
        <v>0</v>
      </c>
      <c r="AU29" s="46">
        <f>AK29-AH29</f>
        <v>0</v>
      </c>
      <c r="AV29" s="47" t="str">
        <f ca="1">IFERROR(AU29/AF29,"-")</f>
        <v>-</v>
      </c>
      <c r="AW29" s="68"/>
      <c r="AY29" s="76">
        <f ca="1">SUM(AY26:AY28)</f>
        <v>0</v>
      </c>
      <c r="AZ29" s="46">
        <f ca="1">+AY29-AT29</f>
        <v>0</v>
      </c>
      <c r="BA29" s="47">
        <f ca="1">IFERROR(AZ29/AM29,"-")</f>
        <v>0</v>
      </c>
      <c r="BB29" s="83">
        <f t="shared" ref="BB29:BG29" ca="1" si="22">SUM(BB26:BB28)</f>
        <v>0</v>
      </c>
      <c r="BC29" s="83">
        <f t="shared" ca="1" si="22"/>
        <v>0</v>
      </c>
      <c r="BD29" s="83">
        <f t="shared" ca="1" si="22"/>
        <v>0</v>
      </c>
      <c r="BE29" s="83">
        <f t="shared" ca="1" si="22"/>
        <v>0</v>
      </c>
      <c r="BF29" s="83">
        <f t="shared" ca="1" si="22"/>
        <v>0</v>
      </c>
      <c r="BG29" s="83">
        <f t="shared" ca="1" si="22"/>
        <v>0</v>
      </c>
      <c r="BH29" s="46">
        <f ca="1">AW29-AT29</f>
        <v>0</v>
      </c>
      <c r="BI29" s="47" t="str">
        <f ca="1">IFERROR(BH29/AR29,"-")</f>
        <v>-</v>
      </c>
      <c r="BJ29" s="68"/>
    </row>
    <row r="30" spans="1:62" s="67" customFormat="1" ht="15" customHeight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2" s="67" customFormat="1" x14ac:dyDescent="0.25">
      <c r="A31" s="65"/>
      <c r="B31" s="39" t="s">
        <v>35</v>
      </c>
      <c r="C31" s="39"/>
      <c r="D31" s="75"/>
      <c r="E31" s="62"/>
      <c r="F31" s="84">
        <f ca="1">+F14-F23</f>
        <v>-346185</v>
      </c>
      <c r="G31" s="83">
        <f ca="1">+G14-G23</f>
        <v>-514530</v>
      </c>
      <c r="H31" s="62"/>
      <c r="I31" s="62"/>
      <c r="J31" s="62"/>
      <c r="K31" s="62"/>
      <c r="L31" s="83">
        <f>+L14-L23</f>
        <v>-482531.76</v>
      </c>
      <c r="M31" s="83">
        <f ca="1">+M14-M23</f>
        <v>31998.239999999991</v>
      </c>
      <c r="N31" s="62"/>
      <c r="O31" s="41"/>
      <c r="Q31" s="83">
        <f t="shared" ref="Q31:W31" ca="1" si="23">+Q14-Q23</f>
        <v>-45500</v>
      </c>
      <c r="R31" s="83">
        <f t="shared" ca="1" si="23"/>
        <v>-51846</v>
      </c>
      <c r="S31" s="83">
        <f t="shared" ca="1" si="23"/>
        <v>0</v>
      </c>
      <c r="T31" s="83">
        <f t="shared" ca="1" si="23"/>
        <v>0</v>
      </c>
      <c r="U31" s="83">
        <f t="shared" ca="1" si="23"/>
        <v>0</v>
      </c>
      <c r="V31" s="83">
        <f t="shared" ca="1" si="23"/>
        <v>37778.959999999999</v>
      </c>
      <c r="W31" s="83">
        <f t="shared" ca="1" si="23"/>
        <v>37778.959999999999</v>
      </c>
      <c r="X31" s="62"/>
      <c r="Y31" s="63"/>
      <c r="Z31" s="41"/>
      <c r="AA31" s="41"/>
      <c r="AB31" s="84">
        <f ca="1">+AB14-AB23</f>
        <v>-341498</v>
      </c>
      <c r="AC31" s="83">
        <f ca="1">+AC14-AC23</f>
        <v>-341498</v>
      </c>
      <c r="AD31" s="83">
        <f ca="1">+AD14-AD23</f>
        <v>0</v>
      </c>
      <c r="AE31" s="83">
        <f ca="1">+AE14-AE23</f>
        <v>0</v>
      </c>
      <c r="AF31" s="83">
        <f ca="1">+AF14-AF23</f>
        <v>0</v>
      </c>
      <c r="AG31" s="62"/>
      <c r="AH31" s="83">
        <f ca="1">+AH14-AH23</f>
        <v>175851.13999999996</v>
      </c>
      <c r="AI31" s="62"/>
      <c r="AJ31" s="63"/>
      <c r="AK31" s="68"/>
      <c r="AL31" s="79"/>
      <c r="AM31" s="84">
        <f t="shared" ref="AM31:AT31" ca="1" si="24">+AM14-AM23</f>
        <v>-645302</v>
      </c>
      <c r="AN31" s="83">
        <f ca="1">+AN14+AN29-AN23</f>
        <v>-641014</v>
      </c>
      <c r="AO31" s="83">
        <f ca="1">+AO14+AO29-AO23</f>
        <v>-641014</v>
      </c>
      <c r="AP31" s="83">
        <f t="shared" ca="1" si="24"/>
        <v>-525525.87</v>
      </c>
      <c r="AQ31" s="83">
        <f t="shared" ca="1" si="24"/>
        <v>0</v>
      </c>
      <c r="AR31" s="83">
        <f t="shared" ca="1" si="24"/>
        <v>0</v>
      </c>
      <c r="AS31" s="83">
        <f t="shared" ca="1" si="24"/>
        <v>0</v>
      </c>
      <c r="AT31" s="83">
        <f t="shared" ca="1" si="24"/>
        <v>0</v>
      </c>
      <c r="AU31" s="62"/>
      <c r="AV31" s="63"/>
      <c r="AW31" s="68"/>
      <c r="AY31" s="84">
        <f ca="1">+AY14-AY23</f>
        <v>0</v>
      </c>
      <c r="AZ31" s="62"/>
      <c r="BA31" s="63"/>
      <c r="BB31" s="83">
        <f ca="1">+BB14-BB23</f>
        <v>0</v>
      </c>
      <c r="BC31" s="83">
        <f ca="1">+BC14-BC23</f>
        <v>0</v>
      </c>
      <c r="BD31" s="83">
        <f ca="1">+BD14-BD23</f>
        <v>0</v>
      </c>
      <c r="BE31" s="83">
        <f ca="1">+BE14-BE23</f>
        <v>0</v>
      </c>
      <c r="BF31" s="62"/>
      <c r="BG31" s="83">
        <f ca="1">+BG14-BG23</f>
        <v>0</v>
      </c>
      <c r="BH31" s="62"/>
      <c r="BI31" s="63"/>
      <c r="BJ31" s="68"/>
    </row>
    <row r="32" spans="1:62" x14ac:dyDescent="0.25">
      <c r="B32" s="26"/>
      <c r="C32" s="26"/>
      <c r="D32" s="52"/>
      <c r="E32" s="28"/>
      <c r="F32" s="29"/>
      <c r="G32" s="28"/>
      <c r="H32" s="28"/>
      <c r="I32" s="28"/>
      <c r="J32" s="85"/>
      <c r="K32" s="85"/>
      <c r="L32" s="28"/>
      <c r="M32" s="85"/>
      <c r="N32" s="28"/>
      <c r="O32" s="28"/>
      <c r="Q32" s="28"/>
      <c r="R32" s="28"/>
      <c r="S32" s="28"/>
      <c r="T32" s="28"/>
      <c r="U32" s="85"/>
      <c r="V32" s="85"/>
      <c r="W32" s="28"/>
      <c r="X32" s="80"/>
      <c r="Y32" s="62"/>
      <c r="Z32" s="62"/>
      <c r="AA32" s="62"/>
      <c r="AB32" s="64"/>
      <c r="AC32" s="28"/>
      <c r="AD32" s="28"/>
      <c r="AE32" s="28"/>
      <c r="AF32" s="85"/>
      <c r="AG32" s="85"/>
      <c r="AH32" s="28"/>
      <c r="AI32" s="80"/>
      <c r="AJ32" s="62"/>
      <c r="AL32" s="14"/>
      <c r="AM32" s="64"/>
      <c r="AN32" s="28"/>
      <c r="AO32" s="28"/>
      <c r="AP32" s="28"/>
      <c r="AQ32" s="28"/>
      <c r="AR32" s="85"/>
      <c r="AS32" s="85"/>
      <c r="AT32" s="28"/>
      <c r="AU32" s="80"/>
      <c r="AV32" s="62"/>
      <c r="AY32" s="64"/>
      <c r="AZ32" s="80"/>
      <c r="BA32" s="62"/>
      <c r="BB32" s="28"/>
      <c r="BC32" s="28"/>
      <c r="BD32" s="28"/>
      <c r="BE32" s="85"/>
      <c r="BF32" s="85"/>
      <c r="BG32" s="28"/>
      <c r="BH32" s="80"/>
      <c r="BI32" s="62"/>
    </row>
    <row r="33" spans="2:61" ht="15.75" thickBot="1" x14ac:dyDescent="0.3">
      <c r="B33" s="31" t="s">
        <v>36</v>
      </c>
      <c r="C33" s="31"/>
      <c r="D33" s="86"/>
      <c r="E33" s="32"/>
      <c r="F33" s="87">
        <f ca="1">+F8+F31</f>
        <v>2728455.69</v>
      </c>
      <c r="G33" s="88">
        <f ca="1">+G8+G31</f>
        <v>2560110.69</v>
      </c>
      <c r="H33" s="32"/>
      <c r="I33" s="32"/>
      <c r="J33" s="32"/>
      <c r="K33" s="32"/>
      <c r="L33" s="88">
        <f>+L8+L31</f>
        <v>-482531.76</v>
      </c>
      <c r="M33" s="28"/>
      <c r="N33" s="89"/>
      <c r="O33" s="32"/>
      <c r="Q33" s="88">
        <f t="shared" ref="Q33:W33" ca="1" si="25">+Q8+Q31</f>
        <v>-528031.76</v>
      </c>
      <c r="R33" s="88">
        <f t="shared" ca="1" si="25"/>
        <v>-534377.76</v>
      </c>
      <c r="S33" s="88">
        <f t="shared" ca="1" si="25"/>
        <v>0</v>
      </c>
      <c r="T33" s="88">
        <f t="shared" ca="1" si="25"/>
        <v>0</v>
      </c>
      <c r="U33" s="88">
        <f t="shared" ca="1" si="25"/>
        <v>0</v>
      </c>
      <c r="V33" s="88">
        <f t="shared" ca="1" si="25"/>
        <v>37778.959999999999</v>
      </c>
      <c r="W33" s="88">
        <f t="shared" ca="1" si="25"/>
        <v>-444752.8</v>
      </c>
      <c r="X33" s="62"/>
      <c r="Y33" s="90"/>
      <c r="Z33" s="91"/>
      <c r="AA33" s="91"/>
      <c r="AB33" s="92">
        <f ca="1">+AB8+AB31</f>
        <v>-786250.8</v>
      </c>
      <c r="AC33" s="88">
        <f ca="1">+AC8+AC31</f>
        <v>-786250.8</v>
      </c>
      <c r="AD33" s="88">
        <f ca="1">+AD8+AD31</f>
        <v>0</v>
      </c>
      <c r="AE33" s="88">
        <f ca="1">+AE8+AE31</f>
        <v>0</v>
      </c>
      <c r="AF33" s="88">
        <f ca="1">+AF8+AF31</f>
        <v>0</v>
      </c>
      <c r="AG33" s="32"/>
      <c r="AH33" s="88">
        <f ca="1">+AH8+AH31</f>
        <v>-268901.66000000003</v>
      </c>
      <c r="AI33" s="62"/>
      <c r="AJ33" s="90"/>
      <c r="AL33" s="14"/>
      <c r="AM33" s="92">
        <f ca="1">+AM8+AM31</f>
        <v>-914203.66</v>
      </c>
      <c r="AN33" s="88">
        <f ca="1">+AN8+AN31</f>
        <v>206485</v>
      </c>
      <c r="AO33" s="88">
        <f t="shared" ref="AO33:AP33" ca="1" si="26">+AO8+AO31</f>
        <v>206485</v>
      </c>
      <c r="AP33" s="88">
        <f t="shared" ca="1" si="26"/>
        <v>-525525.87</v>
      </c>
      <c r="AQ33" s="88">
        <f ca="1">+AQ8+AQ31</f>
        <v>0</v>
      </c>
      <c r="AR33" s="88">
        <f ca="1">+AR8+AR31</f>
        <v>0</v>
      </c>
      <c r="AS33" s="88">
        <f ca="1">+AS8+AS31</f>
        <v>0</v>
      </c>
      <c r="AT33" s="88">
        <f ca="1">+AT8+AT31</f>
        <v>-268901.66000000003</v>
      </c>
      <c r="AU33" s="62"/>
      <c r="AV33" s="90"/>
      <c r="AY33" s="92">
        <f ca="1">+AY8+AY31</f>
        <v>-268901.66000000003</v>
      </c>
      <c r="AZ33" s="62"/>
      <c r="BA33" s="90"/>
      <c r="BB33" s="88">
        <f t="shared" ref="BB33:BG33" ca="1" si="27">+BB8+BB31</f>
        <v>0</v>
      </c>
      <c r="BC33" s="88">
        <f t="shared" ca="1" si="27"/>
        <v>0</v>
      </c>
      <c r="BD33" s="88">
        <f t="shared" ca="1" si="27"/>
        <v>0</v>
      </c>
      <c r="BE33" s="88">
        <f t="shared" ca="1" si="27"/>
        <v>0</v>
      </c>
      <c r="BF33" s="88">
        <f t="shared" si="27"/>
        <v>0</v>
      </c>
      <c r="BG33" s="88">
        <f t="shared" ca="1" si="27"/>
        <v>-268901.66000000003</v>
      </c>
      <c r="BH33" s="62"/>
      <c r="BI33" s="90"/>
    </row>
    <row r="34" spans="2:61" ht="15.75" thickTop="1" x14ac:dyDescent="0.25">
      <c r="B34" s="26"/>
      <c r="C34" s="26"/>
      <c r="D34" s="93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C34" s="28"/>
      <c r="AD34" s="28"/>
      <c r="AE34" s="28"/>
      <c r="AF34" s="28"/>
      <c r="AG34" s="28"/>
      <c r="AH34" s="28"/>
      <c r="AL34" s="14"/>
      <c r="AN34" s="28"/>
      <c r="AO34" s="28"/>
      <c r="AP34" s="28"/>
      <c r="AQ34" s="28"/>
      <c r="AR34" s="28"/>
      <c r="AS34" s="28"/>
      <c r="AT34" s="28"/>
      <c r="BB34" s="28"/>
      <c r="BC34" s="28"/>
      <c r="BD34" s="28"/>
      <c r="BE34" s="28"/>
      <c r="BF34" s="28"/>
      <c r="BG34" s="28"/>
    </row>
    <row r="35" spans="2:61" outlineLevel="1" x14ac:dyDescent="0.25">
      <c r="F35" s="94"/>
      <c r="G35" s="91"/>
      <c r="H35" s="91"/>
      <c r="I35" s="91"/>
      <c r="J35" s="91"/>
      <c r="K35" s="91"/>
      <c r="L35" s="95"/>
      <c r="M35" s="91"/>
      <c r="N35" s="91"/>
      <c r="O35" s="91"/>
      <c r="Q35" s="91"/>
      <c r="R35" s="91"/>
      <c r="S35" s="91"/>
      <c r="T35" s="91"/>
      <c r="U35" s="91"/>
      <c r="V35" s="91"/>
      <c r="W35" s="96"/>
      <c r="X35" s="91"/>
      <c r="Y35" s="91"/>
      <c r="Z35" s="91"/>
      <c r="AA35" s="91"/>
      <c r="AC35" s="97"/>
      <c r="AD35" s="97"/>
      <c r="AE35" s="97"/>
      <c r="AF35" s="97"/>
      <c r="AG35" s="97"/>
      <c r="AH35" s="98"/>
      <c r="AI35" s="14"/>
      <c r="AJ35" s="14"/>
      <c r="AK35" s="14"/>
      <c r="AL35" s="14"/>
      <c r="AM35" s="99"/>
      <c r="AN35" s="91"/>
      <c r="AO35" s="91"/>
      <c r="AP35" s="91"/>
      <c r="AQ35" s="91"/>
      <c r="AR35" s="91"/>
      <c r="AS35" s="91"/>
      <c r="AT35" s="96" t="s">
        <v>37</v>
      </c>
      <c r="BB35" s="91"/>
      <c r="BC35" s="91"/>
      <c r="BD35" s="91"/>
      <c r="BE35" s="91"/>
      <c r="BF35" s="91"/>
      <c r="BG35" s="96"/>
    </row>
    <row r="36" spans="2:61" outlineLevel="1" x14ac:dyDescent="0.25">
      <c r="F36" s="94"/>
      <c r="G36" s="91"/>
      <c r="H36" s="91"/>
      <c r="I36" s="91"/>
      <c r="J36" s="91"/>
      <c r="K36" s="91"/>
      <c r="L36" s="91"/>
      <c r="M36" s="91"/>
      <c r="N36" s="91"/>
      <c r="O36" s="91"/>
      <c r="Q36" s="91">
        <v>0</v>
      </c>
      <c r="R36" s="91"/>
      <c r="S36" s="91"/>
      <c r="T36" s="91"/>
      <c r="U36" s="91"/>
      <c r="V36" s="91"/>
      <c r="W36" s="100"/>
      <c r="X36" s="91"/>
      <c r="Y36" s="91"/>
      <c r="Z36" s="91"/>
      <c r="AA36" s="91"/>
      <c r="AB36" s="101">
        <v>0</v>
      </c>
      <c r="AC36" s="97"/>
      <c r="AD36" s="97"/>
      <c r="AE36" s="97"/>
      <c r="AF36" s="97"/>
      <c r="AG36" s="97"/>
      <c r="AH36" s="102"/>
      <c r="AI36" s="14"/>
      <c r="AJ36" s="14"/>
      <c r="AK36" s="14"/>
      <c r="AL36" s="14"/>
      <c r="AM36" s="103"/>
      <c r="AN36" s="91"/>
      <c r="AO36" s="91"/>
      <c r="AP36" s="91"/>
      <c r="AQ36" s="91"/>
      <c r="AR36" s="91"/>
      <c r="AS36" s="91"/>
      <c r="AT36" s="100" t="s">
        <v>38</v>
      </c>
      <c r="AY36" s="101">
        <v>0</v>
      </c>
      <c r="BB36" s="91"/>
      <c r="BC36" s="91"/>
      <c r="BD36" s="91"/>
      <c r="BE36" s="91"/>
      <c r="BF36" s="91"/>
      <c r="BG36" s="100"/>
    </row>
    <row r="37" spans="2:61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6">
        <v>0</v>
      </c>
      <c r="R37" s="105"/>
      <c r="S37" s="91"/>
      <c r="T37" s="91"/>
      <c r="U37" s="91"/>
      <c r="V37" s="91"/>
      <c r="W37" s="100"/>
      <c r="X37" s="91"/>
      <c r="Y37" s="91"/>
      <c r="Z37" s="91"/>
      <c r="AA37" s="91"/>
      <c r="AB37" s="107">
        <v>0</v>
      </c>
      <c r="AC37" s="108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0" t="s">
        <v>39</v>
      </c>
      <c r="AY37" s="107">
        <v>0</v>
      </c>
      <c r="BB37" s="105"/>
      <c r="BC37" s="91"/>
      <c r="BD37" s="91"/>
      <c r="BE37" s="91"/>
      <c r="BF37" s="91"/>
      <c r="BG37" s="100"/>
    </row>
    <row r="38" spans="2:61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5">
        <f>SUM(Q36:Q37)</f>
        <v>0</v>
      </c>
      <c r="R38" s="105"/>
      <c r="S38" s="91"/>
      <c r="T38" s="91"/>
      <c r="U38" s="91"/>
      <c r="V38" s="91"/>
      <c r="W38" s="109"/>
      <c r="X38" s="91"/>
      <c r="Y38" s="91"/>
      <c r="Z38" s="91"/>
      <c r="AA38" s="91"/>
      <c r="AB38" s="101">
        <f>SUM(AB36:AB37)</f>
        <v>0</v>
      </c>
      <c r="AC38" s="108"/>
      <c r="AD38" s="97"/>
      <c r="AE38" s="97"/>
      <c r="AF38" s="97"/>
      <c r="AG38" s="97"/>
      <c r="AH38" s="110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9" t="s">
        <v>40</v>
      </c>
      <c r="AY38" s="101">
        <f>SUM(AY36:AY37)</f>
        <v>0</v>
      </c>
      <c r="BB38" s="105"/>
      <c r="BC38" s="91"/>
      <c r="BD38" s="91"/>
      <c r="BE38" s="91"/>
      <c r="BF38" s="91"/>
      <c r="BG38" s="109"/>
    </row>
    <row r="39" spans="2:61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/>
      <c r="R39" s="105"/>
      <c r="S39" s="91"/>
      <c r="T39" s="91"/>
      <c r="U39" s="91"/>
      <c r="V39" s="91"/>
      <c r="W39" s="109"/>
      <c r="X39" s="91"/>
      <c r="Y39" s="91"/>
      <c r="Z39" s="91"/>
      <c r="AA39" s="91"/>
      <c r="AB39" s="101"/>
      <c r="AC39" s="108"/>
      <c r="AD39" s="97"/>
      <c r="AE39" s="97"/>
      <c r="AF39" s="97"/>
      <c r="AG39" s="97"/>
      <c r="AH39" s="110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9"/>
      <c r="AY39" s="101"/>
      <c r="BB39" s="105"/>
      <c r="BC39" s="91"/>
      <c r="BD39" s="91"/>
      <c r="BE39" s="91"/>
      <c r="BF39" s="91"/>
      <c r="BG39" s="109"/>
    </row>
    <row r="40" spans="2:61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/>
      <c r="R40" s="105"/>
      <c r="S40" s="91"/>
      <c r="T40" s="91"/>
      <c r="U40" s="91"/>
      <c r="V40" s="91"/>
      <c r="W40" s="96"/>
      <c r="X40" s="91"/>
      <c r="Y40" s="91"/>
      <c r="Z40" s="91"/>
      <c r="AA40" s="91"/>
      <c r="AB40" s="101"/>
      <c r="AC40" s="108"/>
      <c r="AD40" s="97"/>
      <c r="AE40" s="97"/>
      <c r="AF40" s="97"/>
      <c r="AG40" s="97"/>
      <c r="AH40" s="98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96" t="s">
        <v>41</v>
      </c>
      <c r="AY40" s="101"/>
      <c r="BB40" s="105"/>
      <c r="BC40" s="91"/>
      <c r="BD40" s="91"/>
      <c r="BE40" s="91"/>
      <c r="BF40" s="91"/>
      <c r="BG40" s="96"/>
    </row>
    <row r="41" spans="2:61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>
        <v>0</v>
      </c>
      <c r="R41" s="105"/>
      <c r="S41" s="91"/>
      <c r="T41" s="91"/>
      <c r="U41" s="91"/>
      <c r="V41" s="91"/>
      <c r="W41" s="111"/>
      <c r="X41" s="91"/>
      <c r="Y41" s="91"/>
      <c r="Z41" s="91"/>
      <c r="AA41" s="91"/>
      <c r="AB41" s="101">
        <v>0</v>
      </c>
      <c r="AC41" s="108"/>
      <c r="AD41" s="97"/>
      <c r="AE41" s="97"/>
      <c r="AF41" s="97"/>
      <c r="AG41" s="97"/>
      <c r="AH41" s="112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11" t="s">
        <v>42</v>
      </c>
      <c r="AY41" s="101">
        <v>0</v>
      </c>
      <c r="BB41" s="105"/>
      <c r="BC41" s="91"/>
      <c r="BD41" s="91"/>
      <c r="BE41" s="91"/>
      <c r="BF41" s="91"/>
      <c r="BG41" s="111"/>
    </row>
    <row r="42" spans="2:61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6">
        <v>0</v>
      </c>
      <c r="R42" s="105"/>
      <c r="S42" s="91"/>
      <c r="T42" s="91"/>
      <c r="U42" s="91"/>
      <c r="V42" s="91"/>
      <c r="W42" s="111"/>
      <c r="X42" s="91"/>
      <c r="Y42" s="91"/>
      <c r="Z42" s="91"/>
      <c r="AA42" s="91"/>
      <c r="AB42" s="107">
        <v>0</v>
      </c>
      <c r="AC42" s="108"/>
      <c r="AD42" s="97"/>
      <c r="AE42" s="97"/>
      <c r="AF42" s="97"/>
      <c r="AG42" s="97"/>
      <c r="AH42" s="11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1" t="s">
        <v>43</v>
      </c>
      <c r="AY42" s="107">
        <v>0</v>
      </c>
      <c r="BB42" s="105"/>
      <c r="BC42" s="91"/>
      <c r="BD42" s="91"/>
      <c r="BE42" s="91"/>
      <c r="BF42" s="91"/>
      <c r="BG42" s="111"/>
    </row>
    <row r="43" spans="2:61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v>0</v>
      </c>
      <c r="R43" s="105"/>
      <c r="S43" s="91"/>
      <c r="T43" s="91"/>
      <c r="U43" s="91"/>
      <c r="V43" s="91"/>
      <c r="W43" s="109"/>
      <c r="X43" s="91"/>
      <c r="Y43" s="91"/>
      <c r="Z43" s="91"/>
      <c r="AA43" s="91"/>
      <c r="AB43" s="101">
        <f>SUM(AB41:AB42)</f>
        <v>0</v>
      </c>
      <c r="AC43" s="108"/>
      <c r="AD43" s="97"/>
      <c r="AE43" s="97"/>
      <c r="AF43" s="97"/>
      <c r="AG43" s="97"/>
      <c r="AH43" s="110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9" t="s">
        <v>44</v>
      </c>
      <c r="AY43" s="101">
        <f>SUM(AY41:AY42)</f>
        <v>0</v>
      </c>
      <c r="BB43" s="105"/>
      <c r="BC43" s="91"/>
      <c r="BD43" s="91"/>
      <c r="BE43" s="91"/>
      <c r="BF43" s="91"/>
      <c r="BG43" s="109"/>
    </row>
    <row r="44" spans="2:61" outlineLevel="1" x14ac:dyDescent="0.25"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1"/>
      <c r="R44" s="91"/>
      <c r="S44" s="91"/>
      <c r="T44" s="91"/>
      <c r="U44" s="91"/>
      <c r="V44" s="91"/>
      <c r="W44" s="113"/>
      <c r="X44" s="91"/>
      <c r="Y44" s="91"/>
      <c r="Z44" s="91"/>
      <c r="AA44" s="91"/>
      <c r="AB44" s="101"/>
      <c r="AC44" s="97"/>
      <c r="AD44" s="97"/>
      <c r="AE44" s="97"/>
      <c r="AF44" s="97"/>
      <c r="AG44" s="97"/>
      <c r="AH44" s="114"/>
      <c r="AI44" s="14"/>
      <c r="AJ44" s="14"/>
      <c r="AK44" s="14"/>
      <c r="AL44" s="14"/>
      <c r="AM44" s="103"/>
      <c r="AN44" s="91"/>
      <c r="AO44" s="91"/>
      <c r="AP44" s="91"/>
      <c r="AQ44" s="91"/>
      <c r="AR44" s="91"/>
      <c r="AS44" s="91"/>
      <c r="AT44" s="113"/>
      <c r="AY44" s="101"/>
      <c r="BB44" s="91"/>
      <c r="BC44" s="91"/>
      <c r="BD44" s="91"/>
      <c r="BE44" s="91"/>
      <c r="BF44" s="91"/>
      <c r="BG44" s="113"/>
    </row>
    <row r="45" spans="2:61" ht="15.75" outlineLevel="1" thickBot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115">
        <f>Q23</f>
        <v>56000</v>
      </c>
      <c r="R45" s="91"/>
      <c r="S45" s="91"/>
      <c r="T45" s="91"/>
      <c r="U45" s="91"/>
      <c r="V45" s="91"/>
      <c r="W45" s="113"/>
      <c r="X45" s="91"/>
      <c r="Y45" s="91"/>
      <c r="Z45" s="91"/>
      <c r="AA45" s="91"/>
      <c r="AB45" s="101">
        <f>AB23+AB38+AB43</f>
        <v>1402263</v>
      </c>
      <c r="AC45" s="97"/>
      <c r="AD45" s="97"/>
      <c r="AE45" s="97"/>
      <c r="AF45" s="97"/>
      <c r="AG45" s="97"/>
      <c r="AH45" s="114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3" t="s">
        <v>45</v>
      </c>
      <c r="AY45" s="196">
        <f>AY23+AY38+AY43</f>
        <v>0</v>
      </c>
      <c r="BB45" s="91"/>
      <c r="BC45" s="91"/>
      <c r="BD45" s="91"/>
      <c r="BE45" s="91"/>
      <c r="BF45" s="91"/>
      <c r="BG45" s="113"/>
    </row>
    <row r="46" spans="2:61" ht="15.75" thickTop="1" x14ac:dyDescent="0.25">
      <c r="E46" s="91"/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C46" s="97"/>
      <c r="AD46" s="97"/>
      <c r="AE46" s="97"/>
      <c r="AF46" s="97"/>
      <c r="AG46" s="97"/>
      <c r="AH46" s="97"/>
      <c r="AI46" s="14"/>
      <c r="AJ46" s="14"/>
      <c r="AK46" s="14"/>
      <c r="AL46" s="14"/>
      <c r="AM46" s="99"/>
      <c r="AN46" s="91"/>
      <c r="AO46" s="91"/>
      <c r="AP46" s="91"/>
      <c r="AQ46" s="91"/>
      <c r="AR46" s="91"/>
      <c r="AS46" s="91"/>
      <c r="AT46" s="91"/>
      <c r="BB46" s="91"/>
      <c r="BC46" s="91"/>
      <c r="BD46" s="91"/>
      <c r="BE46" s="91"/>
      <c r="BF46" s="91"/>
      <c r="BG46" s="91"/>
    </row>
    <row r="47" spans="2:61" outlineLevel="1" x14ac:dyDescent="0.25">
      <c r="B47" s="116" t="s">
        <v>46</v>
      </c>
      <c r="C47" s="116"/>
      <c r="D47" s="117"/>
      <c r="L47" s="118" t="s">
        <v>47</v>
      </c>
      <c r="W47" s="118" t="s">
        <v>48</v>
      </c>
      <c r="AL47" s="14"/>
      <c r="AT47" s="118" t="s">
        <v>49</v>
      </c>
      <c r="BG47" s="118" t="s">
        <v>50</v>
      </c>
    </row>
    <row r="48" spans="2:61" outlineLevel="1" x14ac:dyDescent="0.25">
      <c r="B48" s="74"/>
      <c r="C48" s="74" t="s">
        <v>51</v>
      </c>
      <c r="D48" s="62"/>
      <c r="L48" s="83"/>
      <c r="W48" s="83"/>
      <c r="AL48" s="14"/>
      <c r="AT48" s="83"/>
      <c r="BG48" s="83"/>
    </row>
    <row r="49" spans="2:59" outlineLevel="1" x14ac:dyDescent="0.25">
      <c r="B49" s="39"/>
      <c r="C49" s="39"/>
      <c r="D49" s="40" t="s">
        <v>52</v>
      </c>
      <c r="L49" s="83"/>
      <c r="W49" s="83"/>
      <c r="AL49" s="14"/>
      <c r="AT49" s="83"/>
      <c r="BG49" s="83"/>
    </row>
    <row r="50" spans="2:59" outlineLevel="1" x14ac:dyDescent="0.25">
      <c r="B50" s="39"/>
      <c r="C50" s="39"/>
      <c r="D50" s="40" t="s">
        <v>53</v>
      </c>
      <c r="L50" s="83"/>
      <c r="W50" s="83"/>
      <c r="AL50" s="14"/>
      <c r="AT50" s="83"/>
      <c r="BG50" s="83"/>
    </row>
    <row r="51" spans="2:59" outlineLevel="1" x14ac:dyDescent="0.25">
      <c r="B51" s="39"/>
      <c r="C51" s="39"/>
      <c r="D51" s="40" t="s">
        <v>54</v>
      </c>
      <c r="L51" s="83"/>
      <c r="W51" s="83"/>
      <c r="AL51" s="14"/>
      <c r="AT51" s="83"/>
      <c r="BG51" s="83"/>
    </row>
    <row r="52" spans="2:59" outlineLevel="1" x14ac:dyDescent="0.25">
      <c r="B52" s="39"/>
      <c r="C52" s="39"/>
      <c r="D52" s="40" t="s">
        <v>55</v>
      </c>
      <c r="L52" s="83"/>
      <c r="W52" s="83"/>
      <c r="AL52" s="14"/>
      <c r="AT52" s="83"/>
      <c r="BG52" s="83"/>
    </row>
    <row r="53" spans="2:59" outlineLevel="1" x14ac:dyDescent="0.25">
      <c r="B53" s="39"/>
      <c r="C53" s="39"/>
      <c r="D53" s="40" t="s">
        <v>56</v>
      </c>
      <c r="L53" s="83">
        <f>'[1]Balance Sheet'!F11</f>
        <v>0</v>
      </c>
      <c r="W53" s="83"/>
      <c r="AL53" s="14"/>
      <c r="AT53" s="83"/>
      <c r="BG53" s="83"/>
    </row>
    <row r="54" spans="2:59" ht="15.75" outlineLevel="1" thickBot="1" x14ac:dyDescent="0.3">
      <c r="B54" s="39"/>
      <c r="C54" s="74" t="s">
        <v>57</v>
      </c>
      <c r="D54" s="62"/>
      <c r="L54" s="119">
        <f>SUM(L49:L52)</f>
        <v>0</v>
      </c>
      <c r="W54" s="119">
        <f>SUM(W49:W53)</f>
        <v>0</v>
      </c>
      <c r="AL54" s="14"/>
      <c r="AT54" s="119">
        <f>SUM(AT49:AT52)</f>
        <v>0</v>
      </c>
      <c r="BG54" s="119">
        <f>SUM(BG49:BG52)</f>
        <v>0</v>
      </c>
    </row>
    <row r="55" spans="2:59" ht="15.75" outlineLevel="1" thickTop="1" x14ac:dyDescent="0.25">
      <c r="B55" s="39"/>
      <c r="C55" s="39"/>
      <c r="D55" s="40"/>
      <c r="L55" s="83"/>
      <c r="W55" s="83"/>
      <c r="AL55" s="14"/>
      <c r="AT55" s="83"/>
      <c r="BG55" s="83"/>
    </row>
    <row r="56" spans="2:59" outlineLevel="1" x14ac:dyDescent="0.25">
      <c r="B56" s="39"/>
      <c r="C56" s="74" t="s">
        <v>58</v>
      </c>
      <c r="D56" s="62"/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59</v>
      </c>
      <c r="L57" s="83"/>
      <c r="W57" s="83"/>
      <c r="AL57" s="14"/>
      <c r="AT57" s="83"/>
      <c r="BG57" s="83"/>
    </row>
    <row r="58" spans="2:59" outlineLevel="1" x14ac:dyDescent="0.25">
      <c r="B58" s="39"/>
      <c r="C58" s="39"/>
      <c r="D58" s="40" t="s">
        <v>60</v>
      </c>
      <c r="L58" s="83"/>
      <c r="W58" s="83"/>
      <c r="AL58" s="14"/>
      <c r="AT58" s="83"/>
      <c r="BG58" s="83"/>
    </row>
    <row r="59" spans="2:59" outlineLevel="1" x14ac:dyDescent="0.25">
      <c r="B59" s="39"/>
      <c r="C59" s="39"/>
      <c r="D59" s="40" t="s">
        <v>61</v>
      </c>
      <c r="L59" s="83">
        <f>-SUM('[1]Balance Sheet'!F20:F21)</f>
        <v>0</v>
      </c>
      <c r="W59" s="83"/>
      <c r="AL59" s="14"/>
      <c r="AT59" s="83"/>
      <c r="BG59" s="83"/>
    </row>
    <row r="60" spans="2:59" ht="15.75" outlineLevel="1" thickBot="1" x14ac:dyDescent="0.3">
      <c r="B60" s="39"/>
      <c r="C60" s="74" t="s">
        <v>62</v>
      </c>
      <c r="D60" s="62"/>
      <c r="L60" s="119">
        <f>SUM(L57:L59)</f>
        <v>0</v>
      </c>
      <c r="W60" s="119">
        <f>SUM(W57:W59)</f>
        <v>0</v>
      </c>
      <c r="AL60" s="14"/>
      <c r="AT60" s="119">
        <f>SUM(AT57:AT59)</f>
        <v>0</v>
      </c>
      <c r="BG60" s="119">
        <f>SUM(BG57:BG59)</f>
        <v>0</v>
      </c>
    </row>
    <row r="61" spans="2:59" ht="15.75" outlineLevel="1" thickTop="1" x14ac:dyDescent="0.25">
      <c r="B61" s="39"/>
      <c r="C61" s="39"/>
      <c r="D61" s="40"/>
      <c r="L61" s="83"/>
      <c r="W61" s="83"/>
      <c r="AL61" s="14"/>
      <c r="AT61" s="83"/>
      <c r="BG61" s="83"/>
    </row>
    <row r="62" spans="2:59" outlineLevel="1" x14ac:dyDescent="0.25">
      <c r="B62" s="39"/>
      <c r="C62" s="74" t="s">
        <v>63</v>
      </c>
      <c r="D62" s="62"/>
      <c r="L62" s="83">
        <f>+L54+L60</f>
        <v>0</v>
      </c>
      <c r="W62" s="83">
        <f>+W54+W60</f>
        <v>0</v>
      </c>
      <c r="AL62" s="14"/>
      <c r="AT62" s="83">
        <f>+AT54+AT60</f>
        <v>0</v>
      </c>
      <c r="BG62" s="83">
        <f>+BG54+BG60</f>
        <v>0</v>
      </c>
    </row>
    <row r="63" spans="2:59" outlineLevel="1" x14ac:dyDescent="0.25">
      <c r="B63" s="39"/>
      <c r="C63" s="39"/>
      <c r="D63" s="40"/>
      <c r="L63" s="83"/>
      <c r="W63" s="83"/>
      <c r="AL63" s="14"/>
      <c r="AT63" s="83"/>
      <c r="BG63" s="83"/>
    </row>
    <row r="64" spans="2:59" outlineLevel="1" x14ac:dyDescent="0.25">
      <c r="B64" s="39"/>
      <c r="C64" s="74" t="s">
        <v>64</v>
      </c>
      <c r="D64" s="62"/>
      <c r="L64" s="83"/>
      <c r="W64" s="83"/>
      <c r="AL64" s="14"/>
      <c r="AT64" s="83"/>
      <c r="BG64" s="83"/>
    </row>
    <row r="65" spans="2:59" outlineLevel="1" x14ac:dyDescent="0.25">
      <c r="B65" s="39"/>
      <c r="C65" s="39"/>
      <c r="D65" s="40" t="s">
        <v>65</v>
      </c>
      <c r="L65" s="83">
        <f>+L54-L50</f>
        <v>0</v>
      </c>
      <c r="W65" s="83">
        <f>+W54-W50</f>
        <v>0</v>
      </c>
      <c r="AL65" s="14"/>
      <c r="AT65" s="83">
        <f>+AT54</f>
        <v>0</v>
      </c>
      <c r="BG65" s="83">
        <f>+BG54</f>
        <v>0</v>
      </c>
    </row>
    <row r="66" spans="2:59" outlineLevel="1" x14ac:dyDescent="0.25">
      <c r="B66" s="39"/>
      <c r="C66" s="39"/>
      <c r="D66" s="40" t="s">
        <v>59</v>
      </c>
      <c r="L66" s="120">
        <f>+L60</f>
        <v>0</v>
      </c>
      <c r="W66" s="120">
        <f>+W60</f>
        <v>0</v>
      </c>
      <c r="AL66" s="14"/>
      <c r="AT66" s="120">
        <f>+AT60</f>
        <v>0</v>
      </c>
      <c r="BG66" s="120">
        <f>+BG60</f>
        <v>0</v>
      </c>
    </row>
    <row r="67" spans="2:59" outlineLevel="1" x14ac:dyDescent="0.25">
      <c r="B67" s="39"/>
      <c r="C67" s="74" t="s">
        <v>66</v>
      </c>
      <c r="D67" s="62"/>
      <c r="L67" s="83">
        <f>SUM(L65:L66)</f>
        <v>0</v>
      </c>
      <c r="W67" s="83">
        <f>SUM(W65:W66)</f>
        <v>0</v>
      </c>
      <c r="AL67" s="14"/>
      <c r="AT67" s="83">
        <f>SUM(AT65:AT66)</f>
        <v>0</v>
      </c>
      <c r="BG67" s="83">
        <f>SUM(BG65:BG66)</f>
        <v>0</v>
      </c>
    </row>
    <row r="68" spans="2:59" outlineLevel="1" x14ac:dyDescent="0.25">
      <c r="B68" s="39"/>
      <c r="C68" s="39"/>
      <c r="D68" s="40" t="s">
        <v>67</v>
      </c>
      <c r="L68" s="83"/>
      <c r="W68" s="83"/>
      <c r="AL68" s="14"/>
      <c r="AT68" s="83"/>
      <c r="BG68" s="83" t="e">
        <f>-#REF!</f>
        <v>#REF!</v>
      </c>
    </row>
    <row r="69" spans="2:59" outlineLevel="1" x14ac:dyDescent="0.25">
      <c r="B69" s="39"/>
      <c r="C69" s="39"/>
      <c r="D69" s="40" t="s">
        <v>68</v>
      </c>
      <c r="L69" s="120"/>
      <c r="W69" s="120"/>
      <c r="AL69" s="14"/>
      <c r="AT69" s="120"/>
      <c r="BG69" s="120"/>
    </row>
    <row r="70" spans="2:59" ht="15.75" outlineLevel="1" thickBot="1" x14ac:dyDescent="0.3">
      <c r="B70" s="39"/>
      <c r="C70" s="74" t="s">
        <v>69</v>
      </c>
      <c r="D70" s="62"/>
      <c r="L70" s="119">
        <f>SUM(L67:L69)</f>
        <v>0</v>
      </c>
      <c r="W70" s="119">
        <f>SUM(W67:W69)</f>
        <v>0</v>
      </c>
      <c r="AL70" s="14"/>
      <c r="AT70" s="119">
        <f>SUM(AT67:AT69)</f>
        <v>0</v>
      </c>
      <c r="BG70" s="119" t="e">
        <f>SUM(BG67:BG69)</f>
        <v>#REF!</v>
      </c>
    </row>
    <row r="71" spans="2:59" ht="15.75" outlineLevel="1" thickTop="1" x14ac:dyDescent="0.25">
      <c r="AL71" s="14"/>
    </row>
    <row r="72" spans="2:59" outlineLevel="1" x14ac:dyDescent="0.25">
      <c r="L72" s="121">
        <f>+L70-L33</f>
        <v>482531.76</v>
      </c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1">
        <f ca="1">+W67-W33</f>
        <v>444752.8</v>
      </c>
      <c r="AL72" s="14"/>
      <c r="AT72" s="121">
        <f ca="1">+AT70-AT33</f>
        <v>268901.66000000003</v>
      </c>
      <c r="BG72" s="123" t="e">
        <f ca="1">+BG70-BG33</f>
        <v>#REF!</v>
      </c>
    </row>
    <row r="73" spans="2:59" outlineLevel="1" x14ac:dyDescent="0.25">
      <c r="W73" s="122"/>
      <c r="AL73" s="14"/>
      <c r="AT73" s="122"/>
      <c r="BG73" s="122">
        <f>3063401-BG23</f>
        <v>3063401</v>
      </c>
    </row>
    <row r="74" spans="2:59" x14ac:dyDescent="0.25">
      <c r="W74" s="122"/>
      <c r="AH74" s="122"/>
      <c r="AL74" s="14"/>
      <c r="AT74" s="122"/>
      <c r="BG74" s="122"/>
    </row>
    <row r="75" spans="2:59" x14ac:dyDescent="0.25">
      <c r="AG75" s="124"/>
    </row>
    <row r="76" spans="2:59" x14ac:dyDescent="0.25">
      <c r="AG76" s="124"/>
      <c r="AH76" s="14"/>
    </row>
    <row r="77" spans="2:59" x14ac:dyDescent="0.25">
      <c r="AG77" s="124"/>
      <c r="AH77" s="14"/>
    </row>
    <row r="78" spans="2:59" x14ac:dyDescent="0.25">
      <c r="AG78" s="14"/>
      <c r="AH78" s="124"/>
    </row>
    <row r="79" spans="2:59" x14ac:dyDescent="0.25">
      <c r="AH79" s="124"/>
    </row>
    <row r="80" spans="2:59" x14ac:dyDescent="0.25">
      <c r="AH80" s="124"/>
    </row>
    <row r="81" spans="34:34" x14ac:dyDescent="0.25">
      <c r="AH81" s="124"/>
    </row>
    <row r="82" spans="34:34" x14ac:dyDescent="0.25">
      <c r="AH82" s="124"/>
    </row>
    <row r="83" spans="34:34" x14ac:dyDescent="0.25">
      <c r="AH83" s="124"/>
    </row>
    <row r="84" spans="34:34" x14ac:dyDescent="0.25">
      <c r="AH84" s="124"/>
    </row>
    <row r="85" spans="34:34" x14ac:dyDescent="0.25">
      <c r="AH85" s="124"/>
    </row>
    <row r="86" spans="34:34" x14ac:dyDescent="0.25">
      <c r="AH86" s="124"/>
    </row>
    <row r="87" spans="34:34" x14ac:dyDescent="0.25">
      <c r="AH87" s="124"/>
    </row>
    <row r="88" spans="34:34" x14ac:dyDescent="0.25">
      <c r="AH88" s="124"/>
    </row>
    <row r="89" spans="34:34" x14ac:dyDescent="0.25">
      <c r="AH89" s="124"/>
    </row>
    <row r="90" spans="34:34" x14ac:dyDescent="0.25">
      <c r="AH90" s="124"/>
    </row>
    <row r="91" spans="34:34" x14ac:dyDescent="0.25">
      <c r="AH91" s="124"/>
    </row>
    <row r="92" spans="34:34" x14ac:dyDescent="0.25">
      <c r="AH92" s="124"/>
    </row>
    <row r="93" spans="34:34" x14ac:dyDescent="0.25">
      <c r="AH93" s="124"/>
    </row>
    <row r="94" spans="34:34" x14ac:dyDescent="0.25">
      <c r="AH94" s="14"/>
    </row>
    <row r="95" spans="34:34" x14ac:dyDescent="0.25">
      <c r="AH95" s="125"/>
    </row>
    <row r="96" spans="34:34" x14ac:dyDescent="0.25">
      <c r="AH96" s="126"/>
    </row>
    <row r="97" spans="34:34" x14ac:dyDescent="0.25">
      <c r="AH97" s="14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52"/>
  <sheetViews>
    <sheetView topLeftCell="A118" zoomScale="110" zoomScaleNormal="110" workbookViewId="0">
      <selection activeCell="AK3" sqref="AK3:AK149"/>
    </sheetView>
  </sheetViews>
  <sheetFormatPr defaultRowHeight="12.75" outlineLevelCol="1" x14ac:dyDescent="0.2"/>
  <cols>
    <col min="1" max="1" width="9.140625" style="143"/>
    <col min="2" max="2" width="20.42578125" style="143" bestFit="1" customWidth="1"/>
    <col min="3" max="3" width="9.42578125" style="187" customWidth="1" outlineLevel="1"/>
    <col min="4" max="4" width="8" style="187" customWidth="1" outlineLevel="1"/>
    <col min="5" max="5" width="12.5703125" style="187" customWidth="1" outlineLevel="1"/>
    <col min="6" max="6" width="8.7109375" style="143" customWidth="1" outlineLevel="1"/>
    <col min="7" max="7" width="54.28515625" style="143" customWidth="1"/>
    <col min="8" max="8" width="11.85546875" style="143" hidden="1" customWidth="1" outlineLevel="1"/>
    <col min="9" max="9" width="11" style="143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0.28515625" style="143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0.28515625" style="143" customWidth="1" collapsed="1"/>
    <col min="28" max="31" width="15.42578125" style="143" hidden="1" customWidth="1" outlineLevel="1"/>
    <col min="32" max="32" width="11.7109375" style="143" customWidth="1" collapsed="1"/>
    <col min="33" max="33" width="13.28515625" style="143" hidden="1" customWidth="1" outlineLevel="1"/>
    <col min="34" max="34" width="2.7109375" style="143" customWidth="1" collapsed="1"/>
    <col min="35" max="35" width="10.7109375" style="143" customWidth="1"/>
    <col min="36" max="36" width="11.85546875" style="143" bestFit="1" customWidth="1"/>
    <col min="37" max="37" width="11.85546875" style="143" customWidth="1"/>
    <col min="38" max="43" width="13.28515625" style="143" customWidth="1" outlineLevel="1"/>
    <col min="44" max="44" width="2.7109375" style="143" customWidth="1"/>
    <col min="45" max="45" width="10.7109375" style="143" hidden="1" customWidth="1" outlineLevel="1"/>
    <col min="46" max="46" width="11.85546875" style="143" hidden="1" customWidth="1" outlineLevel="1"/>
    <col min="47" max="50" width="15.42578125" style="143" hidden="1" customWidth="1" outlineLevel="1"/>
    <col min="51" max="51" width="13.7109375" style="143" hidden="1" customWidth="1" outlineLevel="1"/>
    <col min="52" max="52" width="17.7109375" style="143" hidden="1" customWidth="1" outlineLevel="1"/>
    <col min="53" max="53" width="9.140625" style="143" collapsed="1"/>
    <col min="54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201" t="s">
        <v>2</v>
      </c>
      <c r="I1" s="201"/>
      <c r="J1" s="201"/>
      <c r="K1" s="201"/>
      <c r="L1" s="201"/>
      <c r="M1" s="201"/>
      <c r="N1" s="201"/>
      <c r="O1" s="201"/>
      <c r="Q1" s="202" t="s">
        <v>3</v>
      </c>
      <c r="R1" s="202"/>
      <c r="S1" s="202"/>
      <c r="T1" s="202"/>
      <c r="U1" s="202"/>
      <c r="V1" s="202"/>
      <c r="W1" s="202"/>
      <c r="X1" s="202"/>
      <c r="Z1" s="203" t="s">
        <v>4</v>
      </c>
      <c r="AA1" s="203"/>
      <c r="AB1" s="203"/>
      <c r="AC1" s="203"/>
      <c r="AD1" s="203"/>
      <c r="AE1" s="203"/>
      <c r="AF1" s="203"/>
      <c r="AG1" s="203"/>
      <c r="AI1" s="204" t="s">
        <v>5</v>
      </c>
      <c r="AJ1" s="204"/>
      <c r="AK1" s="204"/>
      <c r="AL1" s="204"/>
      <c r="AM1" s="204"/>
      <c r="AN1" s="204"/>
      <c r="AO1" s="204"/>
      <c r="AP1" s="204"/>
      <c r="AQ1" s="204"/>
      <c r="AS1" s="202" t="s">
        <v>6</v>
      </c>
      <c r="AT1" s="202"/>
      <c r="AU1" s="202"/>
      <c r="AV1" s="202"/>
      <c r="AW1" s="202"/>
      <c r="AX1" s="202"/>
      <c r="AY1" s="202"/>
      <c r="AZ1" s="202"/>
    </row>
    <row r="2" spans="1:52" s="192" customFormat="1" ht="33.75" customHeight="1" x14ac:dyDescent="0.2">
      <c r="A2" s="188" t="s">
        <v>70</v>
      </c>
      <c r="B2" s="188" t="s">
        <v>71</v>
      </c>
      <c r="C2" s="189" t="s">
        <v>72</v>
      </c>
      <c r="D2" s="189" t="s">
        <v>73</v>
      </c>
      <c r="E2" s="189" t="s">
        <v>74</v>
      </c>
      <c r="F2" s="190" t="s">
        <v>75</v>
      </c>
      <c r="G2" s="190" t="s">
        <v>76</v>
      </c>
      <c r="H2" s="191" t="s">
        <v>7</v>
      </c>
      <c r="I2" s="191" t="s">
        <v>8</v>
      </c>
      <c r="J2" s="191" t="s">
        <v>77</v>
      </c>
      <c r="K2" s="191" t="s">
        <v>78</v>
      </c>
      <c r="L2" s="191" t="s">
        <v>79</v>
      </c>
      <c r="M2" s="191" t="s">
        <v>80</v>
      </c>
      <c r="N2" s="191" t="s">
        <v>13</v>
      </c>
      <c r="O2" s="191" t="s">
        <v>81</v>
      </c>
      <c r="Q2" s="168" t="s">
        <v>7</v>
      </c>
      <c r="R2" s="168" t="s">
        <v>8</v>
      </c>
      <c r="S2" s="168" t="s">
        <v>77</v>
      </c>
      <c r="T2" s="168" t="s">
        <v>78</v>
      </c>
      <c r="U2" s="168" t="s">
        <v>79</v>
      </c>
      <c r="V2" s="168" t="s">
        <v>80</v>
      </c>
      <c r="W2" s="168" t="s">
        <v>13</v>
      </c>
      <c r="X2" s="168" t="s">
        <v>81</v>
      </c>
      <c r="Z2" s="170" t="s">
        <v>7</v>
      </c>
      <c r="AA2" s="170" t="s">
        <v>8</v>
      </c>
      <c r="AB2" s="170" t="s">
        <v>77</v>
      </c>
      <c r="AC2" s="170" t="s">
        <v>78</v>
      </c>
      <c r="AD2" s="170" t="s">
        <v>79</v>
      </c>
      <c r="AE2" s="170" t="s">
        <v>80</v>
      </c>
      <c r="AF2" s="170" t="s">
        <v>13</v>
      </c>
      <c r="AG2" s="170" t="s">
        <v>81</v>
      </c>
      <c r="AI2" s="172" t="s">
        <v>352</v>
      </c>
      <c r="AJ2" s="172" t="s">
        <v>8</v>
      </c>
      <c r="AK2" s="172" t="s">
        <v>353</v>
      </c>
      <c r="AL2" s="172" t="s">
        <v>77</v>
      </c>
      <c r="AM2" s="172" t="s">
        <v>78</v>
      </c>
      <c r="AN2" s="172" t="s">
        <v>79</v>
      </c>
      <c r="AO2" s="172" t="s">
        <v>80</v>
      </c>
      <c r="AP2" s="172" t="s">
        <v>17</v>
      </c>
      <c r="AQ2" s="176" t="s">
        <v>82</v>
      </c>
      <c r="AR2" s="174"/>
      <c r="AS2" s="168" t="s">
        <v>7</v>
      </c>
      <c r="AT2" s="168" t="s">
        <v>8</v>
      </c>
      <c r="AU2" s="168" t="s">
        <v>77</v>
      </c>
      <c r="AV2" s="168" t="s">
        <v>78</v>
      </c>
      <c r="AW2" s="168" t="s">
        <v>79</v>
      </c>
      <c r="AX2" s="168" t="s">
        <v>80</v>
      </c>
      <c r="AY2" s="168" t="s">
        <v>17</v>
      </c>
      <c r="AZ2" s="185" t="s">
        <v>82</v>
      </c>
    </row>
    <row r="3" spans="1:52" x14ac:dyDescent="0.2">
      <c r="A3" s="193">
        <v>99</v>
      </c>
      <c r="B3" s="143" t="s">
        <v>299</v>
      </c>
      <c r="C3" s="194" t="str">
        <f>MID(B3,5,2)</f>
        <v>00</v>
      </c>
      <c r="D3" s="194" t="str">
        <f>MID(B3,8,2)</f>
        <v>00</v>
      </c>
      <c r="E3" s="187" t="str">
        <f>MID(B3,11,3)</f>
        <v>900</v>
      </c>
      <c r="F3" s="143" t="str">
        <f t="shared" ref="F3:F34" si="0">RIGHT(B3,7)</f>
        <v>6700.01</v>
      </c>
      <c r="G3" s="143" t="s">
        <v>340</v>
      </c>
      <c r="H3" s="166">
        <v>0</v>
      </c>
      <c r="I3" s="166">
        <v>0</v>
      </c>
      <c r="J3" s="166"/>
      <c r="K3" s="166"/>
      <c r="L3" s="166"/>
      <c r="M3" s="166">
        <v>0</v>
      </c>
      <c r="N3" s="141">
        <v>0</v>
      </c>
      <c r="O3" s="141">
        <f t="shared" ref="O3:O34" si="1">N3-I3</f>
        <v>0</v>
      </c>
      <c r="Q3" s="177">
        <v>0</v>
      </c>
      <c r="R3" s="177">
        <v>0</v>
      </c>
      <c r="S3" s="177"/>
      <c r="T3" s="177"/>
      <c r="U3" s="177"/>
      <c r="V3" s="177">
        <v>0</v>
      </c>
      <c r="W3" s="142">
        <v>0</v>
      </c>
      <c r="X3" s="142">
        <f t="shared" ref="X3:X34" si="2">W3-R3</f>
        <v>0</v>
      </c>
      <c r="Z3" s="179">
        <v>0</v>
      </c>
      <c r="AA3" s="179">
        <v>0</v>
      </c>
      <c r="AB3" s="179"/>
      <c r="AC3" s="179"/>
      <c r="AD3" s="179"/>
      <c r="AE3" s="179">
        <v>0</v>
      </c>
      <c r="AF3" s="175">
        <v>0</v>
      </c>
      <c r="AG3" s="175">
        <f t="shared" ref="AG3:AG34" si="3">AF3-AA3</f>
        <v>0</v>
      </c>
      <c r="AI3" s="171">
        <v>0</v>
      </c>
      <c r="AJ3" s="171">
        <v>0</v>
      </c>
      <c r="AK3" s="181">
        <f>AJ3</f>
        <v>0</v>
      </c>
      <c r="AL3" s="173">
        <f>IFERROR(VLOOKUP(B3,[2]rptBudgetaryBudgetCrossOrganiza!$A$13176:$O$14047,13,FALSE),"0")</f>
        <v>0</v>
      </c>
      <c r="AM3" s="173"/>
      <c r="AN3" s="173"/>
      <c r="AO3" s="173"/>
      <c r="AP3" s="173"/>
      <c r="AQ3" s="173">
        <f t="shared" ref="AQ3:AQ34" si="4">AP3-AJ3</f>
        <v>0</v>
      </c>
      <c r="AS3" s="142"/>
      <c r="AT3" s="142"/>
      <c r="AU3" s="142"/>
      <c r="AV3" s="142"/>
      <c r="AW3" s="142"/>
      <c r="AX3" s="142"/>
      <c r="AY3" s="142"/>
      <c r="AZ3" s="142">
        <f t="shared" ref="AZ3:AZ34" si="5">AY3-AT3</f>
        <v>0</v>
      </c>
    </row>
    <row r="4" spans="1:52" x14ac:dyDescent="0.2">
      <c r="A4" s="193">
        <v>99</v>
      </c>
      <c r="B4" s="143" t="s">
        <v>300</v>
      </c>
      <c r="C4" s="194" t="str">
        <f t="shared" ref="C4:C67" si="6">MID(B4,5,2)</f>
        <v>00</v>
      </c>
      <c r="D4" s="194" t="str">
        <f t="shared" ref="D4:D67" si="7">MID(B4,8,2)</f>
        <v>00</v>
      </c>
      <c r="E4" s="187" t="str">
        <f t="shared" ref="E4:E67" si="8">MID(B4,11,3)</f>
        <v>900</v>
      </c>
      <c r="F4" s="143" t="str">
        <f t="shared" si="0"/>
        <v>6700.02</v>
      </c>
      <c r="G4" s="143" t="s">
        <v>341</v>
      </c>
      <c r="H4" s="166">
        <v>0</v>
      </c>
      <c r="I4" s="166">
        <v>0</v>
      </c>
      <c r="J4" s="166"/>
      <c r="K4" s="166"/>
      <c r="L4" s="166"/>
      <c r="M4" s="166">
        <v>0</v>
      </c>
      <c r="N4" s="141">
        <v>0</v>
      </c>
      <c r="O4" s="141">
        <f t="shared" si="1"/>
        <v>0</v>
      </c>
      <c r="Q4" s="177">
        <v>0</v>
      </c>
      <c r="R4" s="177">
        <v>0</v>
      </c>
      <c r="S4" s="177"/>
      <c r="T4" s="177"/>
      <c r="U4" s="177"/>
      <c r="V4" s="177">
        <v>0</v>
      </c>
      <c r="W4" s="142">
        <v>0</v>
      </c>
      <c r="X4" s="142">
        <f t="shared" si="2"/>
        <v>0</v>
      </c>
      <c r="Z4" s="179">
        <v>0</v>
      </c>
      <c r="AA4" s="179">
        <v>0</v>
      </c>
      <c r="AB4" s="179"/>
      <c r="AC4" s="179"/>
      <c r="AD4" s="179"/>
      <c r="AE4" s="179">
        <v>0</v>
      </c>
      <c r="AF4" s="175">
        <v>0</v>
      </c>
      <c r="AG4" s="175">
        <f t="shared" si="3"/>
        <v>0</v>
      </c>
      <c r="AI4" s="171">
        <v>0</v>
      </c>
      <c r="AJ4" s="171">
        <v>0</v>
      </c>
      <c r="AK4" s="181">
        <f t="shared" ref="AK4:AK67" si="9">AJ4</f>
        <v>0</v>
      </c>
      <c r="AL4" s="173">
        <f>IFERROR(VLOOKUP(B4,[2]rptBudgetaryBudgetCrossOrganiza!$A$13176:$O$14047,13,FALSE),"0")</f>
        <v>0</v>
      </c>
      <c r="AM4" s="173"/>
      <c r="AN4" s="173"/>
      <c r="AO4" s="173"/>
      <c r="AP4" s="173"/>
      <c r="AQ4" s="173">
        <f t="shared" si="4"/>
        <v>0</v>
      </c>
      <c r="AS4" s="142"/>
      <c r="AT4" s="142"/>
      <c r="AU4" s="142"/>
      <c r="AV4" s="142"/>
      <c r="AW4" s="142"/>
      <c r="AX4" s="142"/>
      <c r="AY4" s="142"/>
      <c r="AZ4" s="142">
        <f t="shared" si="5"/>
        <v>0</v>
      </c>
    </row>
    <row r="5" spans="1:52" x14ac:dyDescent="0.2">
      <c r="A5" s="193">
        <v>99</v>
      </c>
      <c r="B5" s="143" t="s">
        <v>301</v>
      </c>
      <c r="C5" s="194" t="str">
        <f t="shared" si="6"/>
        <v>00</v>
      </c>
      <c r="D5" s="194" t="str">
        <f t="shared" si="7"/>
        <v>00</v>
      </c>
      <c r="E5" s="187" t="str">
        <f t="shared" si="8"/>
        <v>900</v>
      </c>
      <c r="F5" s="143" t="str">
        <f t="shared" si="0"/>
        <v>6700.03</v>
      </c>
      <c r="G5" s="143" t="s">
        <v>342</v>
      </c>
      <c r="H5" s="166">
        <v>0</v>
      </c>
      <c r="I5" s="166">
        <v>0</v>
      </c>
      <c r="J5" s="166"/>
      <c r="K5" s="166"/>
      <c r="L5" s="166"/>
      <c r="M5" s="166">
        <v>0</v>
      </c>
      <c r="N5" s="141">
        <v>0</v>
      </c>
      <c r="O5" s="141">
        <f t="shared" si="1"/>
        <v>0</v>
      </c>
      <c r="Q5" s="177">
        <v>0</v>
      </c>
      <c r="R5" s="177">
        <v>0</v>
      </c>
      <c r="S5" s="177"/>
      <c r="T5" s="177"/>
      <c r="U5" s="177"/>
      <c r="V5" s="177">
        <v>0</v>
      </c>
      <c r="W5" s="142">
        <v>0</v>
      </c>
      <c r="X5" s="142">
        <f t="shared" si="2"/>
        <v>0</v>
      </c>
      <c r="Z5" s="179">
        <v>0</v>
      </c>
      <c r="AA5" s="179">
        <v>0</v>
      </c>
      <c r="AB5" s="179"/>
      <c r="AC5" s="179"/>
      <c r="AD5" s="179"/>
      <c r="AE5" s="179">
        <v>0</v>
      </c>
      <c r="AF5" s="175">
        <v>0</v>
      </c>
      <c r="AG5" s="175">
        <f t="shared" si="3"/>
        <v>0</v>
      </c>
      <c r="AI5" s="171">
        <v>0</v>
      </c>
      <c r="AJ5" s="171">
        <v>0</v>
      </c>
      <c r="AK5" s="181">
        <f t="shared" si="9"/>
        <v>0</v>
      </c>
      <c r="AL5" s="173">
        <f>IFERROR(VLOOKUP(B5,[2]rptBudgetaryBudgetCrossOrganiza!$A$13176:$O$14047,13,FALSE),"0")</f>
        <v>0</v>
      </c>
      <c r="AM5" s="173"/>
      <c r="AN5" s="173"/>
      <c r="AO5" s="173"/>
      <c r="AP5" s="173"/>
      <c r="AQ5" s="173">
        <f t="shared" si="4"/>
        <v>0</v>
      </c>
      <c r="AS5" s="142"/>
      <c r="AT5" s="142"/>
      <c r="AU5" s="142"/>
      <c r="AV5" s="142"/>
      <c r="AW5" s="142"/>
      <c r="AX5" s="142"/>
      <c r="AY5" s="142"/>
      <c r="AZ5" s="142">
        <f t="shared" si="5"/>
        <v>0</v>
      </c>
    </row>
    <row r="6" spans="1:52" x14ac:dyDescent="0.2">
      <c r="A6" s="193">
        <v>99</v>
      </c>
      <c r="B6" s="143" t="s">
        <v>302</v>
      </c>
      <c r="C6" s="194" t="str">
        <f t="shared" si="6"/>
        <v>00</v>
      </c>
      <c r="D6" s="194" t="str">
        <f t="shared" si="7"/>
        <v>00</v>
      </c>
      <c r="E6" s="187" t="str">
        <f t="shared" si="8"/>
        <v>900</v>
      </c>
      <c r="F6" s="143" t="str">
        <f t="shared" si="0"/>
        <v>6700.04</v>
      </c>
      <c r="G6" s="143" t="s">
        <v>343</v>
      </c>
      <c r="H6" s="166">
        <v>0</v>
      </c>
      <c r="I6" s="166">
        <v>0</v>
      </c>
      <c r="J6" s="166"/>
      <c r="K6" s="166"/>
      <c r="L6" s="166"/>
      <c r="M6" s="166">
        <v>0</v>
      </c>
      <c r="N6" s="141">
        <v>0</v>
      </c>
      <c r="O6" s="141">
        <f t="shared" si="1"/>
        <v>0</v>
      </c>
      <c r="Q6" s="177">
        <v>0</v>
      </c>
      <c r="R6" s="177">
        <v>0</v>
      </c>
      <c r="S6" s="177"/>
      <c r="T6" s="177"/>
      <c r="U6" s="177"/>
      <c r="V6" s="177">
        <v>0</v>
      </c>
      <c r="W6" s="142">
        <v>0</v>
      </c>
      <c r="X6" s="142">
        <f t="shared" si="2"/>
        <v>0</v>
      </c>
      <c r="Z6" s="179">
        <v>0</v>
      </c>
      <c r="AA6" s="179">
        <v>0</v>
      </c>
      <c r="AB6" s="179"/>
      <c r="AC6" s="179"/>
      <c r="AD6" s="179"/>
      <c r="AE6" s="179">
        <v>0</v>
      </c>
      <c r="AF6" s="175">
        <v>0</v>
      </c>
      <c r="AG6" s="175">
        <f t="shared" si="3"/>
        <v>0</v>
      </c>
      <c r="AI6" s="171">
        <v>0</v>
      </c>
      <c r="AJ6" s="171">
        <v>0</v>
      </c>
      <c r="AK6" s="181">
        <f t="shared" si="9"/>
        <v>0</v>
      </c>
      <c r="AL6" s="173">
        <f>IFERROR(VLOOKUP(B6,[2]rptBudgetaryBudgetCrossOrganiza!$A$13176:$O$14047,13,FALSE),"0")</f>
        <v>0</v>
      </c>
      <c r="AM6" s="173"/>
      <c r="AN6" s="173"/>
      <c r="AO6" s="173"/>
      <c r="AP6" s="173"/>
      <c r="AQ6" s="173">
        <f t="shared" si="4"/>
        <v>0</v>
      </c>
      <c r="AS6" s="142"/>
      <c r="AT6" s="142"/>
      <c r="AU6" s="142"/>
      <c r="AV6" s="142"/>
      <c r="AW6" s="142"/>
      <c r="AX6" s="142"/>
      <c r="AY6" s="142"/>
      <c r="AZ6" s="142">
        <f t="shared" si="5"/>
        <v>0</v>
      </c>
    </row>
    <row r="7" spans="1:52" x14ac:dyDescent="0.2">
      <c r="A7" s="193">
        <v>99</v>
      </c>
      <c r="B7" s="143" t="s">
        <v>303</v>
      </c>
      <c r="C7" s="194" t="str">
        <f t="shared" si="6"/>
        <v>00</v>
      </c>
      <c r="D7" s="194" t="str">
        <f t="shared" si="7"/>
        <v>00</v>
      </c>
      <c r="E7" s="187" t="str">
        <f t="shared" si="8"/>
        <v>900</v>
      </c>
      <c r="F7" s="143" t="str">
        <f t="shared" si="0"/>
        <v>6700.05</v>
      </c>
      <c r="G7" s="143" t="s">
        <v>344</v>
      </c>
      <c r="H7" s="166">
        <v>0</v>
      </c>
      <c r="I7" s="166">
        <v>0</v>
      </c>
      <c r="J7" s="166"/>
      <c r="K7" s="166"/>
      <c r="L7" s="166"/>
      <c r="M7" s="166">
        <v>579.02</v>
      </c>
      <c r="N7" s="141">
        <v>579.02</v>
      </c>
      <c r="O7" s="141">
        <f t="shared" si="1"/>
        <v>579.02</v>
      </c>
      <c r="Q7" s="177">
        <v>0</v>
      </c>
      <c r="R7" s="177">
        <v>0</v>
      </c>
      <c r="S7" s="177"/>
      <c r="T7" s="177"/>
      <c r="U7" s="177"/>
      <c r="V7" s="177">
        <v>18459.53</v>
      </c>
      <c r="W7" s="142">
        <v>18459.53</v>
      </c>
      <c r="X7" s="142">
        <f t="shared" si="2"/>
        <v>18459.53</v>
      </c>
      <c r="Z7" s="179">
        <v>0</v>
      </c>
      <c r="AA7" s="179">
        <v>0</v>
      </c>
      <c r="AB7" s="179"/>
      <c r="AC7" s="179"/>
      <c r="AD7" s="179"/>
      <c r="AE7" s="179">
        <v>0</v>
      </c>
      <c r="AF7" s="175">
        <v>0</v>
      </c>
      <c r="AG7" s="175">
        <f t="shared" si="3"/>
        <v>0</v>
      </c>
      <c r="AI7" s="171">
        <v>0</v>
      </c>
      <c r="AJ7" s="171">
        <v>0</v>
      </c>
      <c r="AK7" s="181">
        <f t="shared" si="9"/>
        <v>0</v>
      </c>
      <c r="AL7" s="173">
        <f>IFERROR(VLOOKUP(B7,[2]rptBudgetaryBudgetCrossOrganiza!$A$13176:$O$14047,13,FALSE),"0")</f>
        <v>0</v>
      </c>
      <c r="AM7" s="173"/>
      <c r="AN7" s="173"/>
      <c r="AO7" s="173"/>
      <c r="AP7" s="173"/>
      <c r="AQ7" s="173">
        <f t="shared" si="4"/>
        <v>0</v>
      </c>
      <c r="AS7" s="142"/>
      <c r="AT7" s="142"/>
      <c r="AU7" s="142"/>
      <c r="AV7" s="142"/>
      <c r="AW7" s="142"/>
      <c r="AX7" s="142"/>
      <c r="AY7" s="142"/>
      <c r="AZ7" s="142">
        <f t="shared" si="5"/>
        <v>0</v>
      </c>
    </row>
    <row r="8" spans="1:52" x14ac:dyDescent="0.2">
      <c r="A8" s="193">
        <v>99</v>
      </c>
      <c r="B8" s="143" t="s">
        <v>304</v>
      </c>
      <c r="C8" s="194" t="str">
        <f t="shared" si="6"/>
        <v>00</v>
      </c>
      <c r="D8" s="194" t="str">
        <f t="shared" si="7"/>
        <v>00</v>
      </c>
      <c r="E8" s="187" t="str">
        <f t="shared" si="8"/>
        <v>900</v>
      </c>
      <c r="F8" s="143" t="str">
        <f t="shared" si="0"/>
        <v>6700.06</v>
      </c>
      <c r="G8" s="143" t="s">
        <v>345</v>
      </c>
      <c r="H8" s="166">
        <v>0</v>
      </c>
      <c r="I8" s="166">
        <v>0</v>
      </c>
      <c r="J8" s="166"/>
      <c r="K8" s="166"/>
      <c r="L8" s="166"/>
      <c r="M8" s="166">
        <v>110459.61</v>
      </c>
      <c r="N8" s="141">
        <v>110459.61</v>
      </c>
      <c r="O8" s="141">
        <f t="shared" si="1"/>
        <v>110459.61</v>
      </c>
      <c r="Q8" s="177">
        <v>0</v>
      </c>
      <c r="R8" s="177">
        <v>0</v>
      </c>
      <c r="S8" s="177"/>
      <c r="T8" s="177"/>
      <c r="U8" s="177"/>
      <c r="V8" s="177">
        <v>194327.26</v>
      </c>
      <c r="W8" s="142">
        <v>194327.26</v>
      </c>
      <c r="X8" s="142">
        <f t="shared" si="2"/>
        <v>194327.26</v>
      </c>
      <c r="Z8" s="179">
        <v>0</v>
      </c>
      <c r="AA8" s="179">
        <v>0</v>
      </c>
      <c r="AB8" s="179"/>
      <c r="AC8" s="179"/>
      <c r="AD8" s="179"/>
      <c r="AE8" s="179">
        <v>0</v>
      </c>
      <c r="AF8" s="175">
        <v>0</v>
      </c>
      <c r="AG8" s="175">
        <f t="shared" si="3"/>
        <v>0</v>
      </c>
      <c r="AI8" s="171">
        <v>0</v>
      </c>
      <c r="AJ8" s="171">
        <v>0</v>
      </c>
      <c r="AK8" s="181">
        <f t="shared" si="9"/>
        <v>0</v>
      </c>
      <c r="AL8" s="173">
        <f>IFERROR(VLOOKUP(B8,[2]rptBudgetaryBudgetCrossOrganiza!$A$13176:$O$14047,13,FALSE),"0")</f>
        <v>0</v>
      </c>
      <c r="AM8" s="173"/>
      <c r="AN8" s="173"/>
      <c r="AO8" s="173"/>
      <c r="AP8" s="173"/>
      <c r="AQ8" s="173">
        <f t="shared" si="4"/>
        <v>0</v>
      </c>
      <c r="AS8" s="142"/>
      <c r="AT8" s="142"/>
      <c r="AU8" s="142"/>
      <c r="AV8" s="142"/>
      <c r="AW8" s="142"/>
      <c r="AX8" s="142"/>
      <c r="AY8" s="142"/>
      <c r="AZ8" s="142">
        <f t="shared" si="5"/>
        <v>0</v>
      </c>
    </row>
    <row r="9" spans="1:52" x14ac:dyDescent="0.2">
      <c r="A9" s="193">
        <v>13</v>
      </c>
      <c r="B9" s="143" t="s">
        <v>331</v>
      </c>
      <c r="C9" s="194" t="str">
        <f t="shared" si="6"/>
        <v>00</v>
      </c>
      <c r="D9" s="194" t="str">
        <f t="shared" si="7"/>
        <v>00</v>
      </c>
      <c r="E9" s="187" t="str">
        <f t="shared" si="8"/>
        <v>900</v>
      </c>
      <c r="F9" s="143" t="str">
        <f t="shared" si="0"/>
        <v>9000.84</v>
      </c>
      <c r="G9" s="143" t="s">
        <v>347</v>
      </c>
      <c r="H9" s="166">
        <v>0</v>
      </c>
      <c r="I9" s="166">
        <v>0</v>
      </c>
      <c r="J9" s="166"/>
      <c r="K9" s="166"/>
      <c r="L9" s="166"/>
      <c r="M9" s="166">
        <v>0</v>
      </c>
      <c r="N9" s="141">
        <v>0</v>
      </c>
      <c r="O9" s="141">
        <f t="shared" si="1"/>
        <v>0</v>
      </c>
      <c r="Q9" s="177">
        <v>0</v>
      </c>
      <c r="R9" s="177">
        <v>0</v>
      </c>
      <c r="S9" s="177"/>
      <c r="T9" s="177"/>
      <c r="U9" s="177"/>
      <c r="V9" s="177">
        <v>0</v>
      </c>
      <c r="W9" s="142">
        <v>0</v>
      </c>
      <c r="X9" s="142">
        <f t="shared" si="2"/>
        <v>0</v>
      </c>
      <c r="Z9" s="179">
        <v>0</v>
      </c>
      <c r="AA9" s="179">
        <v>0</v>
      </c>
      <c r="AB9" s="179"/>
      <c r="AC9" s="179"/>
      <c r="AD9" s="179"/>
      <c r="AE9" s="179">
        <v>0</v>
      </c>
      <c r="AF9" s="175">
        <v>0</v>
      </c>
      <c r="AG9" s="175">
        <f t="shared" si="3"/>
        <v>0</v>
      </c>
      <c r="AI9" s="171">
        <v>0</v>
      </c>
      <c r="AJ9" s="171">
        <v>0</v>
      </c>
      <c r="AK9" s="181">
        <f t="shared" si="9"/>
        <v>0</v>
      </c>
      <c r="AL9" s="173">
        <f>IFERROR(VLOOKUP(B9,[2]rptBudgetaryBudgetCrossOrganiza!$A$13176:$O$14047,13,FALSE),"0")</f>
        <v>0</v>
      </c>
      <c r="AM9" s="173"/>
      <c r="AN9" s="173"/>
      <c r="AO9" s="173"/>
      <c r="AP9" s="173"/>
      <c r="AQ9" s="173">
        <f t="shared" si="4"/>
        <v>0</v>
      </c>
      <c r="AS9" s="142"/>
      <c r="AT9" s="142"/>
      <c r="AU9" s="142"/>
      <c r="AV9" s="142"/>
      <c r="AW9" s="142"/>
      <c r="AX9" s="142"/>
      <c r="AY9" s="142"/>
      <c r="AZ9" s="142">
        <f t="shared" si="5"/>
        <v>0</v>
      </c>
    </row>
    <row r="10" spans="1:52" x14ac:dyDescent="0.2">
      <c r="A10" s="193">
        <v>99</v>
      </c>
      <c r="B10" s="143" t="s">
        <v>332</v>
      </c>
      <c r="C10" s="194" t="str">
        <f t="shared" si="6"/>
        <v>00</v>
      </c>
      <c r="D10" s="194" t="str">
        <f t="shared" si="7"/>
        <v>00</v>
      </c>
      <c r="E10" s="187" t="str">
        <f t="shared" si="8"/>
        <v>900</v>
      </c>
      <c r="F10" s="143" t="str">
        <f t="shared" si="0"/>
        <v>9888.01</v>
      </c>
      <c r="G10" s="143" t="s">
        <v>348</v>
      </c>
      <c r="H10" s="166">
        <v>0</v>
      </c>
      <c r="I10" s="166">
        <v>0</v>
      </c>
      <c r="J10" s="166"/>
      <c r="K10" s="166"/>
      <c r="L10" s="166"/>
      <c r="M10" s="166">
        <v>-482531.76</v>
      </c>
      <c r="N10" s="141">
        <v>-482531.76</v>
      </c>
      <c r="O10" s="141">
        <f t="shared" si="1"/>
        <v>-482531.76</v>
      </c>
      <c r="Q10" s="177">
        <v>0</v>
      </c>
      <c r="R10" s="177">
        <v>0</v>
      </c>
      <c r="S10" s="177"/>
      <c r="T10" s="177"/>
      <c r="U10" s="177"/>
      <c r="V10" s="177">
        <v>-52362.82</v>
      </c>
      <c r="W10" s="142">
        <v>-52362.82</v>
      </c>
      <c r="X10" s="142">
        <f t="shared" si="2"/>
        <v>-52362.82</v>
      </c>
      <c r="Z10" s="179">
        <v>0</v>
      </c>
      <c r="AA10" s="179">
        <v>0</v>
      </c>
      <c r="AB10" s="179"/>
      <c r="AC10" s="179"/>
      <c r="AD10" s="179"/>
      <c r="AE10" s="179">
        <v>0</v>
      </c>
      <c r="AF10" s="175">
        <v>0</v>
      </c>
      <c r="AG10" s="175">
        <f t="shared" si="3"/>
        <v>0</v>
      </c>
      <c r="AI10" s="171">
        <v>0</v>
      </c>
      <c r="AJ10" s="171">
        <v>0</v>
      </c>
      <c r="AK10" s="181">
        <f t="shared" si="9"/>
        <v>0</v>
      </c>
      <c r="AL10" s="173">
        <f>IFERROR(VLOOKUP(B10,[2]rptBudgetaryBudgetCrossOrganiza!$A$13176:$O$14047,13,FALSE),"0")</f>
        <v>0</v>
      </c>
      <c r="AM10" s="173"/>
      <c r="AN10" s="173"/>
      <c r="AO10" s="173"/>
      <c r="AP10" s="173"/>
      <c r="AQ10" s="173">
        <f t="shared" si="4"/>
        <v>0</v>
      </c>
      <c r="AS10" s="142"/>
      <c r="AT10" s="142"/>
      <c r="AU10" s="142"/>
      <c r="AV10" s="142"/>
      <c r="AW10" s="142"/>
      <c r="AX10" s="142"/>
      <c r="AY10" s="142"/>
      <c r="AZ10" s="142">
        <f t="shared" si="5"/>
        <v>0</v>
      </c>
    </row>
    <row r="11" spans="1:52" x14ac:dyDescent="0.2">
      <c r="A11" s="193">
        <v>99</v>
      </c>
      <c r="B11" s="143" t="s">
        <v>333</v>
      </c>
      <c r="C11" s="194" t="str">
        <f t="shared" si="6"/>
        <v>00</v>
      </c>
      <c r="D11" s="194" t="str">
        <f t="shared" si="7"/>
        <v>00</v>
      </c>
      <c r="E11" s="187" t="str">
        <f t="shared" si="8"/>
        <v>900</v>
      </c>
      <c r="F11" s="143" t="str">
        <f t="shared" si="0"/>
        <v>9888.03</v>
      </c>
      <c r="G11" s="143" t="s">
        <v>349</v>
      </c>
      <c r="H11" s="166">
        <v>0</v>
      </c>
      <c r="I11" s="166">
        <v>0</v>
      </c>
      <c r="J11" s="166"/>
      <c r="K11" s="166"/>
      <c r="L11" s="166"/>
      <c r="M11" s="166">
        <v>7165.18</v>
      </c>
      <c r="N11" s="141">
        <v>7165.18</v>
      </c>
      <c r="O11" s="141">
        <f t="shared" si="1"/>
        <v>7165.18</v>
      </c>
      <c r="Q11" s="177">
        <v>0</v>
      </c>
      <c r="R11" s="177">
        <v>0</v>
      </c>
      <c r="S11" s="177"/>
      <c r="T11" s="177"/>
      <c r="U11" s="177"/>
      <c r="V11" s="177">
        <v>6303.55</v>
      </c>
      <c r="W11" s="142">
        <v>6303.55</v>
      </c>
      <c r="X11" s="142">
        <f t="shared" si="2"/>
        <v>6303.55</v>
      </c>
      <c r="Z11" s="179">
        <v>0</v>
      </c>
      <c r="AA11" s="179">
        <v>0</v>
      </c>
      <c r="AB11" s="179"/>
      <c r="AC11" s="179"/>
      <c r="AD11" s="179"/>
      <c r="AE11" s="179">
        <v>0</v>
      </c>
      <c r="AF11" s="175">
        <v>0</v>
      </c>
      <c r="AG11" s="175">
        <f t="shared" si="3"/>
        <v>0</v>
      </c>
      <c r="AI11" s="171">
        <v>0</v>
      </c>
      <c r="AJ11" s="171">
        <v>0</v>
      </c>
      <c r="AK11" s="181">
        <f t="shared" si="9"/>
        <v>0</v>
      </c>
      <c r="AL11" s="173">
        <f>IFERROR(VLOOKUP(B11,[2]rptBudgetaryBudgetCrossOrganiza!$A$13176:$O$14047,13,FALSE),"0")</f>
        <v>0</v>
      </c>
      <c r="AM11" s="173"/>
      <c r="AN11" s="173"/>
      <c r="AO11" s="173"/>
      <c r="AP11" s="173"/>
      <c r="AQ11" s="173">
        <f t="shared" si="4"/>
        <v>0</v>
      </c>
      <c r="AS11" s="142"/>
      <c r="AT11" s="142"/>
      <c r="AU11" s="142"/>
      <c r="AV11" s="142"/>
      <c r="AW11" s="142"/>
      <c r="AX11" s="142"/>
      <c r="AY11" s="142"/>
      <c r="AZ11" s="142">
        <f t="shared" si="5"/>
        <v>0</v>
      </c>
    </row>
    <row r="12" spans="1:52" x14ac:dyDescent="0.2">
      <c r="A12" s="193">
        <v>99</v>
      </c>
      <c r="B12" s="143" t="s">
        <v>334</v>
      </c>
      <c r="C12" s="194" t="str">
        <f t="shared" si="6"/>
        <v>00</v>
      </c>
      <c r="D12" s="194" t="str">
        <f t="shared" si="7"/>
        <v>00</v>
      </c>
      <c r="E12" s="187" t="str">
        <f t="shared" si="8"/>
        <v>900</v>
      </c>
      <c r="F12" s="143" t="str">
        <f t="shared" si="0"/>
        <v>9888.04</v>
      </c>
      <c r="G12" s="143" t="s">
        <v>350</v>
      </c>
      <c r="H12" s="166">
        <v>0</v>
      </c>
      <c r="I12" s="166">
        <v>0</v>
      </c>
      <c r="J12" s="166"/>
      <c r="K12" s="166"/>
      <c r="L12" s="166"/>
      <c r="M12" s="166">
        <v>0</v>
      </c>
      <c r="N12" s="141">
        <v>0</v>
      </c>
      <c r="O12" s="141">
        <f t="shared" si="1"/>
        <v>0</v>
      </c>
      <c r="Q12" s="177">
        <v>0</v>
      </c>
      <c r="R12" s="177">
        <v>0</v>
      </c>
      <c r="S12" s="177"/>
      <c r="T12" s="177"/>
      <c r="U12" s="177"/>
      <c r="V12" s="177">
        <v>-35761</v>
      </c>
      <c r="W12" s="142">
        <v>-35761</v>
      </c>
      <c r="X12" s="142">
        <f t="shared" si="2"/>
        <v>-35761</v>
      </c>
      <c r="Z12" s="179">
        <v>0</v>
      </c>
      <c r="AA12" s="179">
        <v>0</v>
      </c>
      <c r="AB12" s="179"/>
      <c r="AC12" s="179"/>
      <c r="AD12" s="179"/>
      <c r="AE12" s="179">
        <v>0</v>
      </c>
      <c r="AF12" s="175">
        <v>0</v>
      </c>
      <c r="AG12" s="175">
        <f t="shared" si="3"/>
        <v>0</v>
      </c>
      <c r="AI12" s="171">
        <v>0</v>
      </c>
      <c r="AJ12" s="171">
        <v>0</v>
      </c>
      <c r="AK12" s="181">
        <f t="shared" si="9"/>
        <v>0</v>
      </c>
      <c r="AL12" s="173">
        <f>IFERROR(VLOOKUP(B12,[2]rptBudgetaryBudgetCrossOrganiza!$A$13176:$O$14047,13,FALSE),"0")</f>
        <v>0</v>
      </c>
      <c r="AM12" s="173"/>
      <c r="AN12" s="173"/>
      <c r="AO12" s="173"/>
      <c r="AP12" s="173"/>
      <c r="AQ12" s="173">
        <f t="shared" si="4"/>
        <v>0</v>
      </c>
      <c r="AS12" s="142"/>
      <c r="AT12" s="142"/>
      <c r="AU12" s="142"/>
      <c r="AV12" s="142"/>
      <c r="AW12" s="142"/>
      <c r="AX12" s="142"/>
      <c r="AY12" s="142"/>
      <c r="AZ12" s="142">
        <f t="shared" si="5"/>
        <v>0</v>
      </c>
    </row>
    <row r="13" spans="1:52" x14ac:dyDescent="0.2">
      <c r="A13" s="193">
        <v>99</v>
      </c>
      <c r="B13" s="143" t="s">
        <v>335</v>
      </c>
      <c r="C13" s="194" t="str">
        <f t="shared" si="6"/>
        <v>00</v>
      </c>
      <c r="D13" s="194" t="str">
        <f t="shared" si="7"/>
        <v>00</v>
      </c>
      <c r="E13" s="187" t="str">
        <f t="shared" si="8"/>
        <v>900</v>
      </c>
      <c r="F13" s="143" t="str">
        <f t="shared" si="0"/>
        <v>9888.05</v>
      </c>
      <c r="G13" s="143" t="s">
        <v>351</v>
      </c>
      <c r="H13" s="166">
        <v>0</v>
      </c>
      <c r="I13" s="166">
        <v>0</v>
      </c>
      <c r="J13" s="166"/>
      <c r="K13" s="166"/>
      <c r="L13" s="166"/>
      <c r="M13" s="166">
        <v>0</v>
      </c>
      <c r="N13" s="141">
        <v>0</v>
      </c>
      <c r="O13" s="141">
        <f t="shared" si="1"/>
        <v>0</v>
      </c>
      <c r="Q13" s="177">
        <v>0</v>
      </c>
      <c r="R13" s="177">
        <v>0</v>
      </c>
      <c r="S13" s="177"/>
      <c r="T13" s="177"/>
      <c r="U13" s="177"/>
      <c r="V13" s="177">
        <v>0</v>
      </c>
      <c r="W13" s="142">
        <v>0</v>
      </c>
      <c r="X13" s="142">
        <f t="shared" si="2"/>
        <v>0</v>
      </c>
      <c r="Z13" s="179">
        <v>0</v>
      </c>
      <c r="AA13" s="179">
        <v>0</v>
      </c>
      <c r="AB13" s="179"/>
      <c r="AC13" s="179"/>
      <c r="AD13" s="179"/>
      <c r="AE13" s="179">
        <v>0</v>
      </c>
      <c r="AF13" s="175">
        <v>0</v>
      </c>
      <c r="AG13" s="175">
        <f t="shared" si="3"/>
        <v>0</v>
      </c>
      <c r="AI13" s="171">
        <v>0</v>
      </c>
      <c r="AJ13" s="171">
        <v>0</v>
      </c>
      <c r="AK13" s="181">
        <f t="shared" si="9"/>
        <v>0</v>
      </c>
      <c r="AL13" s="173">
        <f>IFERROR(VLOOKUP(B13,[2]rptBudgetaryBudgetCrossOrganiza!$A$13176:$O$14047,13,FALSE),"0")</f>
        <v>0</v>
      </c>
      <c r="AM13" s="173"/>
      <c r="AN13" s="173"/>
      <c r="AO13" s="173"/>
      <c r="AP13" s="173"/>
      <c r="AQ13" s="173">
        <f t="shared" si="4"/>
        <v>0</v>
      </c>
      <c r="AS13" s="142"/>
      <c r="AT13" s="142"/>
      <c r="AU13" s="142"/>
      <c r="AV13" s="142"/>
      <c r="AW13" s="142"/>
      <c r="AX13" s="142"/>
      <c r="AY13" s="142"/>
      <c r="AZ13" s="142">
        <f t="shared" si="5"/>
        <v>0</v>
      </c>
    </row>
    <row r="14" spans="1:52" x14ac:dyDescent="0.2">
      <c r="A14" s="193">
        <v>7</v>
      </c>
      <c r="B14" s="143" t="s">
        <v>306</v>
      </c>
      <c r="C14" s="194" t="str">
        <f t="shared" si="6"/>
        <v>07</v>
      </c>
      <c r="D14" s="194" t="str">
        <f t="shared" si="7"/>
        <v>00</v>
      </c>
      <c r="E14" s="187" t="str">
        <f t="shared" si="8"/>
        <v>000</v>
      </c>
      <c r="F14" s="143" t="str">
        <f t="shared" si="0"/>
        <v>7000.01</v>
      </c>
      <c r="G14" s="143" t="s">
        <v>346</v>
      </c>
      <c r="H14" s="166">
        <v>0</v>
      </c>
      <c r="I14" s="166">
        <v>0</v>
      </c>
      <c r="J14" s="166"/>
      <c r="K14" s="166"/>
      <c r="L14" s="166"/>
      <c r="M14" s="166">
        <v>0</v>
      </c>
      <c r="N14" s="141">
        <v>0</v>
      </c>
      <c r="O14" s="141">
        <f t="shared" si="1"/>
        <v>0</v>
      </c>
      <c r="Q14" s="177">
        <v>0</v>
      </c>
      <c r="R14" s="177">
        <v>0</v>
      </c>
      <c r="S14" s="177"/>
      <c r="T14" s="177"/>
      <c r="U14" s="177"/>
      <c r="V14" s="177">
        <v>0</v>
      </c>
      <c r="W14" s="142">
        <v>0</v>
      </c>
      <c r="X14" s="142">
        <f t="shared" si="2"/>
        <v>0</v>
      </c>
      <c r="Z14" s="179">
        <v>0</v>
      </c>
      <c r="AA14" s="179">
        <v>0</v>
      </c>
      <c r="AB14" s="179"/>
      <c r="AC14" s="179"/>
      <c r="AD14" s="179"/>
      <c r="AE14" s="179">
        <v>0</v>
      </c>
      <c r="AF14" s="175">
        <v>0</v>
      </c>
      <c r="AG14" s="175">
        <f t="shared" si="3"/>
        <v>0</v>
      </c>
      <c r="AI14" s="171">
        <v>0</v>
      </c>
      <c r="AJ14" s="171">
        <v>0</v>
      </c>
      <c r="AK14" s="181">
        <f t="shared" si="9"/>
        <v>0</v>
      </c>
      <c r="AL14" s="173">
        <f>IFERROR(VLOOKUP(B14,[2]rptBudgetaryBudgetCrossOrganiza!$A$13176:$O$14047,13,FALSE),"0")</f>
        <v>0</v>
      </c>
      <c r="AM14" s="173"/>
      <c r="AN14" s="173"/>
      <c r="AO14" s="173"/>
      <c r="AP14" s="173"/>
      <c r="AQ14" s="173">
        <f t="shared" si="4"/>
        <v>0</v>
      </c>
      <c r="AS14" s="142"/>
      <c r="AT14" s="142"/>
      <c r="AU14" s="142"/>
      <c r="AV14" s="142"/>
      <c r="AW14" s="142"/>
      <c r="AX14" s="142"/>
      <c r="AY14" s="142"/>
      <c r="AZ14" s="142">
        <f t="shared" si="5"/>
        <v>0</v>
      </c>
    </row>
    <row r="15" spans="1:52" x14ac:dyDescent="0.2">
      <c r="A15" s="193">
        <v>8</v>
      </c>
      <c r="B15" s="143" t="s">
        <v>322</v>
      </c>
      <c r="C15" s="194" t="str">
        <f t="shared" si="6"/>
        <v>07</v>
      </c>
      <c r="D15" s="194" t="str">
        <f t="shared" si="7"/>
        <v>00</v>
      </c>
      <c r="E15" s="187" t="str">
        <f t="shared" si="8"/>
        <v>000</v>
      </c>
      <c r="F15" s="143" t="str">
        <f t="shared" si="0"/>
        <v>7000.99</v>
      </c>
      <c r="G15" s="143" t="s">
        <v>84</v>
      </c>
      <c r="H15" s="166">
        <v>0</v>
      </c>
      <c r="I15" s="166">
        <v>0</v>
      </c>
      <c r="J15" s="166"/>
      <c r="K15" s="166"/>
      <c r="L15" s="166"/>
      <c r="M15" s="166">
        <v>0</v>
      </c>
      <c r="N15" s="141">
        <v>0</v>
      </c>
      <c r="O15" s="141">
        <f t="shared" si="1"/>
        <v>0</v>
      </c>
      <c r="Q15" s="177">
        <v>0</v>
      </c>
      <c r="R15" s="177">
        <v>0</v>
      </c>
      <c r="S15" s="177"/>
      <c r="T15" s="177"/>
      <c r="U15" s="177"/>
      <c r="V15" s="177">
        <v>0</v>
      </c>
      <c r="W15" s="142">
        <v>0</v>
      </c>
      <c r="X15" s="142">
        <f t="shared" si="2"/>
        <v>0</v>
      </c>
      <c r="Z15" s="179">
        <v>0</v>
      </c>
      <c r="AA15" s="179">
        <v>0</v>
      </c>
      <c r="AB15" s="179"/>
      <c r="AC15" s="179"/>
      <c r="AD15" s="179"/>
      <c r="AE15" s="179">
        <v>0</v>
      </c>
      <c r="AF15" s="175">
        <v>0</v>
      </c>
      <c r="AG15" s="175">
        <f t="shared" si="3"/>
        <v>0</v>
      </c>
      <c r="AI15" s="171">
        <v>0</v>
      </c>
      <c r="AJ15" s="171">
        <v>0</v>
      </c>
      <c r="AK15" s="181">
        <f t="shared" si="9"/>
        <v>0</v>
      </c>
      <c r="AL15" s="173">
        <f>IFERROR(VLOOKUP(B15,[2]rptBudgetaryBudgetCrossOrganiza!$A$13176:$O$14047,13,FALSE),"0")</f>
        <v>0</v>
      </c>
      <c r="AM15" s="173"/>
      <c r="AN15" s="173"/>
      <c r="AO15" s="173"/>
      <c r="AP15" s="173"/>
      <c r="AQ15" s="173">
        <f t="shared" si="4"/>
        <v>0</v>
      </c>
      <c r="AS15" s="142"/>
      <c r="AT15" s="142"/>
      <c r="AU15" s="142"/>
      <c r="AV15" s="142"/>
      <c r="AW15" s="142"/>
      <c r="AX15" s="142"/>
      <c r="AY15" s="142"/>
      <c r="AZ15" s="142">
        <f t="shared" si="5"/>
        <v>0</v>
      </c>
    </row>
    <row r="16" spans="1:52" x14ac:dyDescent="0.2">
      <c r="A16" s="193">
        <v>99</v>
      </c>
      <c r="B16" s="143" t="s">
        <v>305</v>
      </c>
      <c r="C16" s="194" t="str">
        <f t="shared" si="6"/>
        <v>11</v>
      </c>
      <c r="D16" s="194" t="str">
        <f t="shared" si="7"/>
        <v>00</v>
      </c>
      <c r="E16" s="187" t="str">
        <f t="shared" si="8"/>
        <v>000</v>
      </c>
      <c r="F16" s="143" t="str">
        <f t="shared" si="0"/>
        <v>6700.99</v>
      </c>
      <c r="G16" s="143" t="s">
        <v>156</v>
      </c>
      <c r="H16" s="166">
        <v>0</v>
      </c>
      <c r="I16" s="166">
        <v>0</v>
      </c>
      <c r="J16" s="166"/>
      <c r="K16" s="166"/>
      <c r="L16" s="166"/>
      <c r="M16" s="166">
        <v>0</v>
      </c>
      <c r="N16" s="141">
        <v>0</v>
      </c>
      <c r="O16" s="141">
        <f t="shared" si="1"/>
        <v>0</v>
      </c>
      <c r="Q16" s="177">
        <v>0</v>
      </c>
      <c r="R16" s="177">
        <v>0</v>
      </c>
      <c r="S16" s="177"/>
      <c r="T16" s="177"/>
      <c r="U16" s="177"/>
      <c r="V16" s="177">
        <v>0</v>
      </c>
      <c r="W16" s="142">
        <v>0</v>
      </c>
      <c r="X16" s="142">
        <f t="shared" si="2"/>
        <v>0</v>
      </c>
      <c r="Z16" s="179">
        <v>0</v>
      </c>
      <c r="AA16" s="179">
        <v>0</v>
      </c>
      <c r="AB16" s="179"/>
      <c r="AC16" s="179"/>
      <c r="AD16" s="179"/>
      <c r="AE16" s="179">
        <v>0</v>
      </c>
      <c r="AF16" s="175">
        <v>0</v>
      </c>
      <c r="AG16" s="175">
        <f t="shared" si="3"/>
        <v>0</v>
      </c>
      <c r="AI16" s="171">
        <v>0</v>
      </c>
      <c r="AJ16" s="171">
        <v>0</v>
      </c>
      <c r="AK16" s="181">
        <f t="shared" si="9"/>
        <v>0</v>
      </c>
      <c r="AL16" s="173">
        <f>IFERROR(VLOOKUP(B16,[2]rptBudgetaryBudgetCrossOrganiza!$A$13176:$O$14047,13,FALSE),"0")</f>
        <v>0</v>
      </c>
      <c r="AM16" s="173"/>
      <c r="AN16" s="173"/>
      <c r="AO16" s="173"/>
      <c r="AP16" s="173"/>
      <c r="AQ16" s="173">
        <f t="shared" si="4"/>
        <v>0</v>
      </c>
      <c r="AS16" s="142"/>
      <c r="AT16" s="142"/>
      <c r="AU16" s="142"/>
      <c r="AV16" s="142"/>
      <c r="AW16" s="142"/>
      <c r="AX16" s="142"/>
      <c r="AY16" s="142"/>
      <c r="AZ16" s="142">
        <f t="shared" si="5"/>
        <v>0</v>
      </c>
    </row>
    <row r="17" spans="1:52" x14ac:dyDescent="0.2">
      <c r="A17" s="193">
        <v>7</v>
      </c>
      <c r="B17" s="143" t="s">
        <v>307</v>
      </c>
      <c r="C17" s="194" t="str">
        <f t="shared" si="6"/>
        <v>11</v>
      </c>
      <c r="D17" s="194" t="str">
        <f t="shared" si="7"/>
        <v>00</v>
      </c>
      <c r="E17" s="187" t="str">
        <f t="shared" si="8"/>
        <v>000</v>
      </c>
      <c r="F17" s="143" t="str">
        <f t="shared" si="0"/>
        <v>7000.01</v>
      </c>
      <c r="G17" s="143" t="s">
        <v>346</v>
      </c>
      <c r="H17" s="166">
        <v>0</v>
      </c>
      <c r="I17" s="166">
        <v>13500</v>
      </c>
      <c r="J17" s="166"/>
      <c r="K17" s="166"/>
      <c r="L17" s="166"/>
      <c r="M17" s="166">
        <v>13061.91</v>
      </c>
      <c r="N17" s="141">
        <v>13061.91</v>
      </c>
      <c r="O17" s="141">
        <f t="shared" si="1"/>
        <v>-438.09000000000015</v>
      </c>
      <c r="Q17" s="177">
        <v>0</v>
      </c>
      <c r="R17" s="177">
        <v>18500</v>
      </c>
      <c r="S17" s="177"/>
      <c r="T17" s="177"/>
      <c r="U17" s="177"/>
      <c r="V17" s="177">
        <v>17411.03</v>
      </c>
      <c r="W17" s="142">
        <v>17411.03</v>
      </c>
      <c r="X17" s="142">
        <f t="shared" si="2"/>
        <v>-1088.9700000000012</v>
      </c>
      <c r="Z17" s="179">
        <v>0</v>
      </c>
      <c r="AA17" s="179">
        <v>0</v>
      </c>
      <c r="AB17" s="179"/>
      <c r="AC17" s="179"/>
      <c r="AD17" s="179"/>
      <c r="AE17" s="179">
        <v>0</v>
      </c>
      <c r="AF17" s="175">
        <v>0</v>
      </c>
      <c r="AG17" s="175">
        <f t="shared" si="3"/>
        <v>0</v>
      </c>
      <c r="AI17" s="171">
        <v>0</v>
      </c>
      <c r="AJ17" s="171">
        <v>0</v>
      </c>
      <c r="AK17" s="181">
        <f t="shared" si="9"/>
        <v>0</v>
      </c>
      <c r="AL17" s="173">
        <f>IFERROR(VLOOKUP(B17,[2]rptBudgetaryBudgetCrossOrganiza!$A$13176:$O$14047,13,FALSE),"0")</f>
        <v>0</v>
      </c>
      <c r="AM17" s="173"/>
      <c r="AN17" s="173"/>
      <c r="AO17" s="173"/>
      <c r="AP17" s="173"/>
      <c r="AQ17" s="173">
        <f t="shared" si="4"/>
        <v>0</v>
      </c>
      <c r="AS17" s="142"/>
      <c r="AT17" s="142"/>
      <c r="AU17" s="142"/>
      <c r="AV17" s="142"/>
      <c r="AW17" s="142"/>
      <c r="AX17" s="142"/>
      <c r="AY17" s="142"/>
      <c r="AZ17" s="142">
        <f t="shared" si="5"/>
        <v>0</v>
      </c>
    </row>
    <row r="18" spans="1:52" x14ac:dyDescent="0.2">
      <c r="A18" s="193">
        <v>7</v>
      </c>
      <c r="B18" s="143" t="s">
        <v>317</v>
      </c>
      <c r="C18" s="194" t="str">
        <f t="shared" si="6"/>
        <v>11</v>
      </c>
      <c r="D18" s="194" t="str">
        <f t="shared" si="7"/>
        <v>00</v>
      </c>
      <c r="E18" s="187" t="str">
        <f t="shared" si="8"/>
        <v>000</v>
      </c>
      <c r="F18" s="143" t="str">
        <f t="shared" si="0"/>
        <v>7000.02</v>
      </c>
      <c r="G18" s="143" t="s">
        <v>157</v>
      </c>
      <c r="H18" s="166">
        <v>0</v>
      </c>
      <c r="I18" s="166">
        <v>337979</v>
      </c>
      <c r="J18" s="166"/>
      <c r="K18" s="166"/>
      <c r="L18" s="166"/>
      <c r="M18" s="166">
        <v>325698.40000000002</v>
      </c>
      <c r="N18" s="141">
        <v>325698.40000000002</v>
      </c>
      <c r="O18" s="141">
        <f t="shared" si="1"/>
        <v>-12280.599999999977</v>
      </c>
      <c r="Q18" s="177">
        <v>0</v>
      </c>
      <c r="R18" s="177">
        <v>0</v>
      </c>
      <c r="S18" s="177"/>
      <c r="T18" s="177"/>
      <c r="U18" s="177"/>
      <c r="V18" s="177">
        <v>0</v>
      </c>
      <c r="W18" s="142">
        <v>0</v>
      </c>
      <c r="X18" s="142">
        <f t="shared" si="2"/>
        <v>0</v>
      </c>
      <c r="Z18" s="179">
        <v>0</v>
      </c>
      <c r="AA18" s="179">
        <v>0</v>
      </c>
      <c r="AB18" s="179"/>
      <c r="AC18" s="179"/>
      <c r="AD18" s="179"/>
      <c r="AE18" s="179">
        <v>159908.12</v>
      </c>
      <c r="AF18" s="175">
        <v>159908.12</v>
      </c>
      <c r="AG18" s="175">
        <f t="shared" si="3"/>
        <v>159908.12</v>
      </c>
      <c r="AI18" s="171">
        <v>280000</v>
      </c>
      <c r="AJ18" s="171">
        <v>421453</v>
      </c>
      <c r="AK18" s="181">
        <f t="shared" si="9"/>
        <v>421453</v>
      </c>
      <c r="AL18" s="173">
        <f>IFERROR(VLOOKUP(B18,[2]rptBudgetaryBudgetCrossOrganiza!$A$13176:$O$14047,13,FALSE),"0")</f>
        <v>217408.5</v>
      </c>
      <c r="AM18" s="173"/>
      <c r="AN18" s="173"/>
      <c r="AO18" s="173"/>
      <c r="AP18" s="173"/>
      <c r="AQ18" s="173">
        <f t="shared" si="4"/>
        <v>-421453</v>
      </c>
      <c r="AS18" s="142"/>
      <c r="AT18" s="142"/>
      <c r="AU18" s="142"/>
      <c r="AV18" s="142"/>
      <c r="AW18" s="142"/>
      <c r="AX18" s="142"/>
      <c r="AY18" s="142"/>
      <c r="AZ18" s="142">
        <f t="shared" si="5"/>
        <v>0</v>
      </c>
    </row>
    <row r="19" spans="1:52" x14ac:dyDescent="0.2">
      <c r="A19" s="193">
        <v>8</v>
      </c>
      <c r="B19" s="143" t="s">
        <v>323</v>
      </c>
      <c r="C19" s="194" t="str">
        <f t="shared" si="6"/>
        <v>11</v>
      </c>
      <c r="D19" s="194" t="str">
        <f t="shared" si="7"/>
        <v>00</v>
      </c>
      <c r="E19" s="187" t="str">
        <f t="shared" si="8"/>
        <v>000</v>
      </c>
      <c r="F19" s="143" t="str">
        <f t="shared" si="0"/>
        <v>7000.99</v>
      </c>
      <c r="G19" s="143" t="s">
        <v>84</v>
      </c>
      <c r="H19" s="166">
        <v>13500</v>
      </c>
      <c r="I19" s="166">
        <v>0</v>
      </c>
      <c r="J19" s="166"/>
      <c r="K19" s="166"/>
      <c r="L19" s="166"/>
      <c r="M19" s="166">
        <v>0</v>
      </c>
      <c r="N19" s="141">
        <v>0</v>
      </c>
      <c r="O19" s="141">
        <f t="shared" si="1"/>
        <v>0</v>
      </c>
      <c r="Q19" s="177">
        <v>18500</v>
      </c>
      <c r="R19" s="177">
        <v>0</v>
      </c>
      <c r="S19" s="177"/>
      <c r="T19" s="177"/>
      <c r="U19" s="177"/>
      <c r="V19" s="177">
        <v>0</v>
      </c>
      <c r="W19" s="142">
        <v>0</v>
      </c>
      <c r="X19" s="142">
        <f t="shared" si="2"/>
        <v>0</v>
      </c>
      <c r="Z19" s="179">
        <v>20000</v>
      </c>
      <c r="AA19" s="179">
        <v>20000</v>
      </c>
      <c r="AB19" s="179"/>
      <c r="AC19" s="179"/>
      <c r="AD19" s="179"/>
      <c r="AE19" s="179">
        <v>0</v>
      </c>
      <c r="AF19" s="175">
        <v>0</v>
      </c>
      <c r="AG19" s="175">
        <f t="shared" si="3"/>
        <v>-20000</v>
      </c>
      <c r="AI19" s="171">
        <v>20000</v>
      </c>
      <c r="AJ19" s="171">
        <v>20000</v>
      </c>
      <c r="AK19" s="181">
        <f t="shared" si="9"/>
        <v>20000</v>
      </c>
      <c r="AL19" s="173">
        <f>IFERROR(VLOOKUP(B19,[2]rptBudgetaryBudgetCrossOrganiza!$A$13176:$O$14047,13,FALSE),"0")</f>
        <v>0</v>
      </c>
      <c r="AM19" s="173"/>
      <c r="AN19" s="173"/>
      <c r="AO19" s="173"/>
      <c r="AP19" s="173"/>
      <c r="AQ19" s="173">
        <f t="shared" si="4"/>
        <v>-20000</v>
      </c>
      <c r="AS19" s="142"/>
      <c r="AT19" s="142"/>
      <c r="AU19" s="142"/>
      <c r="AV19" s="142"/>
      <c r="AW19" s="142"/>
      <c r="AX19" s="142"/>
      <c r="AY19" s="142"/>
      <c r="AZ19" s="142">
        <f t="shared" si="5"/>
        <v>0</v>
      </c>
    </row>
    <row r="20" spans="1:52" x14ac:dyDescent="0.2">
      <c r="A20" s="193">
        <v>8</v>
      </c>
      <c r="B20" s="143" t="s">
        <v>327</v>
      </c>
      <c r="C20" s="194" t="str">
        <f t="shared" si="6"/>
        <v>11</v>
      </c>
      <c r="D20" s="194" t="str">
        <f t="shared" si="7"/>
        <v>00</v>
      </c>
      <c r="E20" s="187" t="str">
        <f t="shared" si="8"/>
        <v>000</v>
      </c>
      <c r="F20" s="143" t="str">
        <f t="shared" si="0"/>
        <v>8000.99</v>
      </c>
      <c r="G20" s="143" t="s">
        <v>158</v>
      </c>
      <c r="H20" s="166">
        <v>265400</v>
      </c>
      <c r="I20" s="166">
        <v>0</v>
      </c>
      <c r="J20" s="166"/>
      <c r="K20" s="166"/>
      <c r="L20" s="166"/>
      <c r="M20" s="166">
        <v>0</v>
      </c>
      <c r="N20" s="141">
        <v>0</v>
      </c>
      <c r="O20" s="141">
        <f t="shared" si="1"/>
        <v>0</v>
      </c>
      <c r="Q20" s="177">
        <v>0</v>
      </c>
      <c r="R20" s="177">
        <v>0</v>
      </c>
      <c r="S20" s="177"/>
      <c r="T20" s="177"/>
      <c r="U20" s="177"/>
      <c r="V20" s="177">
        <v>0</v>
      </c>
      <c r="W20" s="142">
        <v>0</v>
      </c>
      <c r="X20" s="142">
        <f t="shared" si="2"/>
        <v>0</v>
      </c>
      <c r="Z20" s="179">
        <v>204500</v>
      </c>
      <c r="AA20" s="179">
        <v>204500</v>
      </c>
      <c r="AB20" s="179"/>
      <c r="AC20" s="179"/>
      <c r="AD20" s="179"/>
      <c r="AE20" s="179">
        <v>0</v>
      </c>
      <c r="AF20" s="175">
        <v>0</v>
      </c>
      <c r="AG20" s="175">
        <f t="shared" si="3"/>
        <v>-204500</v>
      </c>
      <c r="AI20" s="171">
        <v>204500</v>
      </c>
      <c r="AJ20" s="171">
        <v>204500</v>
      </c>
      <c r="AK20" s="181">
        <f t="shared" si="9"/>
        <v>204500</v>
      </c>
      <c r="AL20" s="173">
        <f>IFERROR(VLOOKUP(B20,[2]rptBudgetaryBudgetCrossOrganiza!$A$13176:$O$14047,13,FALSE),"0")</f>
        <v>0</v>
      </c>
      <c r="AM20" s="173"/>
      <c r="AN20" s="173"/>
      <c r="AO20" s="173"/>
      <c r="AP20" s="173"/>
      <c r="AQ20" s="173">
        <f t="shared" si="4"/>
        <v>-204500</v>
      </c>
      <c r="AS20" s="142"/>
      <c r="AT20" s="142"/>
      <c r="AU20" s="142"/>
      <c r="AV20" s="142"/>
      <c r="AW20" s="142"/>
      <c r="AX20" s="142"/>
      <c r="AY20" s="142"/>
      <c r="AZ20" s="142">
        <f t="shared" si="5"/>
        <v>0</v>
      </c>
    </row>
    <row r="21" spans="1:52" x14ac:dyDescent="0.2">
      <c r="A21" s="193">
        <v>7</v>
      </c>
      <c r="B21" s="143" t="s">
        <v>308</v>
      </c>
      <c r="C21" s="194" t="str">
        <f t="shared" si="6"/>
        <v>11</v>
      </c>
      <c r="D21" s="194" t="str">
        <f t="shared" si="7"/>
        <v>10</v>
      </c>
      <c r="E21" s="187" t="str">
        <f t="shared" si="8"/>
        <v>000</v>
      </c>
      <c r="F21" s="143" t="str">
        <f t="shared" si="0"/>
        <v>7000.01</v>
      </c>
      <c r="G21" s="143" t="s">
        <v>346</v>
      </c>
      <c r="H21" s="166">
        <v>0</v>
      </c>
      <c r="I21" s="166">
        <v>0</v>
      </c>
      <c r="J21" s="166"/>
      <c r="K21" s="166"/>
      <c r="L21" s="166"/>
      <c r="M21" s="166">
        <v>0</v>
      </c>
      <c r="N21" s="141">
        <v>0</v>
      </c>
      <c r="O21" s="141">
        <f t="shared" si="1"/>
        <v>0</v>
      </c>
      <c r="Q21" s="177">
        <v>0</v>
      </c>
      <c r="R21" s="177">
        <v>0</v>
      </c>
      <c r="S21" s="177"/>
      <c r="T21" s="177"/>
      <c r="U21" s="177"/>
      <c r="V21" s="177">
        <v>0</v>
      </c>
      <c r="W21" s="142">
        <v>0</v>
      </c>
      <c r="X21" s="142">
        <f t="shared" si="2"/>
        <v>0</v>
      </c>
      <c r="Z21" s="179">
        <v>0</v>
      </c>
      <c r="AA21" s="179">
        <v>0</v>
      </c>
      <c r="AB21" s="179"/>
      <c r="AC21" s="179"/>
      <c r="AD21" s="179"/>
      <c r="AE21" s="179">
        <v>0</v>
      </c>
      <c r="AF21" s="175">
        <v>0</v>
      </c>
      <c r="AG21" s="175">
        <f t="shared" si="3"/>
        <v>0</v>
      </c>
      <c r="AI21" s="171">
        <v>0</v>
      </c>
      <c r="AJ21" s="171">
        <v>0</v>
      </c>
      <c r="AK21" s="181">
        <f t="shared" si="9"/>
        <v>0</v>
      </c>
      <c r="AL21" s="173">
        <f>IFERROR(VLOOKUP(B21,[2]rptBudgetaryBudgetCrossOrganiza!$A$13176:$O$14047,13,FALSE),"0")</f>
        <v>0</v>
      </c>
      <c r="AM21" s="173"/>
      <c r="AN21" s="173"/>
      <c r="AO21" s="173"/>
      <c r="AP21" s="173"/>
      <c r="AQ21" s="173">
        <f t="shared" si="4"/>
        <v>0</v>
      </c>
      <c r="AS21" s="142"/>
      <c r="AT21" s="142"/>
      <c r="AU21" s="142"/>
      <c r="AV21" s="142"/>
      <c r="AW21" s="142"/>
      <c r="AX21" s="142"/>
      <c r="AY21" s="142"/>
      <c r="AZ21" s="142">
        <f t="shared" si="5"/>
        <v>0</v>
      </c>
    </row>
    <row r="22" spans="1:52" x14ac:dyDescent="0.2">
      <c r="A22" s="193">
        <v>6</v>
      </c>
      <c r="B22" s="143" t="s">
        <v>256</v>
      </c>
      <c r="C22" s="194" t="str">
        <f t="shared" si="6"/>
        <v>13</v>
      </c>
      <c r="D22" s="194" t="str">
        <f t="shared" si="7"/>
        <v>00</v>
      </c>
      <c r="E22" s="187" t="str">
        <f t="shared" si="8"/>
        <v>000</v>
      </c>
      <c r="F22" s="143" t="str">
        <f t="shared" si="0"/>
        <v>6200.02</v>
      </c>
      <c r="G22" s="143" t="s">
        <v>112</v>
      </c>
      <c r="H22" s="166">
        <v>0</v>
      </c>
      <c r="I22" s="166">
        <v>0</v>
      </c>
      <c r="J22" s="166"/>
      <c r="K22" s="166"/>
      <c r="L22" s="166"/>
      <c r="M22" s="166">
        <v>0</v>
      </c>
      <c r="N22" s="141">
        <v>0</v>
      </c>
      <c r="O22" s="141">
        <f t="shared" si="1"/>
        <v>0</v>
      </c>
      <c r="Q22" s="177">
        <v>0</v>
      </c>
      <c r="R22" s="177">
        <v>0</v>
      </c>
      <c r="S22" s="177"/>
      <c r="T22" s="177"/>
      <c r="U22" s="177"/>
      <c r="V22" s="177">
        <v>0</v>
      </c>
      <c r="W22" s="142">
        <v>0</v>
      </c>
      <c r="X22" s="142">
        <f t="shared" si="2"/>
        <v>0</v>
      </c>
      <c r="Z22" s="179">
        <v>0</v>
      </c>
      <c r="AA22" s="179">
        <v>0</v>
      </c>
      <c r="AB22" s="179"/>
      <c r="AC22" s="179"/>
      <c r="AD22" s="179"/>
      <c r="AE22" s="179">
        <v>0</v>
      </c>
      <c r="AF22" s="175">
        <v>0</v>
      </c>
      <c r="AG22" s="175">
        <f t="shared" si="3"/>
        <v>0</v>
      </c>
      <c r="AI22" s="171">
        <v>0</v>
      </c>
      <c r="AJ22" s="171">
        <v>0</v>
      </c>
      <c r="AK22" s="181">
        <f t="shared" si="9"/>
        <v>0</v>
      </c>
      <c r="AL22" s="173">
        <f>IFERROR(VLOOKUP(B22,[2]rptBudgetaryBudgetCrossOrganiza!$A$13176:$O$14047,13,FALSE),"0")</f>
        <v>0</v>
      </c>
      <c r="AM22" s="173"/>
      <c r="AN22" s="173"/>
      <c r="AO22" s="173"/>
      <c r="AP22" s="173"/>
      <c r="AQ22" s="173">
        <f t="shared" si="4"/>
        <v>0</v>
      </c>
      <c r="AS22" s="142"/>
      <c r="AT22" s="142"/>
      <c r="AU22" s="142"/>
      <c r="AV22" s="142"/>
      <c r="AW22" s="142"/>
      <c r="AX22" s="142"/>
      <c r="AY22" s="142"/>
      <c r="AZ22" s="142">
        <f t="shared" si="5"/>
        <v>0</v>
      </c>
    </row>
    <row r="23" spans="1:52" x14ac:dyDescent="0.2">
      <c r="A23" s="193">
        <v>7</v>
      </c>
      <c r="B23" s="143" t="s">
        <v>309</v>
      </c>
      <c r="C23" s="194" t="str">
        <f t="shared" si="6"/>
        <v>13</v>
      </c>
      <c r="D23" s="194" t="str">
        <f t="shared" si="7"/>
        <v>00</v>
      </c>
      <c r="E23" s="187" t="str">
        <f t="shared" si="8"/>
        <v>000</v>
      </c>
      <c r="F23" s="143" t="str">
        <f t="shared" si="0"/>
        <v>7000.01</v>
      </c>
      <c r="G23" s="143" t="s">
        <v>346</v>
      </c>
      <c r="H23" s="166">
        <v>0</v>
      </c>
      <c r="I23" s="166">
        <v>0</v>
      </c>
      <c r="J23" s="166"/>
      <c r="K23" s="166"/>
      <c r="L23" s="166"/>
      <c r="M23" s="166">
        <v>0</v>
      </c>
      <c r="N23" s="141">
        <v>0</v>
      </c>
      <c r="O23" s="141">
        <f t="shared" si="1"/>
        <v>0</v>
      </c>
      <c r="Q23" s="177">
        <v>0</v>
      </c>
      <c r="R23" s="177">
        <v>0</v>
      </c>
      <c r="S23" s="177"/>
      <c r="T23" s="177"/>
      <c r="U23" s="177"/>
      <c r="V23" s="177">
        <v>0</v>
      </c>
      <c r="W23" s="142">
        <v>0</v>
      </c>
      <c r="X23" s="142">
        <f t="shared" si="2"/>
        <v>0</v>
      </c>
      <c r="Z23" s="179">
        <v>0</v>
      </c>
      <c r="AA23" s="179">
        <v>0</v>
      </c>
      <c r="AB23" s="179"/>
      <c r="AC23" s="179"/>
      <c r="AD23" s="179"/>
      <c r="AE23" s="179">
        <v>0</v>
      </c>
      <c r="AF23" s="175">
        <v>0</v>
      </c>
      <c r="AG23" s="175">
        <f t="shared" si="3"/>
        <v>0</v>
      </c>
      <c r="AI23" s="171">
        <v>0</v>
      </c>
      <c r="AJ23" s="171">
        <v>0</v>
      </c>
      <c r="AK23" s="181">
        <f t="shared" si="9"/>
        <v>0</v>
      </c>
      <c r="AL23" s="173">
        <f>IFERROR(VLOOKUP(B23,[2]rptBudgetaryBudgetCrossOrganiza!$A$13176:$O$14047,13,FALSE),"0")</f>
        <v>0</v>
      </c>
      <c r="AM23" s="173"/>
      <c r="AN23" s="173"/>
      <c r="AO23" s="173"/>
      <c r="AP23" s="173"/>
      <c r="AQ23" s="173">
        <f t="shared" si="4"/>
        <v>0</v>
      </c>
      <c r="AS23" s="142"/>
      <c r="AT23" s="142"/>
      <c r="AU23" s="142"/>
      <c r="AV23" s="142"/>
      <c r="AW23" s="142"/>
      <c r="AX23" s="142"/>
      <c r="AY23" s="142"/>
      <c r="AZ23" s="142">
        <f t="shared" si="5"/>
        <v>0</v>
      </c>
    </row>
    <row r="24" spans="1:52" x14ac:dyDescent="0.2">
      <c r="A24" s="193">
        <v>7</v>
      </c>
      <c r="B24" s="143" t="s">
        <v>318</v>
      </c>
      <c r="C24" s="194" t="str">
        <f t="shared" si="6"/>
        <v>13</v>
      </c>
      <c r="D24" s="194" t="str">
        <f t="shared" si="7"/>
        <v>00</v>
      </c>
      <c r="E24" s="187" t="str">
        <f t="shared" si="8"/>
        <v>000</v>
      </c>
      <c r="F24" s="143" t="str">
        <f t="shared" si="0"/>
        <v>7000.02</v>
      </c>
      <c r="G24" s="143" t="s">
        <v>157</v>
      </c>
      <c r="H24" s="166">
        <v>0</v>
      </c>
      <c r="I24" s="166">
        <v>86194</v>
      </c>
      <c r="J24" s="166"/>
      <c r="K24" s="166"/>
      <c r="L24" s="166"/>
      <c r="M24" s="166">
        <v>74873.94</v>
      </c>
      <c r="N24" s="141">
        <v>74873.94</v>
      </c>
      <c r="O24" s="141">
        <f t="shared" si="1"/>
        <v>-11320.059999999998</v>
      </c>
      <c r="Q24" s="177">
        <v>0</v>
      </c>
      <c r="R24" s="177">
        <v>906</v>
      </c>
      <c r="S24" s="177"/>
      <c r="T24" s="177"/>
      <c r="U24" s="177"/>
      <c r="V24" s="177">
        <v>906</v>
      </c>
      <c r="W24" s="142">
        <v>906</v>
      </c>
      <c r="X24" s="142">
        <f t="shared" si="2"/>
        <v>0</v>
      </c>
      <c r="Z24" s="179">
        <v>0</v>
      </c>
      <c r="AA24" s="179">
        <v>0</v>
      </c>
      <c r="AB24" s="179"/>
      <c r="AC24" s="179"/>
      <c r="AD24" s="179"/>
      <c r="AE24" s="179">
        <v>0</v>
      </c>
      <c r="AF24" s="175">
        <v>0</v>
      </c>
      <c r="AG24" s="175">
        <f t="shared" si="3"/>
        <v>0</v>
      </c>
      <c r="AI24" s="171">
        <v>0</v>
      </c>
      <c r="AJ24" s="171">
        <v>0</v>
      </c>
      <c r="AK24" s="181">
        <f t="shared" si="9"/>
        <v>0</v>
      </c>
      <c r="AL24" s="173">
        <f>IFERROR(VLOOKUP(B24,[2]rptBudgetaryBudgetCrossOrganiza!$A$13176:$O$14047,13,FALSE),"0")</f>
        <v>0</v>
      </c>
      <c r="AM24" s="173"/>
      <c r="AN24" s="173"/>
      <c r="AO24" s="173"/>
      <c r="AP24" s="173"/>
      <c r="AQ24" s="173">
        <f t="shared" si="4"/>
        <v>0</v>
      </c>
      <c r="AS24" s="142"/>
      <c r="AT24" s="142"/>
      <c r="AU24" s="142"/>
      <c r="AV24" s="142"/>
      <c r="AW24" s="142"/>
      <c r="AX24" s="142"/>
      <c r="AY24" s="142"/>
      <c r="AZ24" s="142">
        <f t="shared" si="5"/>
        <v>0</v>
      </c>
    </row>
    <row r="25" spans="1:52" x14ac:dyDescent="0.2">
      <c r="A25" s="193">
        <v>8</v>
      </c>
      <c r="B25" s="143" t="s">
        <v>324</v>
      </c>
      <c r="C25" s="194" t="str">
        <f t="shared" si="6"/>
        <v>13</v>
      </c>
      <c r="D25" s="194" t="str">
        <f t="shared" si="7"/>
        <v>00</v>
      </c>
      <c r="E25" s="187" t="str">
        <f t="shared" si="8"/>
        <v>000</v>
      </c>
      <c r="F25" s="143" t="str">
        <f t="shared" si="0"/>
        <v>7000.99</v>
      </c>
      <c r="G25" s="143" t="s">
        <v>84</v>
      </c>
      <c r="H25" s="166">
        <v>0</v>
      </c>
      <c r="I25" s="166">
        <v>0</v>
      </c>
      <c r="J25" s="166"/>
      <c r="K25" s="166"/>
      <c r="L25" s="166"/>
      <c r="M25" s="166">
        <v>0</v>
      </c>
      <c r="N25" s="141">
        <v>0</v>
      </c>
      <c r="O25" s="141">
        <f t="shared" si="1"/>
        <v>0</v>
      </c>
      <c r="Q25" s="177">
        <v>0</v>
      </c>
      <c r="R25" s="177">
        <v>0</v>
      </c>
      <c r="S25" s="177"/>
      <c r="T25" s="177"/>
      <c r="U25" s="177"/>
      <c r="V25" s="177">
        <v>0</v>
      </c>
      <c r="W25" s="142">
        <v>0</v>
      </c>
      <c r="X25" s="142">
        <f t="shared" si="2"/>
        <v>0</v>
      </c>
      <c r="Z25" s="179">
        <v>0</v>
      </c>
      <c r="AA25" s="179">
        <v>0</v>
      </c>
      <c r="AB25" s="179"/>
      <c r="AC25" s="179"/>
      <c r="AD25" s="179"/>
      <c r="AE25" s="179">
        <v>0</v>
      </c>
      <c r="AF25" s="175">
        <v>0</v>
      </c>
      <c r="AG25" s="175">
        <f t="shared" si="3"/>
        <v>0</v>
      </c>
      <c r="AI25" s="171">
        <v>0</v>
      </c>
      <c r="AJ25" s="171">
        <v>0</v>
      </c>
      <c r="AK25" s="181">
        <f t="shared" si="9"/>
        <v>0</v>
      </c>
      <c r="AL25" s="173">
        <f>IFERROR(VLOOKUP(B25,[2]rptBudgetaryBudgetCrossOrganiza!$A$13176:$O$14047,13,FALSE),"0")</f>
        <v>0</v>
      </c>
      <c r="AM25" s="173"/>
      <c r="AN25" s="173"/>
      <c r="AO25" s="173"/>
      <c r="AP25" s="173"/>
      <c r="AQ25" s="173">
        <f t="shared" si="4"/>
        <v>0</v>
      </c>
      <c r="AS25" s="142"/>
      <c r="AT25" s="142"/>
      <c r="AU25" s="142"/>
      <c r="AV25" s="142"/>
      <c r="AW25" s="142"/>
      <c r="AX25" s="142"/>
      <c r="AY25" s="142"/>
      <c r="AZ25" s="142">
        <f t="shared" si="5"/>
        <v>0</v>
      </c>
    </row>
    <row r="26" spans="1:52" x14ac:dyDescent="0.2">
      <c r="A26" s="193">
        <v>8</v>
      </c>
      <c r="B26" s="143" t="s">
        <v>328</v>
      </c>
      <c r="C26" s="194" t="str">
        <f t="shared" si="6"/>
        <v>13</v>
      </c>
      <c r="D26" s="194" t="str">
        <f t="shared" si="7"/>
        <v>00</v>
      </c>
      <c r="E26" s="187" t="str">
        <f t="shared" si="8"/>
        <v>000</v>
      </c>
      <c r="F26" s="143" t="str">
        <f t="shared" si="0"/>
        <v>8000.99</v>
      </c>
      <c r="G26" s="143" t="s">
        <v>158</v>
      </c>
      <c r="H26" s="166">
        <v>29100</v>
      </c>
      <c r="I26" s="166">
        <v>0</v>
      </c>
      <c r="J26" s="166"/>
      <c r="K26" s="166"/>
      <c r="L26" s="166"/>
      <c r="M26" s="166">
        <v>0</v>
      </c>
      <c r="N26" s="141">
        <v>0</v>
      </c>
      <c r="O26" s="141">
        <f t="shared" si="1"/>
        <v>0</v>
      </c>
      <c r="Q26" s="177">
        <v>0</v>
      </c>
      <c r="R26" s="177">
        <v>0</v>
      </c>
      <c r="S26" s="177"/>
      <c r="T26" s="177"/>
      <c r="U26" s="177"/>
      <c r="V26" s="177">
        <v>0</v>
      </c>
      <c r="W26" s="142">
        <v>0</v>
      </c>
      <c r="X26" s="142">
        <f t="shared" si="2"/>
        <v>0</v>
      </c>
      <c r="Z26" s="179">
        <v>0</v>
      </c>
      <c r="AA26" s="179">
        <v>0</v>
      </c>
      <c r="AB26" s="179"/>
      <c r="AC26" s="179"/>
      <c r="AD26" s="179"/>
      <c r="AE26" s="179">
        <v>0</v>
      </c>
      <c r="AF26" s="175">
        <v>0</v>
      </c>
      <c r="AG26" s="175">
        <f t="shared" si="3"/>
        <v>0</v>
      </c>
      <c r="AI26" s="171">
        <v>0</v>
      </c>
      <c r="AJ26" s="171">
        <v>0</v>
      </c>
      <c r="AK26" s="181">
        <f t="shared" si="9"/>
        <v>0</v>
      </c>
      <c r="AL26" s="173">
        <f>IFERROR(VLOOKUP(B26,[2]rptBudgetaryBudgetCrossOrganiza!$A$13176:$O$14047,13,FALSE),"0")</f>
        <v>0</v>
      </c>
      <c r="AM26" s="173"/>
      <c r="AN26" s="173"/>
      <c r="AO26" s="173"/>
      <c r="AP26" s="173"/>
      <c r="AQ26" s="173">
        <f t="shared" si="4"/>
        <v>0</v>
      </c>
      <c r="AS26" s="142"/>
      <c r="AT26" s="142"/>
      <c r="AU26" s="142"/>
      <c r="AV26" s="142"/>
      <c r="AW26" s="142"/>
      <c r="AX26" s="142"/>
      <c r="AY26" s="142"/>
      <c r="AZ26" s="142">
        <f t="shared" si="5"/>
        <v>0</v>
      </c>
    </row>
    <row r="27" spans="1:52" x14ac:dyDescent="0.2">
      <c r="A27" s="193">
        <v>7</v>
      </c>
      <c r="B27" s="143" t="s">
        <v>310</v>
      </c>
      <c r="C27" s="194" t="str">
        <f t="shared" si="6"/>
        <v>20</v>
      </c>
      <c r="D27" s="194" t="str">
        <f t="shared" si="7"/>
        <v>25</v>
      </c>
      <c r="E27" s="187" t="str">
        <f t="shared" si="8"/>
        <v>000</v>
      </c>
      <c r="F27" s="143" t="str">
        <f t="shared" si="0"/>
        <v>7000.01</v>
      </c>
      <c r="G27" s="143" t="s">
        <v>346</v>
      </c>
      <c r="H27" s="166">
        <v>0</v>
      </c>
      <c r="I27" s="166">
        <v>0</v>
      </c>
      <c r="J27" s="166"/>
      <c r="K27" s="166"/>
      <c r="L27" s="166"/>
      <c r="M27" s="166">
        <v>0</v>
      </c>
      <c r="N27" s="141">
        <v>0</v>
      </c>
      <c r="O27" s="141">
        <f t="shared" si="1"/>
        <v>0</v>
      </c>
      <c r="Q27" s="177">
        <v>0</v>
      </c>
      <c r="R27" s="177">
        <v>0</v>
      </c>
      <c r="S27" s="177"/>
      <c r="T27" s="177"/>
      <c r="U27" s="177"/>
      <c r="V27" s="177">
        <v>0</v>
      </c>
      <c r="W27" s="142">
        <v>0</v>
      </c>
      <c r="X27" s="142">
        <f t="shared" si="2"/>
        <v>0</v>
      </c>
      <c r="Z27" s="179">
        <v>0</v>
      </c>
      <c r="AA27" s="179">
        <v>0</v>
      </c>
      <c r="AB27" s="179"/>
      <c r="AC27" s="179"/>
      <c r="AD27" s="179"/>
      <c r="AE27" s="179">
        <v>0</v>
      </c>
      <c r="AF27" s="175">
        <v>0</v>
      </c>
      <c r="AG27" s="175">
        <f t="shared" si="3"/>
        <v>0</v>
      </c>
      <c r="AI27" s="171">
        <v>0</v>
      </c>
      <c r="AJ27" s="171">
        <v>0</v>
      </c>
      <c r="AK27" s="181">
        <f t="shared" si="9"/>
        <v>0</v>
      </c>
      <c r="AL27" s="173">
        <f>IFERROR(VLOOKUP(B27,[2]rptBudgetaryBudgetCrossOrganiza!$A$13176:$O$14047,13,FALSE),"0")</f>
        <v>0</v>
      </c>
      <c r="AM27" s="173"/>
      <c r="AN27" s="173"/>
      <c r="AO27" s="173"/>
      <c r="AP27" s="173"/>
      <c r="AQ27" s="173">
        <f t="shared" si="4"/>
        <v>0</v>
      </c>
      <c r="AS27" s="142"/>
      <c r="AT27" s="142"/>
      <c r="AU27" s="142"/>
      <c r="AV27" s="142"/>
      <c r="AW27" s="142"/>
      <c r="AX27" s="142"/>
      <c r="AY27" s="142"/>
      <c r="AZ27" s="142">
        <f t="shared" si="5"/>
        <v>0</v>
      </c>
    </row>
    <row r="28" spans="1:52" x14ac:dyDescent="0.2">
      <c r="A28" s="193">
        <v>7</v>
      </c>
      <c r="B28" s="143" t="s">
        <v>319</v>
      </c>
      <c r="C28" s="194" t="str">
        <f t="shared" si="6"/>
        <v>20</v>
      </c>
      <c r="D28" s="194" t="str">
        <f t="shared" si="7"/>
        <v>25</v>
      </c>
      <c r="E28" s="187" t="str">
        <f t="shared" si="8"/>
        <v>000</v>
      </c>
      <c r="F28" s="143" t="str">
        <f t="shared" si="0"/>
        <v>7000.02</v>
      </c>
      <c r="G28" s="143" t="s">
        <v>157</v>
      </c>
      <c r="H28" s="166">
        <v>0</v>
      </c>
      <c r="I28" s="166">
        <v>2370</v>
      </c>
      <c r="J28" s="166"/>
      <c r="K28" s="166"/>
      <c r="L28" s="166"/>
      <c r="M28" s="166">
        <v>841.23</v>
      </c>
      <c r="N28" s="141">
        <v>841.23</v>
      </c>
      <c r="O28" s="141">
        <f t="shared" si="1"/>
        <v>-1528.77</v>
      </c>
      <c r="Q28" s="177">
        <v>0</v>
      </c>
      <c r="R28" s="177">
        <v>37000</v>
      </c>
      <c r="S28" s="177"/>
      <c r="T28" s="177"/>
      <c r="U28" s="177"/>
      <c r="V28" s="177">
        <v>34045.79</v>
      </c>
      <c r="W28" s="142">
        <v>34045.79</v>
      </c>
      <c r="X28" s="142">
        <f t="shared" si="2"/>
        <v>-2954.2099999999991</v>
      </c>
      <c r="Z28" s="179">
        <v>0</v>
      </c>
      <c r="AA28" s="179">
        <v>0</v>
      </c>
      <c r="AB28" s="179"/>
      <c r="AC28" s="179"/>
      <c r="AD28" s="179"/>
      <c r="AE28" s="179">
        <v>0</v>
      </c>
      <c r="AF28" s="175">
        <v>0</v>
      </c>
      <c r="AG28" s="175">
        <f t="shared" si="3"/>
        <v>0</v>
      </c>
      <c r="AI28" s="171">
        <v>0</v>
      </c>
      <c r="AJ28" s="171">
        <v>0</v>
      </c>
      <c r="AK28" s="181">
        <f t="shared" si="9"/>
        <v>0</v>
      </c>
      <c r="AL28" s="173">
        <f>IFERROR(VLOOKUP(B28,[2]rptBudgetaryBudgetCrossOrganiza!$A$13176:$O$14047,13,FALSE),"0")</f>
        <v>0</v>
      </c>
      <c r="AM28" s="173"/>
      <c r="AN28" s="173"/>
      <c r="AO28" s="173"/>
      <c r="AP28" s="173"/>
      <c r="AQ28" s="173">
        <f t="shared" si="4"/>
        <v>0</v>
      </c>
      <c r="AS28" s="142"/>
      <c r="AT28" s="142"/>
      <c r="AU28" s="142"/>
      <c r="AV28" s="142"/>
      <c r="AW28" s="142"/>
      <c r="AX28" s="142"/>
      <c r="AY28" s="142"/>
      <c r="AZ28" s="142">
        <f t="shared" si="5"/>
        <v>0</v>
      </c>
    </row>
    <row r="29" spans="1:52" x14ac:dyDescent="0.2">
      <c r="A29" s="193">
        <v>8</v>
      </c>
      <c r="B29" s="143" t="s">
        <v>325</v>
      </c>
      <c r="C29" s="194" t="str">
        <f t="shared" si="6"/>
        <v>20</v>
      </c>
      <c r="D29" s="194" t="str">
        <f t="shared" si="7"/>
        <v>25</v>
      </c>
      <c r="E29" s="187" t="str">
        <f t="shared" si="8"/>
        <v>000</v>
      </c>
      <c r="F29" s="143" t="str">
        <f t="shared" si="0"/>
        <v>7000.99</v>
      </c>
      <c r="G29" s="143" t="s">
        <v>84</v>
      </c>
      <c r="H29" s="166">
        <v>0</v>
      </c>
      <c r="I29" s="166">
        <v>0</v>
      </c>
      <c r="J29" s="166"/>
      <c r="K29" s="166"/>
      <c r="L29" s="166"/>
      <c r="M29" s="166">
        <v>0</v>
      </c>
      <c r="N29" s="141">
        <v>0</v>
      </c>
      <c r="O29" s="141">
        <f t="shared" si="1"/>
        <v>0</v>
      </c>
      <c r="Q29" s="177">
        <v>0</v>
      </c>
      <c r="R29" s="177">
        <v>0</v>
      </c>
      <c r="S29" s="177"/>
      <c r="T29" s="177"/>
      <c r="U29" s="177"/>
      <c r="V29" s="177">
        <v>0</v>
      </c>
      <c r="W29" s="142">
        <v>0</v>
      </c>
      <c r="X29" s="142">
        <f t="shared" si="2"/>
        <v>0</v>
      </c>
      <c r="Z29" s="179">
        <v>0</v>
      </c>
      <c r="AA29" s="179">
        <v>0</v>
      </c>
      <c r="AB29" s="179"/>
      <c r="AC29" s="179"/>
      <c r="AD29" s="179"/>
      <c r="AE29" s="179">
        <v>0</v>
      </c>
      <c r="AF29" s="175">
        <v>0</v>
      </c>
      <c r="AG29" s="175">
        <f t="shared" si="3"/>
        <v>0</v>
      </c>
      <c r="AI29" s="171">
        <v>0</v>
      </c>
      <c r="AJ29" s="171">
        <v>0</v>
      </c>
      <c r="AK29" s="181">
        <f t="shared" si="9"/>
        <v>0</v>
      </c>
      <c r="AL29" s="173">
        <f>IFERROR(VLOOKUP(B29,[2]rptBudgetaryBudgetCrossOrganiza!$A$13176:$O$14047,13,FALSE),"0")</f>
        <v>0</v>
      </c>
      <c r="AM29" s="173"/>
      <c r="AN29" s="173"/>
      <c r="AO29" s="173"/>
      <c r="AP29" s="173"/>
      <c r="AQ29" s="173">
        <f t="shared" si="4"/>
        <v>0</v>
      </c>
      <c r="AS29" s="142"/>
      <c r="AT29" s="142"/>
      <c r="AU29" s="142"/>
      <c r="AV29" s="142"/>
      <c r="AW29" s="142"/>
      <c r="AX29" s="142"/>
      <c r="AY29" s="142"/>
      <c r="AZ29" s="142">
        <f t="shared" si="5"/>
        <v>0</v>
      </c>
    </row>
    <row r="30" spans="1:52" x14ac:dyDescent="0.2">
      <c r="A30" s="193">
        <v>8</v>
      </c>
      <c r="B30" s="143" t="s">
        <v>329</v>
      </c>
      <c r="C30" s="194" t="str">
        <f t="shared" si="6"/>
        <v>20</v>
      </c>
      <c r="D30" s="194" t="str">
        <f t="shared" si="7"/>
        <v>25</v>
      </c>
      <c r="E30" s="187" t="str">
        <f t="shared" si="8"/>
        <v>000</v>
      </c>
      <c r="F30" s="143" t="str">
        <f t="shared" si="0"/>
        <v>8000.99</v>
      </c>
      <c r="G30" s="143" t="s">
        <v>158</v>
      </c>
      <c r="H30" s="166">
        <v>0</v>
      </c>
      <c r="I30" s="166">
        <v>0</v>
      </c>
      <c r="J30" s="166"/>
      <c r="K30" s="166"/>
      <c r="L30" s="166"/>
      <c r="M30" s="166">
        <v>0</v>
      </c>
      <c r="N30" s="141">
        <v>0</v>
      </c>
      <c r="O30" s="141">
        <f t="shared" si="1"/>
        <v>0</v>
      </c>
      <c r="Q30" s="177">
        <v>37000</v>
      </c>
      <c r="R30" s="177">
        <v>0</v>
      </c>
      <c r="S30" s="177"/>
      <c r="T30" s="177"/>
      <c r="U30" s="177"/>
      <c r="V30" s="177">
        <v>0</v>
      </c>
      <c r="W30" s="142">
        <v>0</v>
      </c>
      <c r="X30" s="142">
        <f t="shared" si="2"/>
        <v>0</v>
      </c>
      <c r="Z30" s="179">
        <v>0</v>
      </c>
      <c r="AA30" s="179">
        <v>0</v>
      </c>
      <c r="AB30" s="179"/>
      <c r="AC30" s="179"/>
      <c r="AD30" s="179"/>
      <c r="AE30" s="179">
        <v>0</v>
      </c>
      <c r="AF30" s="175">
        <v>0</v>
      </c>
      <c r="AG30" s="175">
        <f t="shared" si="3"/>
        <v>0</v>
      </c>
      <c r="AI30" s="171">
        <v>0</v>
      </c>
      <c r="AJ30" s="171">
        <v>0</v>
      </c>
      <c r="AK30" s="181">
        <f t="shared" si="9"/>
        <v>0</v>
      </c>
      <c r="AL30" s="173">
        <f>IFERROR(VLOOKUP(B30,[2]rptBudgetaryBudgetCrossOrganiza!$A$13176:$O$14047,13,FALSE),"0")</f>
        <v>0</v>
      </c>
      <c r="AM30" s="173"/>
      <c r="AN30" s="173"/>
      <c r="AO30" s="173"/>
      <c r="AP30" s="173"/>
      <c r="AQ30" s="173">
        <f t="shared" si="4"/>
        <v>0</v>
      </c>
      <c r="AS30" s="142"/>
      <c r="AT30" s="142"/>
      <c r="AU30" s="142"/>
      <c r="AV30" s="142"/>
      <c r="AW30" s="142"/>
      <c r="AX30" s="142"/>
      <c r="AY30" s="142"/>
      <c r="AZ30" s="142">
        <f t="shared" si="5"/>
        <v>0</v>
      </c>
    </row>
    <row r="31" spans="1:52" x14ac:dyDescent="0.2">
      <c r="A31" s="193">
        <v>7</v>
      </c>
      <c r="B31" s="143" t="s">
        <v>311</v>
      </c>
      <c r="C31" s="194" t="str">
        <f t="shared" si="6"/>
        <v>30</v>
      </c>
      <c r="D31" s="194" t="str">
        <f t="shared" si="7"/>
        <v>45</v>
      </c>
      <c r="E31" s="187" t="str">
        <f t="shared" si="8"/>
        <v>000</v>
      </c>
      <c r="F31" s="143" t="str">
        <f t="shared" si="0"/>
        <v>7000.01</v>
      </c>
      <c r="G31" s="143" t="s">
        <v>346</v>
      </c>
      <c r="H31" s="166">
        <v>0</v>
      </c>
      <c r="I31" s="166">
        <v>0</v>
      </c>
      <c r="J31" s="166"/>
      <c r="K31" s="166"/>
      <c r="L31" s="166"/>
      <c r="M31" s="166">
        <v>0</v>
      </c>
      <c r="N31" s="141">
        <v>0</v>
      </c>
      <c r="O31" s="141">
        <f t="shared" si="1"/>
        <v>0</v>
      </c>
      <c r="Q31" s="177">
        <v>0</v>
      </c>
      <c r="R31" s="177">
        <v>0</v>
      </c>
      <c r="S31" s="177"/>
      <c r="T31" s="177"/>
      <c r="U31" s="177"/>
      <c r="V31" s="177">
        <v>0</v>
      </c>
      <c r="W31" s="142">
        <v>0</v>
      </c>
      <c r="X31" s="142">
        <f t="shared" si="2"/>
        <v>0</v>
      </c>
      <c r="Z31" s="179">
        <v>0</v>
      </c>
      <c r="AA31" s="179">
        <v>0</v>
      </c>
      <c r="AB31" s="179"/>
      <c r="AC31" s="179"/>
      <c r="AD31" s="179"/>
      <c r="AE31" s="179">
        <v>0</v>
      </c>
      <c r="AF31" s="175">
        <v>0</v>
      </c>
      <c r="AG31" s="175">
        <f t="shared" si="3"/>
        <v>0</v>
      </c>
      <c r="AI31" s="171">
        <v>0</v>
      </c>
      <c r="AJ31" s="171">
        <v>0</v>
      </c>
      <c r="AK31" s="181">
        <f t="shared" si="9"/>
        <v>0</v>
      </c>
      <c r="AL31" s="173">
        <f>IFERROR(VLOOKUP(B31,[2]rptBudgetaryBudgetCrossOrganiza!$A$13176:$O$14047,13,FALSE),"0")</f>
        <v>0</v>
      </c>
      <c r="AM31" s="173"/>
      <c r="AN31" s="173"/>
      <c r="AO31" s="173"/>
      <c r="AP31" s="173"/>
      <c r="AQ31" s="173">
        <f t="shared" si="4"/>
        <v>0</v>
      </c>
      <c r="AS31" s="142"/>
      <c r="AT31" s="142"/>
      <c r="AU31" s="142"/>
      <c r="AV31" s="142"/>
      <c r="AW31" s="142"/>
      <c r="AX31" s="142"/>
      <c r="AY31" s="142"/>
      <c r="AZ31" s="142">
        <f t="shared" si="5"/>
        <v>0</v>
      </c>
    </row>
    <row r="32" spans="1:52" x14ac:dyDescent="0.2">
      <c r="A32" s="193">
        <v>7</v>
      </c>
      <c r="B32" s="143" t="s">
        <v>320</v>
      </c>
      <c r="C32" s="194" t="str">
        <f t="shared" si="6"/>
        <v>30</v>
      </c>
      <c r="D32" s="194" t="str">
        <f t="shared" si="7"/>
        <v>45</v>
      </c>
      <c r="E32" s="187" t="str">
        <f t="shared" si="8"/>
        <v>000</v>
      </c>
      <c r="F32" s="143" t="str">
        <f t="shared" si="0"/>
        <v>7000.02</v>
      </c>
      <c r="G32" s="143" t="s">
        <v>157</v>
      </c>
      <c r="H32" s="166">
        <v>0</v>
      </c>
      <c r="I32" s="166">
        <v>73487</v>
      </c>
      <c r="J32" s="166"/>
      <c r="K32" s="166"/>
      <c r="L32" s="166"/>
      <c r="M32" s="166">
        <v>68056.28</v>
      </c>
      <c r="N32" s="141">
        <v>68056.28</v>
      </c>
      <c r="O32" s="141">
        <f t="shared" si="1"/>
        <v>-5430.7200000000012</v>
      </c>
      <c r="Q32" s="177">
        <v>0</v>
      </c>
      <c r="R32" s="177">
        <v>5440</v>
      </c>
      <c r="S32" s="177"/>
      <c r="T32" s="177"/>
      <c r="U32" s="177"/>
      <c r="V32" s="177">
        <v>0</v>
      </c>
      <c r="W32" s="142">
        <v>0</v>
      </c>
      <c r="X32" s="142">
        <f t="shared" si="2"/>
        <v>-5440</v>
      </c>
      <c r="Z32" s="179">
        <v>0</v>
      </c>
      <c r="AA32" s="179">
        <v>0</v>
      </c>
      <c r="AB32" s="179"/>
      <c r="AC32" s="179"/>
      <c r="AD32" s="179"/>
      <c r="AE32" s="179">
        <v>33800.51</v>
      </c>
      <c r="AF32" s="175">
        <v>33800.51</v>
      </c>
      <c r="AG32" s="175">
        <f t="shared" si="3"/>
        <v>33800.51</v>
      </c>
      <c r="AI32" s="171">
        <v>0</v>
      </c>
      <c r="AJ32" s="171">
        <v>31860</v>
      </c>
      <c r="AK32" s="181">
        <f t="shared" si="9"/>
        <v>31860</v>
      </c>
      <c r="AL32" s="173">
        <f>IFERROR(VLOOKUP(B32,[2]rptBudgetaryBudgetCrossOrganiza!$A$13176:$O$14047,13,FALSE),"0")</f>
        <v>33788.129999999997</v>
      </c>
      <c r="AM32" s="173"/>
      <c r="AN32" s="173"/>
      <c r="AO32" s="173"/>
      <c r="AP32" s="173"/>
      <c r="AQ32" s="173">
        <f t="shared" si="4"/>
        <v>-31860</v>
      </c>
      <c r="AS32" s="142"/>
      <c r="AT32" s="142"/>
      <c r="AU32" s="142"/>
      <c r="AV32" s="142"/>
      <c r="AW32" s="142"/>
      <c r="AX32" s="142"/>
      <c r="AY32" s="142"/>
      <c r="AZ32" s="142">
        <f t="shared" si="5"/>
        <v>0</v>
      </c>
    </row>
    <row r="33" spans="1:52" x14ac:dyDescent="0.2">
      <c r="A33" s="193">
        <v>8</v>
      </c>
      <c r="B33" s="143" t="s">
        <v>326</v>
      </c>
      <c r="C33" s="194" t="str">
        <f t="shared" si="6"/>
        <v>30</v>
      </c>
      <c r="D33" s="194" t="str">
        <f t="shared" si="7"/>
        <v>45</v>
      </c>
      <c r="E33" s="187" t="str">
        <f t="shared" si="8"/>
        <v>000</v>
      </c>
      <c r="F33" s="143" t="str">
        <f t="shared" si="0"/>
        <v>7000.99</v>
      </c>
      <c r="G33" s="143" t="s">
        <v>84</v>
      </c>
      <c r="H33" s="166">
        <v>0</v>
      </c>
      <c r="I33" s="166">
        <v>0</v>
      </c>
      <c r="J33" s="166"/>
      <c r="K33" s="166"/>
      <c r="L33" s="166"/>
      <c r="M33" s="166">
        <v>0</v>
      </c>
      <c r="N33" s="141">
        <v>0</v>
      </c>
      <c r="O33" s="141">
        <f t="shared" si="1"/>
        <v>0</v>
      </c>
      <c r="Q33" s="177">
        <v>0</v>
      </c>
      <c r="R33" s="177">
        <v>0</v>
      </c>
      <c r="S33" s="177"/>
      <c r="T33" s="177"/>
      <c r="U33" s="177"/>
      <c r="V33" s="177">
        <v>0</v>
      </c>
      <c r="W33" s="142">
        <v>0</v>
      </c>
      <c r="X33" s="142">
        <f t="shared" si="2"/>
        <v>0</v>
      </c>
      <c r="Z33" s="179">
        <v>0</v>
      </c>
      <c r="AA33" s="179">
        <v>0</v>
      </c>
      <c r="AB33" s="179"/>
      <c r="AC33" s="179"/>
      <c r="AD33" s="179"/>
      <c r="AE33" s="179">
        <v>0</v>
      </c>
      <c r="AF33" s="175">
        <v>0</v>
      </c>
      <c r="AG33" s="175">
        <f t="shared" si="3"/>
        <v>0</v>
      </c>
      <c r="AI33" s="171">
        <v>0</v>
      </c>
      <c r="AJ33" s="171">
        <v>0</v>
      </c>
      <c r="AK33" s="181">
        <f t="shared" si="9"/>
        <v>0</v>
      </c>
      <c r="AL33" s="173">
        <f>IFERROR(VLOOKUP(B33,[2]rptBudgetaryBudgetCrossOrganiza!$A$13176:$O$14047,13,FALSE),"0")</f>
        <v>0</v>
      </c>
      <c r="AM33" s="173"/>
      <c r="AN33" s="173"/>
      <c r="AO33" s="173"/>
      <c r="AP33" s="173"/>
      <c r="AQ33" s="173">
        <f t="shared" si="4"/>
        <v>0</v>
      </c>
      <c r="AS33" s="142"/>
      <c r="AT33" s="142"/>
      <c r="AU33" s="142"/>
      <c r="AV33" s="142"/>
      <c r="AW33" s="142"/>
      <c r="AX33" s="142"/>
      <c r="AY33" s="142"/>
      <c r="AZ33" s="142">
        <f t="shared" si="5"/>
        <v>0</v>
      </c>
    </row>
    <row r="34" spans="1:52" x14ac:dyDescent="0.2">
      <c r="A34" s="193">
        <v>8</v>
      </c>
      <c r="B34" s="143" t="s">
        <v>330</v>
      </c>
      <c r="C34" s="194" t="str">
        <f t="shared" si="6"/>
        <v>30</v>
      </c>
      <c r="D34" s="194" t="str">
        <f t="shared" si="7"/>
        <v>45</v>
      </c>
      <c r="E34" s="187" t="str">
        <f t="shared" si="8"/>
        <v>000</v>
      </c>
      <c r="F34" s="143" t="str">
        <f t="shared" si="0"/>
        <v>8000.99</v>
      </c>
      <c r="G34" s="143" t="s">
        <v>158</v>
      </c>
      <c r="H34" s="166">
        <v>37185</v>
      </c>
      <c r="I34" s="166">
        <v>0</v>
      </c>
      <c r="J34" s="166"/>
      <c r="K34" s="166"/>
      <c r="L34" s="166"/>
      <c r="M34" s="166">
        <v>0</v>
      </c>
      <c r="N34" s="141">
        <v>0</v>
      </c>
      <c r="O34" s="141">
        <f t="shared" si="1"/>
        <v>0</v>
      </c>
      <c r="Q34" s="177">
        <v>0</v>
      </c>
      <c r="R34" s="177">
        <v>0</v>
      </c>
      <c r="S34" s="177"/>
      <c r="T34" s="177"/>
      <c r="U34" s="177"/>
      <c r="V34" s="177">
        <v>0</v>
      </c>
      <c r="W34" s="142">
        <v>0</v>
      </c>
      <c r="X34" s="142">
        <f t="shared" si="2"/>
        <v>0</v>
      </c>
      <c r="Z34" s="179">
        <v>127500</v>
      </c>
      <c r="AA34" s="179">
        <v>127500</v>
      </c>
      <c r="AB34" s="179"/>
      <c r="AC34" s="179"/>
      <c r="AD34" s="179"/>
      <c r="AE34" s="179">
        <v>0</v>
      </c>
      <c r="AF34" s="175">
        <v>0</v>
      </c>
      <c r="AG34" s="175">
        <f t="shared" si="3"/>
        <v>-127500</v>
      </c>
      <c r="AI34" s="171">
        <v>127500</v>
      </c>
      <c r="AJ34" s="171">
        <v>127500</v>
      </c>
      <c r="AK34" s="181">
        <f t="shared" si="9"/>
        <v>127500</v>
      </c>
      <c r="AL34" s="173">
        <f>IFERROR(VLOOKUP(B34,[2]rptBudgetaryBudgetCrossOrganiza!$A$13176:$O$14047,13,FALSE),"0")</f>
        <v>0</v>
      </c>
      <c r="AM34" s="173"/>
      <c r="AN34" s="173"/>
      <c r="AO34" s="173"/>
      <c r="AP34" s="173"/>
      <c r="AQ34" s="173">
        <f t="shared" si="4"/>
        <v>-127500</v>
      </c>
      <c r="AS34" s="142"/>
      <c r="AT34" s="142"/>
      <c r="AU34" s="142"/>
      <c r="AV34" s="142"/>
      <c r="AW34" s="142"/>
      <c r="AX34" s="142"/>
      <c r="AY34" s="142"/>
      <c r="AZ34" s="142">
        <f t="shared" si="5"/>
        <v>0</v>
      </c>
    </row>
    <row r="35" spans="1:52" x14ac:dyDescent="0.2">
      <c r="A35" s="193">
        <v>7</v>
      </c>
      <c r="B35" s="143" t="s">
        <v>312</v>
      </c>
      <c r="C35" s="194" t="str">
        <f t="shared" si="6"/>
        <v>40</v>
      </c>
      <c r="D35" s="194" t="str">
        <f t="shared" si="7"/>
        <v>00</v>
      </c>
      <c r="E35" s="187" t="str">
        <f t="shared" si="8"/>
        <v>001</v>
      </c>
      <c r="F35" s="143" t="str">
        <f t="shared" ref="F35:F67" si="10">RIGHT(B35,7)</f>
        <v>7000.01</v>
      </c>
      <c r="G35" s="143" t="s">
        <v>346</v>
      </c>
      <c r="H35" s="166">
        <v>0</v>
      </c>
      <c r="I35" s="166">
        <v>0</v>
      </c>
      <c r="J35" s="166"/>
      <c r="K35" s="166"/>
      <c r="L35" s="166"/>
      <c r="M35" s="166">
        <v>0</v>
      </c>
      <c r="N35" s="141">
        <v>0</v>
      </c>
      <c r="O35" s="141">
        <f t="shared" ref="O35:O67" si="11">N35-I35</f>
        <v>0</v>
      </c>
      <c r="Q35" s="177">
        <v>0</v>
      </c>
      <c r="R35" s="177">
        <v>0</v>
      </c>
      <c r="S35" s="177"/>
      <c r="T35" s="177"/>
      <c r="U35" s="177"/>
      <c r="V35" s="177">
        <v>0</v>
      </c>
      <c r="W35" s="142">
        <v>0</v>
      </c>
      <c r="X35" s="142">
        <f t="shared" ref="X35:X67" si="12">W35-R35</f>
        <v>0</v>
      </c>
      <c r="Z35" s="179">
        <v>0</v>
      </c>
      <c r="AA35" s="179">
        <v>0</v>
      </c>
      <c r="AB35" s="179"/>
      <c r="AC35" s="179"/>
      <c r="AD35" s="179"/>
      <c r="AE35" s="179">
        <v>0</v>
      </c>
      <c r="AF35" s="175">
        <v>0</v>
      </c>
      <c r="AG35" s="175">
        <f t="shared" ref="AG35:AG67" si="13">AF35-AA35</f>
        <v>0</v>
      </c>
      <c r="AI35" s="171">
        <v>0</v>
      </c>
      <c r="AJ35" s="171">
        <v>0</v>
      </c>
      <c r="AK35" s="181">
        <f t="shared" si="9"/>
        <v>0</v>
      </c>
      <c r="AL35" s="173">
        <f>IFERROR(VLOOKUP(B35,[2]rptBudgetaryBudgetCrossOrganiza!$A$13176:$O$14047,13,FALSE),"0")</f>
        <v>0</v>
      </c>
      <c r="AM35" s="173"/>
      <c r="AN35" s="173"/>
      <c r="AO35" s="173"/>
      <c r="AP35" s="173"/>
      <c r="AQ35" s="173">
        <f t="shared" ref="AQ35:AQ67" si="14">AP35-AJ35</f>
        <v>0</v>
      </c>
      <c r="AS35" s="142"/>
      <c r="AT35" s="142"/>
      <c r="AU35" s="142"/>
      <c r="AV35" s="142"/>
      <c r="AW35" s="142"/>
      <c r="AX35" s="142"/>
      <c r="AY35" s="142"/>
      <c r="AZ35" s="142">
        <f t="shared" ref="AZ35:AZ67" si="15">AY35-AT35</f>
        <v>0</v>
      </c>
    </row>
    <row r="36" spans="1:52" x14ac:dyDescent="0.2">
      <c r="A36" s="193">
        <v>7</v>
      </c>
      <c r="B36" s="143" t="s">
        <v>313</v>
      </c>
      <c r="C36" s="194" t="str">
        <f t="shared" si="6"/>
        <v>40</v>
      </c>
      <c r="D36" s="194" t="str">
        <f t="shared" si="7"/>
        <v>55</v>
      </c>
      <c r="E36" s="187" t="str">
        <f t="shared" si="8"/>
        <v>000</v>
      </c>
      <c r="F36" s="143" t="str">
        <f t="shared" si="10"/>
        <v>7000.01</v>
      </c>
      <c r="G36" s="143" t="s">
        <v>346</v>
      </c>
      <c r="H36" s="166">
        <v>0</v>
      </c>
      <c r="I36" s="166">
        <v>0</v>
      </c>
      <c r="J36" s="166"/>
      <c r="K36" s="166"/>
      <c r="L36" s="166"/>
      <c r="M36" s="166">
        <v>0</v>
      </c>
      <c r="N36" s="141">
        <v>0</v>
      </c>
      <c r="O36" s="141">
        <f t="shared" si="11"/>
        <v>0</v>
      </c>
      <c r="Q36" s="177">
        <v>0</v>
      </c>
      <c r="R36" s="177">
        <v>0</v>
      </c>
      <c r="S36" s="177"/>
      <c r="T36" s="177"/>
      <c r="U36" s="177"/>
      <c r="V36" s="177">
        <v>0</v>
      </c>
      <c r="W36" s="142">
        <v>0</v>
      </c>
      <c r="X36" s="142">
        <f t="shared" si="12"/>
        <v>0</v>
      </c>
      <c r="Z36" s="179">
        <v>0</v>
      </c>
      <c r="AA36" s="179">
        <v>0</v>
      </c>
      <c r="AB36" s="179"/>
      <c r="AC36" s="179"/>
      <c r="AD36" s="179"/>
      <c r="AE36" s="179">
        <v>0</v>
      </c>
      <c r="AF36" s="175">
        <v>0</v>
      </c>
      <c r="AG36" s="175">
        <f t="shared" si="13"/>
        <v>0</v>
      </c>
      <c r="AI36" s="171">
        <v>0</v>
      </c>
      <c r="AJ36" s="171">
        <v>0</v>
      </c>
      <c r="AK36" s="181">
        <f t="shared" si="9"/>
        <v>0</v>
      </c>
      <c r="AL36" s="173">
        <f>IFERROR(VLOOKUP(B36,[2]rptBudgetaryBudgetCrossOrganiza!$A$13176:$O$14047,13,FALSE),"0")</f>
        <v>0</v>
      </c>
      <c r="AM36" s="173"/>
      <c r="AN36" s="173"/>
      <c r="AO36" s="173"/>
      <c r="AP36" s="173"/>
      <c r="AQ36" s="173">
        <f t="shared" si="14"/>
        <v>0</v>
      </c>
      <c r="AS36" s="142"/>
      <c r="AT36" s="142"/>
      <c r="AU36" s="142"/>
      <c r="AV36" s="142"/>
      <c r="AW36" s="142"/>
      <c r="AX36" s="142"/>
      <c r="AY36" s="142"/>
      <c r="AZ36" s="142">
        <f t="shared" si="15"/>
        <v>0</v>
      </c>
    </row>
    <row r="37" spans="1:52" x14ac:dyDescent="0.2">
      <c r="A37" s="193">
        <v>7</v>
      </c>
      <c r="B37" s="143" t="s">
        <v>355</v>
      </c>
      <c r="C37" s="194" t="str">
        <f t="shared" ref="C37" si="16">MID(B37,5,2)</f>
        <v>40</v>
      </c>
      <c r="D37" s="194" t="str">
        <f t="shared" ref="D37" si="17">MID(B37,8,2)</f>
        <v>60</v>
      </c>
      <c r="E37" s="187" t="str">
        <f t="shared" ref="E37" si="18">MID(B37,11,3)</f>
        <v>000</v>
      </c>
      <c r="F37" s="143" t="str">
        <f t="shared" ref="F37" si="19">RIGHT(B37,7)</f>
        <v>6200.05</v>
      </c>
      <c r="G37" s="143" t="s">
        <v>114</v>
      </c>
      <c r="H37" s="166"/>
      <c r="I37" s="166"/>
      <c r="J37" s="166"/>
      <c r="K37" s="166"/>
      <c r="L37" s="166"/>
      <c r="M37" s="166"/>
      <c r="N37" s="141"/>
      <c r="O37" s="141"/>
      <c r="Q37" s="177"/>
      <c r="R37" s="177"/>
      <c r="S37" s="177"/>
      <c r="T37" s="177"/>
      <c r="U37" s="177"/>
      <c r="V37" s="177"/>
      <c r="W37" s="142"/>
      <c r="X37" s="142"/>
      <c r="Z37" s="179"/>
      <c r="AA37" s="179"/>
      <c r="AB37" s="179"/>
      <c r="AC37" s="179"/>
      <c r="AD37" s="179"/>
      <c r="AE37" s="179"/>
      <c r="AF37" s="175"/>
      <c r="AG37" s="175"/>
      <c r="AI37" s="171"/>
      <c r="AJ37" s="171">
        <v>0</v>
      </c>
      <c r="AK37" s="181">
        <f t="shared" si="9"/>
        <v>0</v>
      </c>
      <c r="AL37" s="173">
        <f>IFERROR(VLOOKUP(B37,[2]rptBudgetaryBudgetCrossOrganiza!$A$13176:$O$14047,13,FALSE),"0")</f>
        <v>137996.85</v>
      </c>
      <c r="AM37" s="173"/>
      <c r="AN37" s="173"/>
      <c r="AO37" s="173"/>
      <c r="AP37" s="173"/>
      <c r="AQ37" s="173"/>
      <c r="AS37" s="142"/>
      <c r="AT37" s="142"/>
      <c r="AU37" s="142"/>
      <c r="AV37" s="142"/>
      <c r="AW37" s="142"/>
      <c r="AX37" s="142"/>
      <c r="AY37" s="142"/>
      <c r="AZ37" s="142"/>
    </row>
    <row r="38" spans="1:52" x14ac:dyDescent="0.2">
      <c r="A38" s="193">
        <v>7</v>
      </c>
      <c r="B38" s="143" t="s">
        <v>314</v>
      </c>
      <c r="C38" s="194" t="str">
        <f t="shared" si="6"/>
        <v>40</v>
      </c>
      <c r="D38" s="194" t="str">
        <f t="shared" si="7"/>
        <v>60</v>
      </c>
      <c r="E38" s="187" t="str">
        <f t="shared" si="8"/>
        <v>000</v>
      </c>
      <c r="F38" s="143" t="str">
        <f t="shared" si="10"/>
        <v>7000.01</v>
      </c>
      <c r="G38" s="143" t="s">
        <v>346</v>
      </c>
      <c r="H38" s="166">
        <v>0</v>
      </c>
      <c r="I38" s="166">
        <v>0</v>
      </c>
      <c r="J38" s="166"/>
      <c r="K38" s="166"/>
      <c r="L38" s="166"/>
      <c r="M38" s="166">
        <v>0</v>
      </c>
      <c r="N38" s="141">
        <v>0</v>
      </c>
      <c r="O38" s="141">
        <f t="shared" si="11"/>
        <v>0</v>
      </c>
      <c r="Q38" s="177">
        <v>0</v>
      </c>
      <c r="R38" s="177">
        <v>0</v>
      </c>
      <c r="S38" s="177"/>
      <c r="T38" s="177"/>
      <c r="U38" s="177"/>
      <c r="V38" s="177">
        <v>0</v>
      </c>
      <c r="W38" s="142">
        <v>0</v>
      </c>
      <c r="X38" s="142">
        <f t="shared" si="12"/>
        <v>0</v>
      </c>
      <c r="Z38" s="179">
        <v>0</v>
      </c>
      <c r="AA38" s="179">
        <v>0</v>
      </c>
      <c r="AB38" s="179"/>
      <c r="AC38" s="179"/>
      <c r="AD38" s="179"/>
      <c r="AE38" s="179">
        <v>0</v>
      </c>
      <c r="AF38" s="175">
        <v>0</v>
      </c>
      <c r="AG38" s="175">
        <f t="shared" si="13"/>
        <v>0</v>
      </c>
      <c r="AI38" s="171">
        <v>0</v>
      </c>
      <c r="AJ38" s="171">
        <v>0</v>
      </c>
      <c r="AK38" s="181">
        <f t="shared" si="9"/>
        <v>0</v>
      </c>
      <c r="AL38" s="173">
        <f>IFERROR(VLOOKUP(B38,[2]rptBudgetaryBudgetCrossOrganiza!$A$13176:$O$14047,13,FALSE),"0")</f>
        <v>0</v>
      </c>
      <c r="AM38" s="173"/>
      <c r="AN38" s="173"/>
      <c r="AO38" s="173"/>
      <c r="AP38" s="173"/>
      <c r="AQ38" s="173">
        <f t="shared" si="14"/>
        <v>0</v>
      </c>
      <c r="AS38" s="142"/>
      <c r="AT38" s="142"/>
      <c r="AU38" s="142"/>
      <c r="AV38" s="142"/>
      <c r="AW38" s="142"/>
      <c r="AX38" s="142"/>
      <c r="AY38" s="142"/>
      <c r="AZ38" s="142">
        <f t="shared" si="15"/>
        <v>0</v>
      </c>
    </row>
    <row r="39" spans="1:52" x14ac:dyDescent="0.2">
      <c r="A39" s="193">
        <v>7</v>
      </c>
      <c r="B39" s="143" t="s">
        <v>321</v>
      </c>
      <c r="C39" s="194" t="str">
        <f t="shared" si="6"/>
        <v>40</v>
      </c>
      <c r="D39" s="194" t="str">
        <f t="shared" si="7"/>
        <v>60</v>
      </c>
      <c r="E39" s="187" t="str">
        <f t="shared" si="8"/>
        <v>000</v>
      </c>
      <c r="F39" s="143" t="str">
        <f t="shared" si="10"/>
        <v>7000.02</v>
      </c>
      <c r="G39" s="143" t="s">
        <v>157</v>
      </c>
      <c r="H39" s="166">
        <v>0</v>
      </c>
      <c r="I39" s="166">
        <v>0</v>
      </c>
      <c r="J39" s="166"/>
      <c r="K39" s="166"/>
      <c r="L39" s="166"/>
      <c r="M39" s="166">
        <v>0</v>
      </c>
      <c r="N39" s="141">
        <v>0</v>
      </c>
      <c r="O39" s="141">
        <f t="shared" si="11"/>
        <v>0</v>
      </c>
      <c r="Q39" s="177">
        <v>0</v>
      </c>
      <c r="R39" s="177">
        <v>0</v>
      </c>
      <c r="S39" s="177"/>
      <c r="T39" s="177"/>
      <c r="U39" s="177"/>
      <c r="V39" s="177">
        <v>0</v>
      </c>
      <c r="W39" s="142">
        <v>0</v>
      </c>
      <c r="X39" s="142">
        <f t="shared" si="12"/>
        <v>0</v>
      </c>
      <c r="Z39" s="179">
        <v>0</v>
      </c>
      <c r="AA39" s="179">
        <v>0</v>
      </c>
      <c r="AB39" s="179"/>
      <c r="AC39" s="179"/>
      <c r="AD39" s="179"/>
      <c r="AE39" s="179">
        <v>0</v>
      </c>
      <c r="AF39" s="175">
        <v>0</v>
      </c>
      <c r="AG39" s="175">
        <f t="shared" si="13"/>
        <v>0</v>
      </c>
      <c r="AI39" s="171">
        <v>0</v>
      </c>
      <c r="AJ39" s="171">
        <v>135899</v>
      </c>
      <c r="AK39" s="181">
        <f t="shared" si="9"/>
        <v>135899</v>
      </c>
      <c r="AL39" s="173">
        <f>IFERROR(VLOOKUP(B39,[2]rptBudgetaryBudgetCrossOrganiza!$A$13176:$O$14047,13,FALSE),"0")</f>
        <v>137514.04999999999</v>
      </c>
      <c r="AM39" s="173"/>
      <c r="AN39" s="173"/>
      <c r="AO39" s="173"/>
      <c r="AP39" s="173"/>
      <c r="AQ39" s="173">
        <f t="shared" si="14"/>
        <v>-135899</v>
      </c>
      <c r="AS39" s="142"/>
      <c r="AT39" s="142"/>
      <c r="AU39" s="142"/>
      <c r="AV39" s="142"/>
      <c r="AW39" s="142"/>
      <c r="AX39" s="142"/>
      <c r="AY39" s="142"/>
      <c r="AZ39" s="142">
        <f t="shared" si="15"/>
        <v>0</v>
      </c>
    </row>
    <row r="40" spans="1:52" x14ac:dyDescent="0.2">
      <c r="A40" s="193">
        <v>4</v>
      </c>
      <c r="B40" s="143" t="s">
        <v>190</v>
      </c>
      <c r="C40" s="194" t="str">
        <f t="shared" si="6"/>
        <v>40</v>
      </c>
      <c r="D40" s="194" t="str">
        <f t="shared" si="7"/>
        <v>60</v>
      </c>
      <c r="E40" s="187" t="str">
        <f t="shared" si="8"/>
        <v>520</v>
      </c>
      <c r="F40" s="143" t="str">
        <f t="shared" si="10"/>
        <v>5000.01</v>
      </c>
      <c r="G40" s="143" t="s">
        <v>85</v>
      </c>
      <c r="H40" s="166">
        <v>0</v>
      </c>
      <c r="I40" s="166">
        <v>0</v>
      </c>
      <c r="J40" s="166"/>
      <c r="K40" s="166"/>
      <c r="L40" s="166"/>
      <c r="M40" s="166">
        <v>0</v>
      </c>
      <c r="N40" s="141">
        <v>0</v>
      </c>
      <c r="O40" s="141">
        <f t="shared" si="11"/>
        <v>0</v>
      </c>
      <c r="Q40" s="177">
        <v>0</v>
      </c>
      <c r="R40" s="177">
        <v>0</v>
      </c>
      <c r="S40" s="177"/>
      <c r="T40" s="177"/>
      <c r="U40" s="177"/>
      <c r="V40" s="177">
        <v>0</v>
      </c>
      <c r="W40" s="142">
        <v>0</v>
      </c>
      <c r="X40" s="142">
        <f t="shared" si="12"/>
        <v>0</v>
      </c>
      <c r="Z40" s="179">
        <v>232390</v>
      </c>
      <c r="AA40" s="179">
        <v>232390</v>
      </c>
      <c r="AB40" s="179"/>
      <c r="AC40" s="179"/>
      <c r="AD40" s="179"/>
      <c r="AE40" s="179">
        <v>0</v>
      </c>
      <c r="AF40" s="175">
        <v>0</v>
      </c>
      <c r="AG40" s="175">
        <f t="shared" si="13"/>
        <v>-232390</v>
      </c>
      <c r="AI40" s="171">
        <v>239362</v>
      </c>
      <c r="AJ40" s="171">
        <v>239362</v>
      </c>
      <c r="AK40" s="181">
        <f t="shared" si="9"/>
        <v>239362</v>
      </c>
      <c r="AL40" s="173">
        <f>IFERROR(VLOOKUP(B40,[2]rptBudgetaryBudgetCrossOrganiza!$A$13176:$O$14047,13,FALSE),"0")</f>
        <v>0</v>
      </c>
      <c r="AM40" s="173"/>
      <c r="AN40" s="173"/>
      <c r="AO40" s="173"/>
      <c r="AP40" s="173"/>
      <c r="AQ40" s="173">
        <f t="shared" si="14"/>
        <v>-239362</v>
      </c>
      <c r="AS40" s="142"/>
      <c r="AT40" s="142"/>
      <c r="AU40" s="142"/>
      <c r="AV40" s="142"/>
      <c r="AW40" s="142"/>
      <c r="AX40" s="142"/>
      <c r="AY40" s="142"/>
      <c r="AZ40" s="142">
        <f t="shared" si="15"/>
        <v>0</v>
      </c>
    </row>
    <row r="41" spans="1:52" x14ac:dyDescent="0.2">
      <c r="A41" s="193">
        <v>4</v>
      </c>
      <c r="B41" s="143" t="s">
        <v>192</v>
      </c>
      <c r="C41" s="194" t="str">
        <f t="shared" si="6"/>
        <v>40</v>
      </c>
      <c r="D41" s="194" t="str">
        <f t="shared" si="7"/>
        <v>60</v>
      </c>
      <c r="E41" s="187" t="str">
        <f t="shared" si="8"/>
        <v>520</v>
      </c>
      <c r="F41" s="143" t="str">
        <f t="shared" si="10"/>
        <v>5000.02</v>
      </c>
      <c r="G41" s="143" t="s">
        <v>86</v>
      </c>
      <c r="H41" s="166">
        <v>0</v>
      </c>
      <c r="I41" s="166">
        <v>0</v>
      </c>
      <c r="J41" s="166"/>
      <c r="K41" s="166"/>
      <c r="L41" s="166"/>
      <c r="M41" s="166">
        <v>0</v>
      </c>
      <c r="N41" s="141">
        <v>0</v>
      </c>
      <c r="O41" s="141">
        <f t="shared" si="11"/>
        <v>0</v>
      </c>
      <c r="Q41" s="177">
        <v>0</v>
      </c>
      <c r="R41" s="177">
        <v>0</v>
      </c>
      <c r="S41" s="177"/>
      <c r="T41" s="177"/>
      <c r="U41" s="177"/>
      <c r="V41" s="177">
        <v>0</v>
      </c>
      <c r="W41" s="142">
        <v>0</v>
      </c>
      <c r="X41" s="142">
        <f t="shared" si="12"/>
        <v>0</v>
      </c>
      <c r="Z41" s="179">
        <v>0</v>
      </c>
      <c r="AA41" s="179">
        <v>0</v>
      </c>
      <c r="AB41" s="179"/>
      <c r="AC41" s="179"/>
      <c r="AD41" s="179"/>
      <c r="AE41" s="179">
        <v>0</v>
      </c>
      <c r="AF41" s="175">
        <v>0</v>
      </c>
      <c r="AG41" s="175">
        <f t="shared" si="13"/>
        <v>0</v>
      </c>
      <c r="AI41" s="171">
        <v>0</v>
      </c>
      <c r="AJ41" s="171">
        <v>0</v>
      </c>
      <c r="AK41" s="181">
        <f t="shared" si="9"/>
        <v>0</v>
      </c>
      <c r="AL41" s="173">
        <f>IFERROR(VLOOKUP(B41,[2]rptBudgetaryBudgetCrossOrganiza!$A$13176:$O$14047,13,FALSE),"0")</f>
        <v>0</v>
      </c>
      <c r="AM41" s="173"/>
      <c r="AN41" s="173"/>
      <c r="AO41" s="173"/>
      <c r="AP41" s="173"/>
      <c r="AQ41" s="173">
        <f t="shared" si="14"/>
        <v>0</v>
      </c>
      <c r="AS41" s="142"/>
      <c r="AT41" s="142"/>
      <c r="AU41" s="142"/>
      <c r="AV41" s="142"/>
      <c r="AW41" s="142"/>
      <c r="AX41" s="142"/>
      <c r="AY41" s="142"/>
      <c r="AZ41" s="142">
        <f t="shared" si="15"/>
        <v>0</v>
      </c>
    </row>
    <row r="42" spans="1:52" x14ac:dyDescent="0.2">
      <c r="A42" s="193">
        <v>4</v>
      </c>
      <c r="B42" s="143" t="s">
        <v>194</v>
      </c>
      <c r="C42" s="194" t="str">
        <f t="shared" si="6"/>
        <v>40</v>
      </c>
      <c r="D42" s="194" t="str">
        <f t="shared" si="7"/>
        <v>60</v>
      </c>
      <c r="E42" s="187" t="str">
        <f t="shared" si="8"/>
        <v>520</v>
      </c>
      <c r="F42" s="143" t="str">
        <f t="shared" si="10"/>
        <v>5000.03</v>
      </c>
      <c r="G42" s="143" t="s">
        <v>87</v>
      </c>
      <c r="H42" s="166">
        <v>0</v>
      </c>
      <c r="I42" s="166">
        <v>0</v>
      </c>
      <c r="J42" s="166"/>
      <c r="K42" s="166"/>
      <c r="L42" s="166"/>
      <c r="M42" s="166">
        <v>0</v>
      </c>
      <c r="N42" s="141">
        <v>0</v>
      </c>
      <c r="O42" s="141">
        <f t="shared" si="11"/>
        <v>0</v>
      </c>
      <c r="Q42" s="177">
        <v>0</v>
      </c>
      <c r="R42" s="177">
        <v>0</v>
      </c>
      <c r="S42" s="177"/>
      <c r="T42" s="177"/>
      <c r="U42" s="177"/>
      <c r="V42" s="177">
        <v>0</v>
      </c>
      <c r="W42" s="142">
        <v>0</v>
      </c>
      <c r="X42" s="142">
        <f t="shared" si="12"/>
        <v>0</v>
      </c>
      <c r="Z42" s="179">
        <v>3300</v>
      </c>
      <c r="AA42" s="179">
        <v>3300</v>
      </c>
      <c r="AB42" s="179"/>
      <c r="AC42" s="179"/>
      <c r="AD42" s="179"/>
      <c r="AE42" s="179">
        <v>0</v>
      </c>
      <c r="AF42" s="175">
        <v>0</v>
      </c>
      <c r="AG42" s="175">
        <f t="shared" si="13"/>
        <v>-3300</v>
      </c>
      <c r="AI42" s="171">
        <v>3310</v>
      </c>
      <c r="AJ42" s="171">
        <v>3310</v>
      </c>
      <c r="AK42" s="181">
        <f t="shared" si="9"/>
        <v>3310</v>
      </c>
      <c r="AL42" s="173">
        <f>IFERROR(VLOOKUP(B42,[2]rptBudgetaryBudgetCrossOrganiza!$A$13176:$O$14047,13,FALSE),"0")</f>
        <v>0</v>
      </c>
      <c r="AM42" s="173"/>
      <c r="AN42" s="173"/>
      <c r="AO42" s="173"/>
      <c r="AP42" s="173"/>
      <c r="AQ42" s="173">
        <f t="shared" si="14"/>
        <v>-3310</v>
      </c>
      <c r="AS42" s="142"/>
      <c r="AT42" s="142"/>
      <c r="AU42" s="142"/>
      <c r="AV42" s="142"/>
      <c r="AW42" s="142"/>
      <c r="AX42" s="142"/>
      <c r="AY42" s="142"/>
      <c r="AZ42" s="142">
        <f t="shared" si="15"/>
        <v>0</v>
      </c>
    </row>
    <row r="43" spans="1:52" x14ac:dyDescent="0.2">
      <c r="A43" s="193">
        <v>4</v>
      </c>
      <c r="B43" s="143" t="s">
        <v>196</v>
      </c>
      <c r="C43" s="194" t="str">
        <f t="shared" si="6"/>
        <v>40</v>
      </c>
      <c r="D43" s="194" t="str">
        <f t="shared" si="7"/>
        <v>60</v>
      </c>
      <c r="E43" s="187" t="str">
        <f t="shared" si="8"/>
        <v>520</v>
      </c>
      <c r="F43" s="143" t="str">
        <f t="shared" si="10"/>
        <v>5000.04</v>
      </c>
      <c r="G43" s="143" t="s">
        <v>88</v>
      </c>
      <c r="H43" s="166">
        <v>0</v>
      </c>
      <c r="I43" s="166">
        <v>0</v>
      </c>
      <c r="J43" s="166"/>
      <c r="K43" s="166"/>
      <c r="L43" s="166"/>
      <c r="M43" s="166">
        <v>0</v>
      </c>
      <c r="N43" s="141">
        <v>0</v>
      </c>
      <c r="O43" s="141">
        <f t="shared" si="11"/>
        <v>0</v>
      </c>
      <c r="Q43" s="177">
        <v>0</v>
      </c>
      <c r="R43" s="177">
        <v>0</v>
      </c>
      <c r="S43" s="177"/>
      <c r="T43" s="177"/>
      <c r="U43" s="177"/>
      <c r="V43" s="177">
        <v>0</v>
      </c>
      <c r="W43" s="142">
        <v>0</v>
      </c>
      <c r="X43" s="142">
        <f t="shared" si="12"/>
        <v>0</v>
      </c>
      <c r="Z43" s="179">
        <v>0</v>
      </c>
      <c r="AA43" s="179">
        <v>0</v>
      </c>
      <c r="AB43" s="179"/>
      <c r="AC43" s="179"/>
      <c r="AD43" s="179"/>
      <c r="AE43" s="179">
        <v>0</v>
      </c>
      <c r="AF43" s="175">
        <v>0</v>
      </c>
      <c r="AG43" s="175">
        <f t="shared" si="13"/>
        <v>0</v>
      </c>
      <c r="AI43" s="171">
        <v>0</v>
      </c>
      <c r="AJ43" s="171">
        <v>0</v>
      </c>
      <c r="AK43" s="181">
        <f t="shared" si="9"/>
        <v>0</v>
      </c>
      <c r="AL43" s="173">
        <f>IFERROR(VLOOKUP(B43,[2]rptBudgetaryBudgetCrossOrganiza!$A$13176:$O$14047,13,FALSE),"0")</f>
        <v>0</v>
      </c>
      <c r="AM43" s="173"/>
      <c r="AN43" s="173"/>
      <c r="AO43" s="173"/>
      <c r="AP43" s="173"/>
      <c r="AQ43" s="173">
        <f t="shared" si="14"/>
        <v>0</v>
      </c>
      <c r="AS43" s="142"/>
      <c r="AT43" s="142"/>
      <c r="AU43" s="142"/>
      <c r="AV43" s="142"/>
      <c r="AW43" s="142"/>
      <c r="AX43" s="142"/>
      <c r="AY43" s="142"/>
      <c r="AZ43" s="142">
        <f t="shared" si="15"/>
        <v>0</v>
      </c>
    </row>
    <row r="44" spans="1:52" x14ac:dyDescent="0.2">
      <c r="A44" s="193">
        <v>4</v>
      </c>
      <c r="B44" s="195" t="s">
        <v>198</v>
      </c>
      <c r="C44" s="194" t="str">
        <f t="shared" si="6"/>
        <v>40</v>
      </c>
      <c r="D44" s="194" t="str">
        <f t="shared" si="7"/>
        <v>60</v>
      </c>
      <c r="E44" s="187" t="str">
        <f t="shared" si="8"/>
        <v>520</v>
      </c>
      <c r="F44" s="143" t="str">
        <f t="shared" si="10"/>
        <v>5000.06</v>
      </c>
      <c r="G44" s="143" t="s">
        <v>89</v>
      </c>
      <c r="H44" s="166">
        <v>0</v>
      </c>
      <c r="I44" s="166">
        <v>0</v>
      </c>
      <c r="J44" s="166"/>
      <c r="K44" s="166"/>
      <c r="L44" s="166"/>
      <c r="M44" s="166">
        <v>0</v>
      </c>
      <c r="N44" s="141">
        <v>0</v>
      </c>
      <c r="O44" s="141">
        <f t="shared" si="11"/>
        <v>0</v>
      </c>
      <c r="Q44" s="177">
        <v>0</v>
      </c>
      <c r="R44" s="177">
        <v>0</v>
      </c>
      <c r="S44" s="177"/>
      <c r="T44" s="177"/>
      <c r="U44" s="177"/>
      <c r="V44" s="177">
        <v>0</v>
      </c>
      <c r="W44" s="142">
        <v>0</v>
      </c>
      <c r="X44" s="142">
        <f t="shared" si="12"/>
        <v>0</v>
      </c>
      <c r="Z44" s="179">
        <v>950</v>
      </c>
      <c r="AA44" s="179">
        <v>950</v>
      </c>
      <c r="AB44" s="179"/>
      <c r="AC44" s="179"/>
      <c r="AD44" s="179"/>
      <c r="AE44" s="179">
        <v>0</v>
      </c>
      <c r="AF44" s="175">
        <v>0</v>
      </c>
      <c r="AG44" s="175">
        <f t="shared" si="13"/>
        <v>-950</v>
      </c>
      <c r="AI44" s="171">
        <v>950</v>
      </c>
      <c r="AJ44" s="171">
        <v>950</v>
      </c>
      <c r="AK44" s="181">
        <f t="shared" si="9"/>
        <v>950</v>
      </c>
      <c r="AL44" s="173">
        <f>IFERROR(VLOOKUP(B44,[2]rptBudgetaryBudgetCrossOrganiza!$A$13176:$O$14047,13,FALSE),"0")</f>
        <v>0</v>
      </c>
      <c r="AM44" s="173"/>
      <c r="AN44" s="173"/>
      <c r="AO44" s="173"/>
      <c r="AP44" s="173"/>
      <c r="AQ44" s="173">
        <f t="shared" si="14"/>
        <v>-950</v>
      </c>
      <c r="AS44" s="142"/>
      <c r="AT44" s="142"/>
      <c r="AU44" s="142"/>
      <c r="AV44" s="142"/>
      <c r="AW44" s="142"/>
      <c r="AX44" s="142"/>
      <c r="AY44" s="142"/>
      <c r="AZ44" s="142">
        <f t="shared" si="15"/>
        <v>0</v>
      </c>
    </row>
    <row r="45" spans="1:52" x14ac:dyDescent="0.2">
      <c r="A45" s="193">
        <v>4</v>
      </c>
      <c r="B45" s="143" t="s">
        <v>200</v>
      </c>
      <c r="C45" s="194" t="str">
        <f t="shared" si="6"/>
        <v>40</v>
      </c>
      <c r="D45" s="194" t="str">
        <f t="shared" si="7"/>
        <v>60</v>
      </c>
      <c r="E45" s="187" t="str">
        <f t="shared" si="8"/>
        <v>520</v>
      </c>
      <c r="F45" s="143" t="str">
        <f t="shared" si="10"/>
        <v>5000.07</v>
      </c>
      <c r="G45" s="143" t="s">
        <v>90</v>
      </c>
      <c r="H45" s="166">
        <v>0</v>
      </c>
      <c r="I45" s="166">
        <v>0</v>
      </c>
      <c r="J45" s="166"/>
      <c r="K45" s="166"/>
      <c r="L45" s="166"/>
      <c r="M45" s="166">
        <v>0</v>
      </c>
      <c r="N45" s="141">
        <v>0</v>
      </c>
      <c r="O45" s="141">
        <f t="shared" si="11"/>
        <v>0</v>
      </c>
      <c r="Q45" s="177">
        <v>0</v>
      </c>
      <c r="R45" s="177">
        <v>0</v>
      </c>
      <c r="S45" s="177"/>
      <c r="T45" s="177"/>
      <c r="U45" s="177"/>
      <c r="V45" s="177">
        <v>0</v>
      </c>
      <c r="W45" s="142">
        <v>0</v>
      </c>
      <c r="X45" s="142">
        <f t="shared" si="12"/>
        <v>0</v>
      </c>
      <c r="Z45" s="179">
        <v>425</v>
      </c>
      <c r="AA45" s="179">
        <v>425</v>
      </c>
      <c r="AB45" s="179"/>
      <c r="AC45" s="179"/>
      <c r="AD45" s="179"/>
      <c r="AE45" s="179">
        <v>0</v>
      </c>
      <c r="AF45" s="175">
        <v>0</v>
      </c>
      <c r="AG45" s="175">
        <f t="shared" si="13"/>
        <v>-425</v>
      </c>
      <c r="AI45" s="171">
        <v>450</v>
      </c>
      <c r="AJ45" s="171">
        <v>450</v>
      </c>
      <c r="AK45" s="181">
        <f t="shared" si="9"/>
        <v>450</v>
      </c>
      <c r="AL45" s="173">
        <f>IFERROR(VLOOKUP(B45,[2]rptBudgetaryBudgetCrossOrganiza!$A$13176:$O$14047,13,FALSE),"0")</f>
        <v>0</v>
      </c>
      <c r="AM45" s="173"/>
      <c r="AN45" s="173"/>
      <c r="AO45" s="173"/>
      <c r="AP45" s="173"/>
      <c r="AQ45" s="173">
        <f t="shared" si="14"/>
        <v>-450</v>
      </c>
      <c r="AS45" s="142"/>
      <c r="AT45" s="142"/>
      <c r="AU45" s="142"/>
      <c r="AV45" s="142"/>
      <c r="AW45" s="142"/>
      <c r="AX45" s="142"/>
      <c r="AY45" s="142"/>
      <c r="AZ45" s="142">
        <f t="shared" si="15"/>
        <v>0</v>
      </c>
    </row>
    <row r="46" spans="1:52" x14ac:dyDescent="0.2">
      <c r="A46" s="193">
        <v>4</v>
      </c>
      <c r="B46" s="143" t="s">
        <v>202</v>
      </c>
      <c r="C46" s="194" t="str">
        <f t="shared" si="6"/>
        <v>40</v>
      </c>
      <c r="D46" s="194" t="str">
        <f t="shared" si="7"/>
        <v>60</v>
      </c>
      <c r="E46" s="187" t="str">
        <f t="shared" si="8"/>
        <v>520</v>
      </c>
      <c r="F46" s="143" t="str">
        <f t="shared" si="10"/>
        <v>5000.08</v>
      </c>
      <c r="G46" s="143" t="s">
        <v>91</v>
      </c>
      <c r="H46" s="166">
        <v>0</v>
      </c>
      <c r="I46" s="166">
        <v>0</v>
      </c>
      <c r="J46" s="166"/>
      <c r="K46" s="166"/>
      <c r="L46" s="166"/>
      <c r="M46" s="166">
        <v>0</v>
      </c>
      <c r="N46" s="141">
        <v>0</v>
      </c>
      <c r="O46" s="141">
        <f t="shared" si="11"/>
        <v>0</v>
      </c>
      <c r="Q46" s="177">
        <v>0</v>
      </c>
      <c r="R46" s="177">
        <v>0</v>
      </c>
      <c r="S46" s="177"/>
      <c r="T46" s="177"/>
      <c r="U46" s="177"/>
      <c r="V46" s="177">
        <v>0</v>
      </c>
      <c r="W46" s="142">
        <v>0</v>
      </c>
      <c r="X46" s="142">
        <f t="shared" si="12"/>
        <v>0</v>
      </c>
      <c r="Z46" s="179">
        <v>2380</v>
      </c>
      <c r="AA46" s="179">
        <v>2380</v>
      </c>
      <c r="AB46" s="179"/>
      <c r="AC46" s="179"/>
      <c r="AD46" s="179"/>
      <c r="AE46" s="179">
        <v>0</v>
      </c>
      <c r="AF46" s="175">
        <v>0</v>
      </c>
      <c r="AG46" s="175">
        <f t="shared" si="13"/>
        <v>-2380</v>
      </c>
      <c r="AI46" s="171">
        <v>2460</v>
      </c>
      <c r="AJ46" s="171">
        <v>2460</v>
      </c>
      <c r="AK46" s="181">
        <f t="shared" si="9"/>
        <v>2460</v>
      </c>
      <c r="AL46" s="173">
        <f>IFERROR(VLOOKUP(B46,[2]rptBudgetaryBudgetCrossOrganiza!$A$13176:$O$14047,13,FALSE),"0")</f>
        <v>0</v>
      </c>
      <c r="AM46" s="173"/>
      <c r="AN46" s="173"/>
      <c r="AO46" s="173"/>
      <c r="AP46" s="173"/>
      <c r="AQ46" s="173">
        <f t="shared" si="14"/>
        <v>-2460</v>
      </c>
      <c r="AS46" s="142"/>
      <c r="AT46" s="142"/>
      <c r="AU46" s="142"/>
      <c r="AV46" s="142"/>
      <c r="AW46" s="142"/>
      <c r="AX46" s="142"/>
      <c r="AY46" s="142"/>
      <c r="AZ46" s="142">
        <f t="shared" si="15"/>
        <v>0</v>
      </c>
    </row>
    <row r="47" spans="1:52" x14ac:dyDescent="0.2">
      <c r="A47" s="193">
        <v>4</v>
      </c>
      <c r="B47" s="143" t="s">
        <v>204</v>
      </c>
      <c r="C47" s="194" t="str">
        <f t="shared" si="6"/>
        <v>40</v>
      </c>
      <c r="D47" s="194" t="str">
        <f t="shared" si="7"/>
        <v>60</v>
      </c>
      <c r="E47" s="187" t="str">
        <f t="shared" si="8"/>
        <v>520</v>
      </c>
      <c r="F47" s="143" t="str">
        <f t="shared" si="10"/>
        <v>5000.11</v>
      </c>
      <c r="G47" s="143" t="s">
        <v>92</v>
      </c>
      <c r="H47" s="166">
        <v>0</v>
      </c>
      <c r="I47" s="166">
        <v>0</v>
      </c>
      <c r="J47" s="166"/>
      <c r="K47" s="166"/>
      <c r="L47" s="166"/>
      <c r="M47" s="166">
        <v>0</v>
      </c>
      <c r="N47" s="141">
        <v>0</v>
      </c>
      <c r="O47" s="141">
        <f t="shared" si="11"/>
        <v>0</v>
      </c>
      <c r="Q47" s="177">
        <v>0</v>
      </c>
      <c r="R47" s="177">
        <v>0</v>
      </c>
      <c r="S47" s="177"/>
      <c r="T47" s="177"/>
      <c r="U47" s="177"/>
      <c r="V47" s="177">
        <v>0</v>
      </c>
      <c r="W47" s="142">
        <v>0</v>
      </c>
      <c r="X47" s="142">
        <f t="shared" si="12"/>
        <v>0</v>
      </c>
      <c r="Z47" s="179">
        <v>0</v>
      </c>
      <c r="AA47" s="179">
        <v>0</v>
      </c>
      <c r="AB47" s="179"/>
      <c r="AC47" s="179"/>
      <c r="AD47" s="179"/>
      <c r="AE47" s="179">
        <v>0</v>
      </c>
      <c r="AF47" s="175">
        <v>0</v>
      </c>
      <c r="AG47" s="175">
        <f t="shared" si="13"/>
        <v>0</v>
      </c>
      <c r="AI47" s="171">
        <v>0</v>
      </c>
      <c r="AJ47" s="171">
        <v>0</v>
      </c>
      <c r="AK47" s="181">
        <f t="shared" si="9"/>
        <v>0</v>
      </c>
      <c r="AL47" s="173">
        <f>IFERROR(VLOOKUP(B47,[2]rptBudgetaryBudgetCrossOrganiza!$A$13176:$O$14047,13,FALSE),"0")</f>
        <v>0</v>
      </c>
      <c r="AM47" s="173"/>
      <c r="AN47" s="173"/>
      <c r="AO47" s="173"/>
      <c r="AP47" s="173"/>
      <c r="AQ47" s="173">
        <f t="shared" si="14"/>
        <v>0</v>
      </c>
      <c r="AS47" s="142"/>
      <c r="AT47" s="142"/>
      <c r="AU47" s="142"/>
      <c r="AV47" s="142"/>
      <c r="AW47" s="142"/>
      <c r="AX47" s="142"/>
      <c r="AY47" s="142"/>
      <c r="AZ47" s="142">
        <f t="shared" si="15"/>
        <v>0</v>
      </c>
    </row>
    <row r="48" spans="1:52" x14ac:dyDescent="0.2">
      <c r="A48" s="193">
        <v>4</v>
      </c>
      <c r="B48" s="143" t="s">
        <v>206</v>
      </c>
      <c r="C48" s="194" t="str">
        <f t="shared" si="6"/>
        <v>40</v>
      </c>
      <c r="D48" s="194" t="str">
        <f t="shared" si="7"/>
        <v>60</v>
      </c>
      <c r="E48" s="187" t="str">
        <f t="shared" si="8"/>
        <v>520</v>
      </c>
      <c r="F48" s="143" t="str">
        <f t="shared" si="10"/>
        <v>5000.12</v>
      </c>
      <c r="G48" s="143" t="s">
        <v>93</v>
      </c>
      <c r="H48" s="166">
        <v>0</v>
      </c>
      <c r="I48" s="166">
        <v>0</v>
      </c>
      <c r="J48" s="166"/>
      <c r="K48" s="166"/>
      <c r="L48" s="166"/>
      <c r="M48" s="166">
        <v>0</v>
      </c>
      <c r="N48" s="141">
        <v>0</v>
      </c>
      <c r="O48" s="141">
        <f t="shared" si="11"/>
        <v>0</v>
      </c>
      <c r="Q48" s="177">
        <v>0</v>
      </c>
      <c r="R48" s="177">
        <v>0</v>
      </c>
      <c r="S48" s="177"/>
      <c r="T48" s="177"/>
      <c r="U48" s="177"/>
      <c r="V48" s="177">
        <v>0</v>
      </c>
      <c r="W48" s="142">
        <v>0</v>
      </c>
      <c r="X48" s="142">
        <f t="shared" si="12"/>
        <v>0</v>
      </c>
      <c r="Z48" s="179">
        <v>0</v>
      </c>
      <c r="AA48" s="179">
        <v>0</v>
      </c>
      <c r="AB48" s="179"/>
      <c r="AC48" s="179"/>
      <c r="AD48" s="179"/>
      <c r="AE48" s="179">
        <v>0</v>
      </c>
      <c r="AF48" s="175">
        <v>0</v>
      </c>
      <c r="AG48" s="175">
        <f t="shared" si="13"/>
        <v>0</v>
      </c>
      <c r="AI48" s="171">
        <v>0</v>
      </c>
      <c r="AJ48" s="171">
        <v>0</v>
      </c>
      <c r="AK48" s="181">
        <f t="shared" si="9"/>
        <v>0</v>
      </c>
      <c r="AL48" s="173">
        <f>IFERROR(VLOOKUP(B48,[2]rptBudgetaryBudgetCrossOrganiza!$A$13176:$O$14047,13,FALSE),"0")</f>
        <v>0</v>
      </c>
      <c r="AM48" s="173"/>
      <c r="AN48" s="173"/>
      <c r="AO48" s="173"/>
      <c r="AP48" s="173"/>
      <c r="AQ48" s="173">
        <f t="shared" si="14"/>
        <v>0</v>
      </c>
      <c r="AS48" s="142"/>
      <c r="AT48" s="142"/>
      <c r="AU48" s="142"/>
      <c r="AV48" s="142"/>
      <c r="AW48" s="142"/>
      <c r="AX48" s="142"/>
      <c r="AY48" s="142"/>
      <c r="AZ48" s="142">
        <f t="shared" si="15"/>
        <v>0</v>
      </c>
    </row>
    <row r="49" spans="1:52" x14ac:dyDescent="0.2">
      <c r="A49" s="193">
        <v>4</v>
      </c>
      <c r="B49" s="143" t="s">
        <v>208</v>
      </c>
      <c r="C49" s="194" t="str">
        <f t="shared" si="6"/>
        <v>40</v>
      </c>
      <c r="D49" s="194" t="str">
        <f t="shared" si="7"/>
        <v>60</v>
      </c>
      <c r="E49" s="187" t="str">
        <f t="shared" si="8"/>
        <v>520</v>
      </c>
      <c r="F49" s="143" t="str">
        <f t="shared" si="10"/>
        <v>5000.99</v>
      </c>
      <c r="G49" s="143" t="s">
        <v>94</v>
      </c>
      <c r="H49" s="166">
        <v>0</v>
      </c>
      <c r="I49" s="166">
        <v>0</v>
      </c>
      <c r="J49" s="166"/>
      <c r="K49" s="166"/>
      <c r="L49" s="166"/>
      <c r="M49" s="166">
        <v>0</v>
      </c>
      <c r="N49" s="141">
        <v>0</v>
      </c>
      <c r="O49" s="141">
        <f t="shared" si="11"/>
        <v>0</v>
      </c>
      <c r="Q49" s="177">
        <v>0</v>
      </c>
      <c r="R49" s="177">
        <v>0</v>
      </c>
      <c r="S49" s="177"/>
      <c r="T49" s="177"/>
      <c r="U49" s="177"/>
      <c r="V49" s="177">
        <v>0</v>
      </c>
      <c r="W49" s="142">
        <v>0</v>
      </c>
      <c r="X49" s="142">
        <f t="shared" si="12"/>
        <v>0</v>
      </c>
      <c r="Z49" s="179">
        <v>0</v>
      </c>
      <c r="AA49" s="179">
        <v>0</v>
      </c>
      <c r="AB49" s="179"/>
      <c r="AC49" s="179"/>
      <c r="AD49" s="179"/>
      <c r="AE49" s="179">
        <v>0</v>
      </c>
      <c r="AF49" s="175">
        <v>0</v>
      </c>
      <c r="AG49" s="175">
        <f t="shared" si="13"/>
        <v>0</v>
      </c>
      <c r="AI49" s="171">
        <v>0</v>
      </c>
      <c r="AJ49" s="171">
        <v>0</v>
      </c>
      <c r="AK49" s="181">
        <f t="shared" si="9"/>
        <v>0</v>
      </c>
      <c r="AL49" s="173">
        <f>IFERROR(VLOOKUP(B49,[2]rptBudgetaryBudgetCrossOrganiza!$A$13176:$O$14047,13,FALSE),"0")</f>
        <v>0</v>
      </c>
      <c r="AM49" s="173"/>
      <c r="AN49" s="173"/>
      <c r="AO49" s="173"/>
      <c r="AP49" s="173"/>
      <c r="AQ49" s="173">
        <f t="shared" si="14"/>
        <v>0</v>
      </c>
      <c r="AS49" s="142"/>
      <c r="AT49" s="142"/>
      <c r="AU49" s="142"/>
      <c r="AV49" s="142"/>
      <c r="AW49" s="142"/>
      <c r="AX49" s="142"/>
      <c r="AY49" s="142"/>
      <c r="AZ49" s="142">
        <f t="shared" si="15"/>
        <v>0</v>
      </c>
    </row>
    <row r="50" spans="1:52" x14ac:dyDescent="0.2">
      <c r="A50" s="193">
        <v>4</v>
      </c>
      <c r="B50" s="143" t="s">
        <v>210</v>
      </c>
      <c r="C50" s="194" t="str">
        <f t="shared" si="6"/>
        <v>40</v>
      </c>
      <c r="D50" s="194" t="str">
        <f t="shared" si="7"/>
        <v>60</v>
      </c>
      <c r="E50" s="187" t="str">
        <f t="shared" si="8"/>
        <v>520</v>
      </c>
      <c r="F50" s="143" t="str">
        <f t="shared" si="10"/>
        <v>5100.00</v>
      </c>
      <c r="G50" s="143" t="s">
        <v>95</v>
      </c>
      <c r="H50" s="166">
        <v>0</v>
      </c>
      <c r="I50" s="166">
        <v>0</v>
      </c>
      <c r="J50" s="166"/>
      <c r="K50" s="166"/>
      <c r="L50" s="166"/>
      <c r="M50" s="166">
        <v>0</v>
      </c>
      <c r="N50" s="141">
        <v>0</v>
      </c>
      <c r="O50" s="141">
        <f t="shared" si="11"/>
        <v>0</v>
      </c>
      <c r="Q50" s="177">
        <v>0</v>
      </c>
      <c r="R50" s="177">
        <v>0</v>
      </c>
      <c r="S50" s="177"/>
      <c r="T50" s="177"/>
      <c r="U50" s="177"/>
      <c r="V50" s="177">
        <v>0</v>
      </c>
      <c r="W50" s="142">
        <v>0</v>
      </c>
      <c r="X50" s="142">
        <f t="shared" si="12"/>
        <v>0</v>
      </c>
      <c r="Z50" s="179">
        <v>45680</v>
      </c>
      <c r="AA50" s="179">
        <v>45680</v>
      </c>
      <c r="AB50" s="179"/>
      <c r="AC50" s="179"/>
      <c r="AD50" s="179"/>
      <c r="AE50" s="179">
        <v>0</v>
      </c>
      <c r="AF50" s="175">
        <v>0</v>
      </c>
      <c r="AG50" s="175">
        <f t="shared" si="13"/>
        <v>-45680</v>
      </c>
      <c r="AI50" s="171">
        <v>45680</v>
      </c>
      <c r="AJ50" s="171">
        <v>45680</v>
      </c>
      <c r="AK50" s="181">
        <f t="shared" si="9"/>
        <v>45680</v>
      </c>
      <c r="AL50" s="173">
        <f>IFERROR(VLOOKUP(B50,[2]rptBudgetaryBudgetCrossOrganiza!$A$13176:$O$14047,13,FALSE),"0")</f>
        <v>0</v>
      </c>
      <c r="AM50" s="173"/>
      <c r="AN50" s="173"/>
      <c r="AO50" s="173"/>
      <c r="AP50" s="173"/>
      <c r="AQ50" s="173">
        <f t="shared" si="14"/>
        <v>-45680</v>
      </c>
      <c r="AS50" s="142"/>
      <c r="AT50" s="142"/>
      <c r="AU50" s="142"/>
      <c r="AV50" s="142"/>
      <c r="AW50" s="142"/>
      <c r="AX50" s="142"/>
      <c r="AY50" s="142"/>
      <c r="AZ50" s="142">
        <f t="shared" si="15"/>
        <v>0</v>
      </c>
    </row>
    <row r="51" spans="1:52" x14ac:dyDescent="0.2">
      <c r="A51" s="193">
        <v>4</v>
      </c>
      <c r="B51" s="143" t="s">
        <v>212</v>
      </c>
      <c r="C51" s="194" t="str">
        <f t="shared" si="6"/>
        <v>40</v>
      </c>
      <c r="D51" s="194" t="str">
        <f t="shared" si="7"/>
        <v>60</v>
      </c>
      <c r="E51" s="187" t="str">
        <f t="shared" si="8"/>
        <v>520</v>
      </c>
      <c r="F51" s="143" t="str">
        <f t="shared" si="10"/>
        <v>5100.01</v>
      </c>
      <c r="G51" s="143" t="s">
        <v>96</v>
      </c>
      <c r="H51" s="166">
        <v>0</v>
      </c>
      <c r="I51" s="166">
        <v>0</v>
      </c>
      <c r="J51" s="166"/>
      <c r="K51" s="166"/>
      <c r="L51" s="166"/>
      <c r="M51" s="166">
        <v>0</v>
      </c>
      <c r="N51" s="141">
        <v>0</v>
      </c>
      <c r="O51" s="141">
        <f t="shared" si="11"/>
        <v>0</v>
      </c>
      <c r="Q51" s="177">
        <v>0</v>
      </c>
      <c r="R51" s="177">
        <v>0</v>
      </c>
      <c r="S51" s="177"/>
      <c r="T51" s="177"/>
      <c r="U51" s="177"/>
      <c r="V51" s="177">
        <v>0</v>
      </c>
      <c r="W51" s="142">
        <v>0</v>
      </c>
      <c r="X51" s="142">
        <f t="shared" si="12"/>
        <v>0</v>
      </c>
      <c r="Z51" s="179">
        <v>26240</v>
      </c>
      <c r="AA51" s="179">
        <v>26240</v>
      </c>
      <c r="AB51" s="179"/>
      <c r="AC51" s="179"/>
      <c r="AD51" s="179"/>
      <c r="AE51" s="179">
        <v>0</v>
      </c>
      <c r="AF51" s="175">
        <v>0</v>
      </c>
      <c r="AG51" s="175">
        <f t="shared" si="13"/>
        <v>-26240</v>
      </c>
      <c r="AI51" s="171">
        <v>26240</v>
      </c>
      <c r="AJ51" s="171">
        <v>26240</v>
      </c>
      <c r="AK51" s="181">
        <f t="shared" si="9"/>
        <v>26240</v>
      </c>
      <c r="AL51" s="173">
        <f>IFERROR(VLOOKUP(B51,[2]rptBudgetaryBudgetCrossOrganiza!$A$13176:$O$14047,13,FALSE),"0")</f>
        <v>0</v>
      </c>
      <c r="AM51" s="173"/>
      <c r="AN51" s="173"/>
      <c r="AO51" s="173"/>
      <c r="AP51" s="173"/>
      <c r="AQ51" s="173">
        <f t="shared" si="14"/>
        <v>-26240</v>
      </c>
      <c r="AS51" s="142"/>
      <c r="AT51" s="142"/>
      <c r="AU51" s="142"/>
      <c r="AV51" s="142"/>
      <c r="AW51" s="142"/>
      <c r="AX51" s="142"/>
      <c r="AY51" s="142"/>
      <c r="AZ51" s="142">
        <f t="shared" si="15"/>
        <v>0</v>
      </c>
    </row>
    <row r="52" spans="1:52" x14ac:dyDescent="0.2">
      <c r="A52" s="193">
        <v>4</v>
      </c>
      <c r="B52" s="143" t="s">
        <v>214</v>
      </c>
      <c r="C52" s="194" t="str">
        <f t="shared" si="6"/>
        <v>40</v>
      </c>
      <c r="D52" s="194" t="str">
        <f t="shared" si="7"/>
        <v>60</v>
      </c>
      <c r="E52" s="187" t="str">
        <f t="shared" si="8"/>
        <v>520</v>
      </c>
      <c r="F52" s="143" t="str">
        <f t="shared" si="10"/>
        <v>5100.02</v>
      </c>
      <c r="G52" s="143" t="s">
        <v>97</v>
      </c>
      <c r="H52" s="166">
        <v>0</v>
      </c>
      <c r="I52" s="166">
        <v>0</v>
      </c>
      <c r="J52" s="166"/>
      <c r="K52" s="166"/>
      <c r="L52" s="166"/>
      <c r="M52" s="166">
        <v>0</v>
      </c>
      <c r="N52" s="141">
        <v>0</v>
      </c>
      <c r="O52" s="141">
        <f t="shared" si="11"/>
        <v>0</v>
      </c>
      <c r="Q52" s="177">
        <v>0</v>
      </c>
      <c r="R52" s="177">
        <v>0</v>
      </c>
      <c r="S52" s="177"/>
      <c r="T52" s="177"/>
      <c r="U52" s="177"/>
      <c r="V52" s="177">
        <v>0</v>
      </c>
      <c r="W52" s="142">
        <v>0</v>
      </c>
      <c r="X52" s="142">
        <f t="shared" si="12"/>
        <v>0</v>
      </c>
      <c r="Z52" s="179">
        <v>59720</v>
      </c>
      <c r="AA52" s="179">
        <v>59720</v>
      </c>
      <c r="AB52" s="179"/>
      <c r="AC52" s="179"/>
      <c r="AD52" s="179"/>
      <c r="AE52" s="179">
        <v>0</v>
      </c>
      <c r="AF52" s="175">
        <v>0</v>
      </c>
      <c r="AG52" s="175">
        <f t="shared" si="13"/>
        <v>-59720</v>
      </c>
      <c r="AI52" s="171">
        <v>59720</v>
      </c>
      <c r="AJ52" s="171">
        <v>59720</v>
      </c>
      <c r="AK52" s="181">
        <f t="shared" si="9"/>
        <v>59720</v>
      </c>
      <c r="AL52" s="173">
        <f>IFERROR(VLOOKUP(B52,[2]rptBudgetaryBudgetCrossOrganiza!$A$13176:$O$14047,13,FALSE),"0")</f>
        <v>0</v>
      </c>
      <c r="AM52" s="173"/>
      <c r="AN52" s="173"/>
      <c r="AO52" s="173"/>
      <c r="AP52" s="173"/>
      <c r="AQ52" s="173">
        <f t="shared" si="14"/>
        <v>-59720</v>
      </c>
      <c r="AS52" s="142"/>
      <c r="AT52" s="142"/>
      <c r="AU52" s="142"/>
      <c r="AV52" s="142"/>
      <c r="AW52" s="142"/>
      <c r="AX52" s="142"/>
      <c r="AY52" s="142"/>
      <c r="AZ52" s="142">
        <f t="shared" si="15"/>
        <v>0</v>
      </c>
    </row>
    <row r="53" spans="1:52" x14ac:dyDescent="0.2">
      <c r="A53" s="193">
        <v>4</v>
      </c>
      <c r="B53" s="143" t="s">
        <v>216</v>
      </c>
      <c r="C53" s="194" t="str">
        <f t="shared" si="6"/>
        <v>40</v>
      </c>
      <c r="D53" s="194" t="str">
        <f t="shared" si="7"/>
        <v>60</v>
      </c>
      <c r="E53" s="187" t="str">
        <f t="shared" si="8"/>
        <v>520</v>
      </c>
      <c r="F53" s="143" t="str">
        <f t="shared" si="10"/>
        <v>5100.03</v>
      </c>
      <c r="G53" s="143" t="s">
        <v>98</v>
      </c>
      <c r="H53" s="166">
        <v>0</v>
      </c>
      <c r="I53" s="166">
        <v>0</v>
      </c>
      <c r="J53" s="166"/>
      <c r="K53" s="166"/>
      <c r="L53" s="166"/>
      <c r="M53" s="166">
        <v>0</v>
      </c>
      <c r="N53" s="141">
        <v>0</v>
      </c>
      <c r="O53" s="141">
        <f t="shared" si="11"/>
        <v>0</v>
      </c>
      <c r="Q53" s="177">
        <v>0</v>
      </c>
      <c r="R53" s="177">
        <v>0</v>
      </c>
      <c r="S53" s="177"/>
      <c r="T53" s="177"/>
      <c r="U53" s="177"/>
      <c r="V53" s="177">
        <v>0</v>
      </c>
      <c r="W53" s="142">
        <v>0</v>
      </c>
      <c r="X53" s="142">
        <f t="shared" si="12"/>
        <v>0</v>
      </c>
      <c r="Z53" s="179">
        <v>5300</v>
      </c>
      <c r="AA53" s="179">
        <v>5300</v>
      </c>
      <c r="AB53" s="179"/>
      <c r="AC53" s="179"/>
      <c r="AD53" s="179"/>
      <c r="AE53" s="179">
        <v>0</v>
      </c>
      <c r="AF53" s="175">
        <v>0</v>
      </c>
      <c r="AG53" s="175">
        <f t="shared" si="13"/>
        <v>-5300</v>
      </c>
      <c r="AI53" s="171">
        <v>5300</v>
      </c>
      <c r="AJ53" s="171">
        <v>5300</v>
      </c>
      <c r="AK53" s="181">
        <f t="shared" si="9"/>
        <v>5300</v>
      </c>
      <c r="AL53" s="173">
        <f>IFERROR(VLOOKUP(B53,[2]rptBudgetaryBudgetCrossOrganiza!$A$13176:$O$14047,13,FALSE),"0")</f>
        <v>0</v>
      </c>
      <c r="AM53" s="173"/>
      <c r="AN53" s="173"/>
      <c r="AO53" s="173"/>
      <c r="AP53" s="173"/>
      <c r="AQ53" s="173">
        <f t="shared" si="14"/>
        <v>-5300</v>
      </c>
      <c r="AS53" s="142"/>
      <c r="AT53" s="142"/>
      <c r="AU53" s="142"/>
      <c r="AV53" s="142"/>
      <c r="AW53" s="142"/>
      <c r="AX53" s="142"/>
      <c r="AY53" s="142"/>
      <c r="AZ53" s="142">
        <f t="shared" si="15"/>
        <v>0</v>
      </c>
    </row>
    <row r="54" spans="1:52" x14ac:dyDescent="0.2">
      <c r="A54" s="193">
        <v>4</v>
      </c>
      <c r="B54" s="143" t="s">
        <v>218</v>
      </c>
      <c r="C54" s="194" t="str">
        <f t="shared" si="6"/>
        <v>40</v>
      </c>
      <c r="D54" s="194" t="str">
        <f t="shared" si="7"/>
        <v>60</v>
      </c>
      <c r="E54" s="187" t="str">
        <f t="shared" si="8"/>
        <v>520</v>
      </c>
      <c r="F54" s="143" t="str">
        <f t="shared" si="10"/>
        <v>5100.04</v>
      </c>
      <c r="G54" s="143" t="s">
        <v>99</v>
      </c>
      <c r="H54" s="166">
        <v>0</v>
      </c>
      <c r="I54" s="166">
        <v>0</v>
      </c>
      <c r="J54" s="166"/>
      <c r="K54" s="166"/>
      <c r="L54" s="166"/>
      <c r="M54" s="166">
        <v>0</v>
      </c>
      <c r="N54" s="141">
        <v>0</v>
      </c>
      <c r="O54" s="141">
        <f t="shared" si="11"/>
        <v>0</v>
      </c>
      <c r="Q54" s="177">
        <v>0</v>
      </c>
      <c r="R54" s="177">
        <v>0</v>
      </c>
      <c r="S54" s="177"/>
      <c r="T54" s="177"/>
      <c r="U54" s="177"/>
      <c r="V54" s="177">
        <v>0</v>
      </c>
      <c r="W54" s="142">
        <v>0</v>
      </c>
      <c r="X54" s="142">
        <f t="shared" si="12"/>
        <v>0</v>
      </c>
      <c r="Z54" s="179">
        <v>820</v>
      </c>
      <c r="AA54" s="179">
        <v>820</v>
      </c>
      <c r="AB54" s="179"/>
      <c r="AC54" s="179"/>
      <c r="AD54" s="179"/>
      <c r="AE54" s="179">
        <v>0</v>
      </c>
      <c r="AF54" s="175">
        <v>0</v>
      </c>
      <c r="AG54" s="175">
        <f t="shared" si="13"/>
        <v>-820</v>
      </c>
      <c r="AI54" s="171">
        <v>820</v>
      </c>
      <c r="AJ54" s="171">
        <v>820</v>
      </c>
      <c r="AK54" s="181">
        <f t="shared" si="9"/>
        <v>820</v>
      </c>
      <c r="AL54" s="173">
        <f>IFERROR(VLOOKUP(B54,[2]rptBudgetaryBudgetCrossOrganiza!$A$13176:$O$14047,13,FALSE),"0")</f>
        <v>0</v>
      </c>
      <c r="AM54" s="173"/>
      <c r="AN54" s="173"/>
      <c r="AO54" s="173"/>
      <c r="AP54" s="173"/>
      <c r="AQ54" s="173">
        <f t="shared" si="14"/>
        <v>-820</v>
      </c>
      <c r="AS54" s="142"/>
      <c r="AT54" s="142"/>
      <c r="AU54" s="142"/>
      <c r="AV54" s="142"/>
      <c r="AW54" s="142"/>
      <c r="AX54" s="142"/>
      <c r="AY54" s="142"/>
      <c r="AZ54" s="142">
        <f t="shared" si="15"/>
        <v>0</v>
      </c>
    </row>
    <row r="55" spans="1:52" x14ac:dyDescent="0.2">
      <c r="A55" s="193">
        <v>4</v>
      </c>
      <c r="B55" s="143" t="s">
        <v>220</v>
      </c>
      <c r="C55" s="194" t="str">
        <f t="shared" si="6"/>
        <v>40</v>
      </c>
      <c r="D55" s="194" t="str">
        <f t="shared" si="7"/>
        <v>60</v>
      </c>
      <c r="E55" s="187" t="str">
        <f t="shared" si="8"/>
        <v>520</v>
      </c>
      <c r="F55" s="143" t="str">
        <f t="shared" si="10"/>
        <v>5100.05</v>
      </c>
      <c r="G55" s="143" t="s">
        <v>100</v>
      </c>
      <c r="H55" s="166">
        <v>0</v>
      </c>
      <c r="I55" s="166">
        <v>0</v>
      </c>
      <c r="J55" s="166"/>
      <c r="K55" s="166"/>
      <c r="L55" s="166"/>
      <c r="M55" s="166">
        <v>0</v>
      </c>
      <c r="N55" s="141">
        <v>0</v>
      </c>
      <c r="O55" s="141">
        <f t="shared" si="11"/>
        <v>0</v>
      </c>
      <c r="Q55" s="177">
        <v>0</v>
      </c>
      <c r="R55" s="177">
        <v>0</v>
      </c>
      <c r="S55" s="177"/>
      <c r="T55" s="177"/>
      <c r="U55" s="177"/>
      <c r="V55" s="177">
        <v>0</v>
      </c>
      <c r="W55" s="142">
        <v>0</v>
      </c>
      <c r="X55" s="142">
        <f t="shared" si="12"/>
        <v>0</v>
      </c>
      <c r="Z55" s="179">
        <v>310</v>
      </c>
      <c r="AA55" s="179">
        <v>310</v>
      </c>
      <c r="AB55" s="179"/>
      <c r="AC55" s="179"/>
      <c r="AD55" s="179"/>
      <c r="AE55" s="179">
        <v>0</v>
      </c>
      <c r="AF55" s="175">
        <v>0</v>
      </c>
      <c r="AG55" s="175">
        <f t="shared" si="13"/>
        <v>-310</v>
      </c>
      <c r="AI55" s="171">
        <v>310</v>
      </c>
      <c r="AJ55" s="171">
        <v>310</v>
      </c>
      <c r="AK55" s="181">
        <f t="shared" si="9"/>
        <v>310</v>
      </c>
      <c r="AL55" s="173">
        <f>IFERROR(VLOOKUP(B55,[2]rptBudgetaryBudgetCrossOrganiza!$A$13176:$O$14047,13,FALSE),"0")</f>
        <v>0</v>
      </c>
      <c r="AM55" s="173"/>
      <c r="AN55" s="173"/>
      <c r="AO55" s="173"/>
      <c r="AP55" s="173"/>
      <c r="AQ55" s="173">
        <f t="shared" si="14"/>
        <v>-310</v>
      </c>
      <c r="AS55" s="142"/>
      <c r="AT55" s="142"/>
      <c r="AU55" s="142"/>
      <c r="AV55" s="142"/>
      <c r="AW55" s="142"/>
      <c r="AX55" s="142"/>
      <c r="AY55" s="142"/>
      <c r="AZ55" s="142">
        <f t="shared" si="15"/>
        <v>0</v>
      </c>
    </row>
    <row r="56" spans="1:52" x14ac:dyDescent="0.2">
      <c r="A56" s="193">
        <v>4</v>
      </c>
      <c r="B56" s="143" t="s">
        <v>222</v>
      </c>
      <c r="C56" s="194" t="str">
        <f t="shared" si="6"/>
        <v>40</v>
      </c>
      <c r="D56" s="194" t="str">
        <f t="shared" si="7"/>
        <v>60</v>
      </c>
      <c r="E56" s="187" t="str">
        <f t="shared" si="8"/>
        <v>520</v>
      </c>
      <c r="F56" s="143" t="str">
        <f t="shared" si="10"/>
        <v>5100.06</v>
      </c>
      <c r="G56" s="143" t="s">
        <v>101</v>
      </c>
      <c r="H56" s="166">
        <v>0</v>
      </c>
      <c r="I56" s="166">
        <v>0</v>
      </c>
      <c r="J56" s="166"/>
      <c r="K56" s="166"/>
      <c r="L56" s="166"/>
      <c r="M56" s="166">
        <v>0</v>
      </c>
      <c r="N56" s="141">
        <v>0</v>
      </c>
      <c r="O56" s="141">
        <f t="shared" si="11"/>
        <v>0</v>
      </c>
      <c r="Q56" s="177">
        <v>0</v>
      </c>
      <c r="R56" s="177">
        <v>0</v>
      </c>
      <c r="S56" s="177"/>
      <c r="T56" s="177"/>
      <c r="U56" s="177"/>
      <c r="V56" s="177">
        <v>0</v>
      </c>
      <c r="W56" s="142">
        <v>0</v>
      </c>
      <c r="X56" s="142">
        <f t="shared" si="12"/>
        <v>0</v>
      </c>
      <c r="Z56" s="179">
        <v>7580</v>
      </c>
      <c r="AA56" s="179">
        <v>7580</v>
      </c>
      <c r="AB56" s="179"/>
      <c r="AC56" s="179"/>
      <c r="AD56" s="179"/>
      <c r="AE56" s="179">
        <v>2526.6799999999998</v>
      </c>
      <c r="AF56" s="175">
        <v>2526.6799999999998</v>
      </c>
      <c r="AG56" s="175">
        <f t="shared" si="13"/>
        <v>-5053.32</v>
      </c>
      <c r="AI56" s="171">
        <v>7580</v>
      </c>
      <c r="AJ56" s="171">
        <v>7580</v>
      </c>
      <c r="AK56" s="181">
        <f t="shared" si="9"/>
        <v>7580</v>
      </c>
      <c r="AL56" s="173">
        <f>IFERROR(VLOOKUP(B56,[2]rptBudgetaryBudgetCrossOrganiza!$A$13176:$O$14047,13,FALSE),"0")</f>
        <v>0</v>
      </c>
      <c r="AM56" s="173"/>
      <c r="AN56" s="173"/>
      <c r="AO56" s="173"/>
      <c r="AP56" s="173"/>
      <c r="AQ56" s="173">
        <f t="shared" si="14"/>
        <v>-7580</v>
      </c>
      <c r="AS56" s="142"/>
      <c r="AT56" s="142"/>
      <c r="AU56" s="142"/>
      <c r="AV56" s="142"/>
      <c r="AW56" s="142"/>
      <c r="AX56" s="142"/>
      <c r="AY56" s="142"/>
      <c r="AZ56" s="142">
        <f t="shared" si="15"/>
        <v>0</v>
      </c>
    </row>
    <row r="57" spans="1:52" x14ac:dyDescent="0.2">
      <c r="A57" s="193">
        <v>4</v>
      </c>
      <c r="B57" s="143" t="s">
        <v>224</v>
      </c>
      <c r="C57" s="194" t="str">
        <f t="shared" si="6"/>
        <v>40</v>
      </c>
      <c r="D57" s="194" t="str">
        <f t="shared" si="7"/>
        <v>60</v>
      </c>
      <c r="E57" s="187" t="str">
        <f t="shared" si="8"/>
        <v>520</v>
      </c>
      <c r="F57" s="143" t="str">
        <f t="shared" si="10"/>
        <v>5100.07</v>
      </c>
      <c r="G57" s="143" t="s">
        <v>102</v>
      </c>
      <c r="H57" s="166">
        <v>0</v>
      </c>
      <c r="I57" s="166">
        <v>0</v>
      </c>
      <c r="J57" s="166"/>
      <c r="K57" s="166"/>
      <c r="L57" s="166"/>
      <c r="M57" s="166">
        <v>0</v>
      </c>
      <c r="N57" s="141">
        <v>0</v>
      </c>
      <c r="O57" s="141">
        <f t="shared" si="11"/>
        <v>0</v>
      </c>
      <c r="Q57" s="177">
        <v>0</v>
      </c>
      <c r="R57" s="177">
        <v>0</v>
      </c>
      <c r="S57" s="177"/>
      <c r="T57" s="177"/>
      <c r="U57" s="177"/>
      <c r="V57" s="177">
        <v>0</v>
      </c>
      <c r="W57" s="142">
        <v>0</v>
      </c>
      <c r="X57" s="142">
        <f t="shared" si="12"/>
        <v>0</v>
      </c>
      <c r="Z57" s="179">
        <v>1370</v>
      </c>
      <c r="AA57" s="179">
        <v>1370</v>
      </c>
      <c r="AB57" s="179"/>
      <c r="AC57" s="179"/>
      <c r="AD57" s="179"/>
      <c r="AE57" s="179">
        <v>0</v>
      </c>
      <c r="AF57" s="175">
        <v>0</v>
      </c>
      <c r="AG57" s="175">
        <f t="shared" si="13"/>
        <v>-1370</v>
      </c>
      <c r="AI57" s="171">
        <v>1370</v>
      </c>
      <c r="AJ57" s="171">
        <v>1370</v>
      </c>
      <c r="AK57" s="181">
        <f t="shared" si="9"/>
        <v>1370</v>
      </c>
      <c r="AL57" s="173">
        <f>IFERROR(VLOOKUP(B57,[2]rptBudgetaryBudgetCrossOrganiza!$A$13176:$O$14047,13,FALSE),"0")</f>
        <v>0</v>
      </c>
      <c r="AM57" s="173"/>
      <c r="AN57" s="173"/>
      <c r="AO57" s="173"/>
      <c r="AP57" s="173"/>
      <c r="AQ57" s="173">
        <f t="shared" si="14"/>
        <v>-1370</v>
      </c>
      <c r="AS57" s="142"/>
      <c r="AT57" s="142"/>
      <c r="AU57" s="142"/>
      <c r="AV57" s="142"/>
      <c r="AW57" s="142"/>
      <c r="AX57" s="142"/>
      <c r="AY57" s="142"/>
      <c r="AZ57" s="142">
        <f t="shared" si="15"/>
        <v>0</v>
      </c>
    </row>
    <row r="58" spans="1:52" x14ac:dyDescent="0.2">
      <c r="A58" s="193">
        <v>4</v>
      </c>
      <c r="B58" s="143" t="s">
        <v>226</v>
      </c>
      <c r="C58" s="194" t="str">
        <f t="shared" si="6"/>
        <v>40</v>
      </c>
      <c r="D58" s="194" t="str">
        <f t="shared" si="7"/>
        <v>60</v>
      </c>
      <c r="E58" s="187" t="str">
        <f t="shared" si="8"/>
        <v>520</v>
      </c>
      <c r="F58" s="143" t="str">
        <f t="shared" si="10"/>
        <v>5100.08</v>
      </c>
      <c r="G58" s="143" t="s">
        <v>103</v>
      </c>
      <c r="H58" s="166">
        <v>0</v>
      </c>
      <c r="I58" s="166">
        <v>0</v>
      </c>
      <c r="J58" s="166"/>
      <c r="K58" s="166"/>
      <c r="L58" s="166"/>
      <c r="M58" s="166">
        <v>0</v>
      </c>
      <c r="N58" s="141">
        <v>0</v>
      </c>
      <c r="O58" s="141">
        <f t="shared" si="11"/>
        <v>0</v>
      </c>
      <c r="Q58" s="177">
        <v>0</v>
      </c>
      <c r="R58" s="177">
        <v>0</v>
      </c>
      <c r="S58" s="177"/>
      <c r="T58" s="177"/>
      <c r="U58" s="177"/>
      <c r="V58" s="177">
        <v>0</v>
      </c>
      <c r="W58" s="142">
        <v>0</v>
      </c>
      <c r="X58" s="142">
        <f t="shared" si="12"/>
        <v>0</v>
      </c>
      <c r="Z58" s="179">
        <v>5990</v>
      </c>
      <c r="AA58" s="179">
        <v>5990</v>
      </c>
      <c r="AB58" s="179"/>
      <c r="AC58" s="179"/>
      <c r="AD58" s="179"/>
      <c r="AE58" s="179">
        <v>0</v>
      </c>
      <c r="AF58" s="175">
        <v>0</v>
      </c>
      <c r="AG58" s="175">
        <f t="shared" si="13"/>
        <v>-5990</v>
      </c>
      <c r="AI58" s="171">
        <v>5990</v>
      </c>
      <c r="AJ58" s="171">
        <v>5990</v>
      </c>
      <c r="AK58" s="181">
        <f t="shared" si="9"/>
        <v>5990</v>
      </c>
      <c r="AL58" s="173">
        <f>IFERROR(VLOOKUP(B58,[2]rptBudgetaryBudgetCrossOrganiza!$A$13176:$O$14047,13,FALSE),"0")</f>
        <v>0</v>
      </c>
      <c r="AM58" s="173"/>
      <c r="AN58" s="173"/>
      <c r="AO58" s="173"/>
      <c r="AP58" s="173"/>
      <c r="AQ58" s="173">
        <f t="shared" si="14"/>
        <v>-5990</v>
      </c>
      <c r="AS58" s="142"/>
      <c r="AT58" s="142"/>
      <c r="AU58" s="142"/>
      <c r="AV58" s="142"/>
      <c r="AW58" s="142"/>
      <c r="AX58" s="142"/>
      <c r="AY58" s="142"/>
      <c r="AZ58" s="142">
        <f t="shared" si="15"/>
        <v>0</v>
      </c>
    </row>
    <row r="59" spans="1:52" x14ac:dyDescent="0.2">
      <c r="A59" s="193">
        <v>4</v>
      </c>
      <c r="B59" s="143" t="s">
        <v>228</v>
      </c>
      <c r="C59" s="194" t="str">
        <f t="shared" si="6"/>
        <v>40</v>
      </c>
      <c r="D59" s="194" t="str">
        <f t="shared" si="7"/>
        <v>60</v>
      </c>
      <c r="E59" s="187" t="str">
        <f t="shared" si="8"/>
        <v>520</v>
      </c>
      <c r="F59" s="143" t="str">
        <f t="shared" si="10"/>
        <v>5100.09</v>
      </c>
      <c r="G59" s="143" t="s">
        <v>104</v>
      </c>
      <c r="H59" s="166">
        <v>0</v>
      </c>
      <c r="I59" s="166">
        <v>0</v>
      </c>
      <c r="J59" s="166"/>
      <c r="K59" s="166"/>
      <c r="L59" s="166"/>
      <c r="M59" s="166">
        <v>0</v>
      </c>
      <c r="N59" s="141">
        <v>0</v>
      </c>
      <c r="O59" s="141">
        <f t="shared" si="11"/>
        <v>0</v>
      </c>
      <c r="Q59" s="177">
        <v>0</v>
      </c>
      <c r="R59" s="177">
        <v>0</v>
      </c>
      <c r="S59" s="177"/>
      <c r="T59" s="177"/>
      <c r="U59" s="177"/>
      <c r="V59" s="177">
        <v>0</v>
      </c>
      <c r="W59" s="142">
        <v>0</v>
      </c>
      <c r="X59" s="142">
        <f t="shared" si="12"/>
        <v>0</v>
      </c>
      <c r="Z59" s="179">
        <v>0</v>
      </c>
      <c r="AA59" s="179">
        <v>0</v>
      </c>
      <c r="AB59" s="179"/>
      <c r="AC59" s="179"/>
      <c r="AD59" s="179"/>
      <c r="AE59" s="179">
        <v>0</v>
      </c>
      <c r="AF59" s="175">
        <v>0</v>
      </c>
      <c r="AG59" s="175">
        <f t="shared" si="13"/>
        <v>0</v>
      </c>
      <c r="AI59" s="171">
        <v>0</v>
      </c>
      <c r="AJ59" s="171">
        <v>0</v>
      </c>
      <c r="AK59" s="181">
        <f t="shared" si="9"/>
        <v>0</v>
      </c>
      <c r="AL59" s="173">
        <f>IFERROR(VLOOKUP(B59,[2]rptBudgetaryBudgetCrossOrganiza!$A$13176:$O$14047,13,FALSE),"0")</f>
        <v>0</v>
      </c>
      <c r="AM59" s="173"/>
      <c r="AN59" s="173"/>
      <c r="AO59" s="173"/>
      <c r="AP59" s="173"/>
      <c r="AQ59" s="173">
        <f t="shared" si="14"/>
        <v>0</v>
      </c>
      <c r="AS59" s="142"/>
      <c r="AT59" s="142"/>
      <c r="AU59" s="142"/>
      <c r="AV59" s="142"/>
      <c r="AW59" s="142"/>
      <c r="AX59" s="142"/>
      <c r="AY59" s="142"/>
      <c r="AZ59" s="142">
        <f t="shared" si="15"/>
        <v>0</v>
      </c>
    </row>
    <row r="60" spans="1:52" x14ac:dyDescent="0.2">
      <c r="A60" s="193">
        <v>4</v>
      </c>
      <c r="B60" s="143" t="s">
        <v>230</v>
      </c>
      <c r="C60" s="194" t="str">
        <f t="shared" si="6"/>
        <v>40</v>
      </c>
      <c r="D60" s="194" t="str">
        <f t="shared" si="7"/>
        <v>60</v>
      </c>
      <c r="E60" s="187" t="str">
        <f t="shared" si="8"/>
        <v>520</v>
      </c>
      <c r="F60" s="143" t="str">
        <f t="shared" si="10"/>
        <v>5100.10</v>
      </c>
      <c r="G60" s="143" t="s">
        <v>105</v>
      </c>
      <c r="H60" s="166">
        <v>0</v>
      </c>
      <c r="I60" s="166">
        <v>0</v>
      </c>
      <c r="J60" s="166"/>
      <c r="K60" s="166"/>
      <c r="L60" s="166"/>
      <c r="M60" s="166">
        <v>0</v>
      </c>
      <c r="N60" s="141">
        <v>0</v>
      </c>
      <c r="O60" s="141">
        <f t="shared" si="11"/>
        <v>0</v>
      </c>
      <c r="Q60" s="177">
        <v>0</v>
      </c>
      <c r="R60" s="177">
        <v>0</v>
      </c>
      <c r="S60" s="177"/>
      <c r="T60" s="177"/>
      <c r="U60" s="177"/>
      <c r="V60" s="177">
        <v>0</v>
      </c>
      <c r="W60" s="142">
        <v>0</v>
      </c>
      <c r="X60" s="142">
        <f t="shared" si="12"/>
        <v>0</v>
      </c>
      <c r="Z60" s="179">
        <v>0</v>
      </c>
      <c r="AA60" s="179">
        <v>0</v>
      </c>
      <c r="AB60" s="179"/>
      <c r="AC60" s="179"/>
      <c r="AD60" s="179"/>
      <c r="AE60" s="179">
        <v>0</v>
      </c>
      <c r="AF60" s="175">
        <v>0</v>
      </c>
      <c r="AG60" s="175">
        <f t="shared" si="13"/>
        <v>0</v>
      </c>
      <c r="AI60" s="171">
        <v>0</v>
      </c>
      <c r="AJ60" s="171">
        <v>0</v>
      </c>
      <c r="AK60" s="181">
        <f t="shared" si="9"/>
        <v>0</v>
      </c>
      <c r="AL60" s="173">
        <f>IFERROR(VLOOKUP(B60,[2]rptBudgetaryBudgetCrossOrganiza!$A$13176:$O$14047,13,FALSE),"0")</f>
        <v>0</v>
      </c>
      <c r="AM60" s="173"/>
      <c r="AN60" s="173"/>
      <c r="AO60" s="173"/>
      <c r="AP60" s="173"/>
      <c r="AQ60" s="173">
        <f t="shared" si="14"/>
        <v>0</v>
      </c>
      <c r="AS60" s="142"/>
      <c r="AT60" s="142"/>
      <c r="AU60" s="142"/>
      <c r="AV60" s="142"/>
      <c r="AW60" s="142"/>
      <c r="AX60" s="142"/>
      <c r="AY60" s="142"/>
      <c r="AZ60" s="142">
        <f t="shared" si="15"/>
        <v>0</v>
      </c>
    </row>
    <row r="61" spans="1:52" x14ac:dyDescent="0.2">
      <c r="A61" s="193">
        <v>4</v>
      </c>
      <c r="B61" s="143" t="s">
        <v>232</v>
      </c>
      <c r="C61" s="194" t="str">
        <f t="shared" si="6"/>
        <v>40</v>
      </c>
      <c r="D61" s="194" t="str">
        <f t="shared" si="7"/>
        <v>60</v>
      </c>
      <c r="E61" s="187" t="str">
        <f t="shared" si="8"/>
        <v>520</v>
      </c>
      <c r="F61" s="143" t="str">
        <f t="shared" si="10"/>
        <v>5100.11</v>
      </c>
      <c r="G61" s="143" t="s">
        <v>106</v>
      </c>
      <c r="H61" s="166">
        <v>0</v>
      </c>
      <c r="I61" s="166">
        <v>0</v>
      </c>
      <c r="J61" s="166"/>
      <c r="K61" s="166"/>
      <c r="L61" s="166"/>
      <c r="M61" s="166">
        <v>0</v>
      </c>
      <c r="N61" s="141">
        <v>0</v>
      </c>
      <c r="O61" s="141">
        <f t="shared" si="11"/>
        <v>0</v>
      </c>
      <c r="Q61" s="177">
        <v>0</v>
      </c>
      <c r="R61" s="177">
        <v>0</v>
      </c>
      <c r="S61" s="177"/>
      <c r="T61" s="177"/>
      <c r="U61" s="177"/>
      <c r="V61" s="177">
        <v>0</v>
      </c>
      <c r="W61" s="142">
        <v>0</v>
      </c>
      <c r="X61" s="142">
        <f t="shared" si="12"/>
        <v>0</v>
      </c>
      <c r="Z61" s="179">
        <v>3625</v>
      </c>
      <c r="AA61" s="179">
        <v>3625</v>
      </c>
      <c r="AB61" s="179"/>
      <c r="AC61" s="179"/>
      <c r="AD61" s="179"/>
      <c r="AE61" s="179">
        <v>0</v>
      </c>
      <c r="AF61" s="175">
        <v>0</v>
      </c>
      <c r="AG61" s="175">
        <f t="shared" si="13"/>
        <v>-3625</v>
      </c>
      <c r="AI61" s="171">
        <v>3625</v>
      </c>
      <c r="AJ61" s="171">
        <v>3625</v>
      </c>
      <c r="AK61" s="181">
        <f t="shared" si="9"/>
        <v>3625</v>
      </c>
      <c r="AL61" s="173">
        <f>IFERROR(VLOOKUP(B61,[2]rptBudgetaryBudgetCrossOrganiza!$A$13176:$O$14047,13,FALSE),"0")</f>
        <v>0</v>
      </c>
      <c r="AM61" s="173"/>
      <c r="AN61" s="173"/>
      <c r="AO61" s="173"/>
      <c r="AP61" s="173"/>
      <c r="AQ61" s="173">
        <f t="shared" si="14"/>
        <v>-3625</v>
      </c>
      <c r="AS61" s="142"/>
      <c r="AT61" s="142"/>
      <c r="AU61" s="142"/>
      <c r="AV61" s="142"/>
      <c r="AW61" s="142"/>
      <c r="AX61" s="142"/>
      <c r="AY61" s="142"/>
      <c r="AZ61" s="142">
        <f t="shared" si="15"/>
        <v>0</v>
      </c>
    </row>
    <row r="62" spans="1:52" x14ac:dyDescent="0.2">
      <c r="A62" s="193">
        <v>4</v>
      </c>
      <c r="B62" s="143" t="s">
        <v>234</v>
      </c>
      <c r="C62" s="194" t="str">
        <f t="shared" si="6"/>
        <v>40</v>
      </c>
      <c r="D62" s="194" t="str">
        <f t="shared" si="7"/>
        <v>60</v>
      </c>
      <c r="E62" s="187" t="str">
        <f t="shared" si="8"/>
        <v>520</v>
      </c>
      <c r="F62" s="143" t="str">
        <f t="shared" si="10"/>
        <v>5100.12</v>
      </c>
      <c r="G62" s="143" t="s">
        <v>107</v>
      </c>
      <c r="H62" s="166">
        <v>0</v>
      </c>
      <c r="I62" s="166">
        <v>0</v>
      </c>
      <c r="J62" s="166"/>
      <c r="K62" s="166"/>
      <c r="L62" s="166"/>
      <c r="M62" s="166">
        <v>0</v>
      </c>
      <c r="N62" s="141">
        <v>0</v>
      </c>
      <c r="O62" s="141">
        <f t="shared" si="11"/>
        <v>0</v>
      </c>
      <c r="Q62" s="177">
        <v>0</v>
      </c>
      <c r="R62" s="177">
        <v>0</v>
      </c>
      <c r="S62" s="177"/>
      <c r="T62" s="177"/>
      <c r="U62" s="177"/>
      <c r="V62" s="177">
        <v>0</v>
      </c>
      <c r="W62" s="142">
        <v>0</v>
      </c>
      <c r="X62" s="142">
        <f t="shared" si="12"/>
        <v>0</v>
      </c>
      <c r="Z62" s="179">
        <v>450</v>
      </c>
      <c r="AA62" s="179">
        <v>450</v>
      </c>
      <c r="AB62" s="179"/>
      <c r="AC62" s="179"/>
      <c r="AD62" s="179"/>
      <c r="AE62" s="179">
        <v>550</v>
      </c>
      <c r="AF62" s="175">
        <v>550</v>
      </c>
      <c r="AG62" s="175">
        <f t="shared" si="13"/>
        <v>100</v>
      </c>
      <c r="AI62" s="171">
        <v>450</v>
      </c>
      <c r="AJ62" s="171">
        <v>450</v>
      </c>
      <c r="AK62" s="181">
        <f t="shared" si="9"/>
        <v>450</v>
      </c>
      <c r="AL62" s="173">
        <f>IFERROR(VLOOKUP(B62,[2]rptBudgetaryBudgetCrossOrganiza!$A$13176:$O$14047,13,FALSE),"0")</f>
        <v>50</v>
      </c>
      <c r="AM62" s="173"/>
      <c r="AN62" s="173"/>
      <c r="AO62" s="173"/>
      <c r="AP62" s="173"/>
      <c r="AQ62" s="173">
        <f t="shared" si="14"/>
        <v>-450</v>
      </c>
      <c r="AS62" s="142"/>
      <c r="AT62" s="142"/>
      <c r="AU62" s="142"/>
      <c r="AV62" s="142"/>
      <c r="AW62" s="142"/>
      <c r="AX62" s="142"/>
      <c r="AY62" s="142"/>
      <c r="AZ62" s="142">
        <f t="shared" si="15"/>
        <v>0</v>
      </c>
    </row>
    <row r="63" spans="1:52" x14ac:dyDescent="0.2">
      <c r="A63" s="193">
        <v>4</v>
      </c>
      <c r="B63" s="143" t="s">
        <v>236</v>
      </c>
      <c r="C63" s="194" t="str">
        <f t="shared" si="6"/>
        <v>40</v>
      </c>
      <c r="D63" s="194" t="str">
        <f t="shared" si="7"/>
        <v>60</v>
      </c>
      <c r="E63" s="187" t="str">
        <f t="shared" si="8"/>
        <v>520</v>
      </c>
      <c r="F63" s="143" t="str">
        <f t="shared" si="10"/>
        <v>5100.14</v>
      </c>
      <c r="G63" s="143" t="s">
        <v>108</v>
      </c>
      <c r="H63" s="166">
        <v>0</v>
      </c>
      <c r="I63" s="166">
        <v>0</v>
      </c>
      <c r="J63" s="166"/>
      <c r="K63" s="166"/>
      <c r="L63" s="166"/>
      <c r="M63" s="166">
        <v>0</v>
      </c>
      <c r="N63" s="141">
        <v>0</v>
      </c>
      <c r="O63" s="141">
        <f t="shared" si="11"/>
        <v>0</v>
      </c>
      <c r="Q63" s="177">
        <v>0</v>
      </c>
      <c r="R63" s="177">
        <v>0</v>
      </c>
      <c r="S63" s="177"/>
      <c r="T63" s="177"/>
      <c r="U63" s="177"/>
      <c r="V63" s="177">
        <v>0</v>
      </c>
      <c r="W63" s="142">
        <v>0</v>
      </c>
      <c r="X63" s="142">
        <f t="shared" si="12"/>
        <v>0</v>
      </c>
      <c r="Z63" s="179">
        <v>0</v>
      </c>
      <c r="AA63" s="179">
        <v>0</v>
      </c>
      <c r="AB63" s="179"/>
      <c r="AC63" s="179"/>
      <c r="AD63" s="179"/>
      <c r="AE63" s="179">
        <v>0</v>
      </c>
      <c r="AF63" s="175">
        <v>0</v>
      </c>
      <c r="AG63" s="175">
        <f t="shared" si="13"/>
        <v>0</v>
      </c>
      <c r="AI63" s="171">
        <v>0</v>
      </c>
      <c r="AJ63" s="171">
        <v>0</v>
      </c>
      <c r="AK63" s="181">
        <f t="shared" si="9"/>
        <v>0</v>
      </c>
      <c r="AL63" s="173">
        <f>IFERROR(VLOOKUP(B63,[2]rptBudgetaryBudgetCrossOrganiza!$A$13176:$O$14047,13,FALSE),"0")</f>
        <v>0</v>
      </c>
      <c r="AM63" s="173"/>
      <c r="AN63" s="173"/>
      <c r="AO63" s="173"/>
      <c r="AP63" s="173"/>
      <c r="AQ63" s="173">
        <f t="shared" si="14"/>
        <v>0</v>
      </c>
      <c r="AS63" s="142"/>
      <c r="AT63" s="142"/>
      <c r="AU63" s="142"/>
      <c r="AV63" s="142"/>
      <c r="AW63" s="142"/>
      <c r="AX63" s="142"/>
      <c r="AY63" s="142"/>
      <c r="AZ63" s="142">
        <f t="shared" si="15"/>
        <v>0</v>
      </c>
    </row>
    <row r="64" spans="1:52" x14ac:dyDescent="0.2">
      <c r="A64" s="193">
        <v>4</v>
      </c>
      <c r="B64" s="143" t="s">
        <v>238</v>
      </c>
      <c r="C64" s="194" t="str">
        <f t="shared" si="6"/>
        <v>40</v>
      </c>
      <c r="D64" s="194" t="str">
        <f t="shared" si="7"/>
        <v>60</v>
      </c>
      <c r="E64" s="187" t="str">
        <f t="shared" si="8"/>
        <v>520</v>
      </c>
      <c r="F64" s="143" t="str">
        <f t="shared" si="10"/>
        <v>5100.15</v>
      </c>
      <c r="G64" s="143" t="s">
        <v>109</v>
      </c>
      <c r="H64" s="166">
        <v>0</v>
      </c>
      <c r="I64" s="166">
        <v>0</v>
      </c>
      <c r="J64" s="166"/>
      <c r="K64" s="166"/>
      <c r="L64" s="166"/>
      <c r="M64" s="166">
        <v>0</v>
      </c>
      <c r="N64" s="141">
        <v>0</v>
      </c>
      <c r="O64" s="141">
        <f t="shared" si="11"/>
        <v>0</v>
      </c>
      <c r="Q64" s="177">
        <v>0</v>
      </c>
      <c r="R64" s="177">
        <v>0</v>
      </c>
      <c r="S64" s="177"/>
      <c r="T64" s="177"/>
      <c r="U64" s="177"/>
      <c r="V64" s="177">
        <v>0</v>
      </c>
      <c r="W64" s="142">
        <v>0</v>
      </c>
      <c r="X64" s="142">
        <f t="shared" si="12"/>
        <v>0</v>
      </c>
      <c r="Z64" s="179">
        <v>140</v>
      </c>
      <c r="AA64" s="179">
        <v>140</v>
      </c>
      <c r="AB64" s="179"/>
      <c r="AC64" s="179"/>
      <c r="AD64" s="179"/>
      <c r="AE64" s="179">
        <v>0</v>
      </c>
      <c r="AF64" s="175">
        <v>0</v>
      </c>
      <c r="AG64" s="175">
        <f t="shared" si="13"/>
        <v>-140</v>
      </c>
      <c r="AI64" s="171">
        <v>140</v>
      </c>
      <c r="AJ64" s="171">
        <v>140</v>
      </c>
      <c r="AK64" s="181">
        <f t="shared" si="9"/>
        <v>140</v>
      </c>
      <c r="AL64" s="173">
        <f>IFERROR(VLOOKUP(B64,[2]rptBudgetaryBudgetCrossOrganiza!$A$13176:$O$14047,13,FALSE),"0")</f>
        <v>0</v>
      </c>
      <c r="AM64" s="173"/>
      <c r="AN64" s="173"/>
      <c r="AO64" s="173"/>
      <c r="AP64" s="173"/>
      <c r="AQ64" s="173">
        <f t="shared" si="14"/>
        <v>-140</v>
      </c>
      <c r="AS64" s="142"/>
      <c r="AT64" s="142"/>
      <c r="AU64" s="142"/>
      <c r="AV64" s="142"/>
      <c r="AW64" s="142"/>
      <c r="AX64" s="142"/>
      <c r="AY64" s="142"/>
      <c r="AZ64" s="142">
        <f t="shared" si="15"/>
        <v>0</v>
      </c>
    </row>
    <row r="65" spans="1:52" x14ac:dyDescent="0.2">
      <c r="A65" s="193">
        <v>4</v>
      </c>
      <c r="B65" s="143" t="s">
        <v>240</v>
      </c>
      <c r="C65" s="194" t="str">
        <f t="shared" si="6"/>
        <v>40</v>
      </c>
      <c r="D65" s="194" t="str">
        <f t="shared" si="7"/>
        <v>60</v>
      </c>
      <c r="E65" s="187" t="str">
        <f t="shared" si="8"/>
        <v>520</v>
      </c>
      <c r="F65" s="143" t="str">
        <f t="shared" si="10"/>
        <v>5100.17</v>
      </c>
      <c r="G65" s="143" t="s">
        <v>336</v>
      </c>
      <c r="H65" s="166">
        <v>0</v>
      </c>
      <c r="I65" s="166">
        <v>0</v>
      </c>
      <c r="J65" s="166"/>
      <c r="K65" s="166"/>
      <c r="L65" s="166"/>
      <c r="M65" s="166">
        <v>0</v>
      </c>
      <c r="N65" s="141">
        <v>0</v>
      </c>
      <c r="O65" s="141">
        <f t="shared" si="11"/>
        <v>0</v>
      </c>
      <c r="Q65" s="177">
        <v>0</v>
      </c>
      <c r="R65" s="177">
        <v>0</v>
      </c>
      <c r="S65" s="177"/>
      <c r="T65" s="177"/>
      <c r="U65" s="177"/>
      <c r="V65" s="177">
        <v>0</v>
      </c>
      <c r="W65" s="142">
        <v>0</v>
      </c>
      <c r="X65" s="142">
        <f t="shared" si="12"/>
        <v>0</v>
      </c>
      <c r="Z65" s="179">
        <v>0</v>
      </c>
      <c r="AA65" s="179">
        <v>0</v>
      </c>
      <c r="AB65" s="179"/>
      <c r="AC65" s="179"/>
      <c r="AD65" s="179"/>
      <c r="AE65" s="179">
        <v>0</v>
      </c>
      <c r="AF65" s="175">
        <v>0</v>
      </c>
      <c r="AG65" s="175">
        <f t="shared" si="13"/>
        <v>0</v>
      </c>
      <c r="AI65" s="171">
        <v>0</v>
      </c>
      <c r="AJ65" s="171">
        <v>0</v>
      </c>
      <c r="AK65" s="181">
        <f t="shared" si="9"/>
        <v>0</v>
      </c>
      <c r="AL65" s="173">
        <f>IFERROR(VLOOKUP(B65,[2]rptBudgetaryBudgetCrossOrganiza!$A$13176:$O$14047,13,FALSE),"0")</f>
        <v>0</v>
      </c>
      <c r="AM65" s="173"/>
      <c r="AN65" s="173"/>
      <c r="AO65" s="173"/>
      <c r="AP65" s="173"/>
      <c r="AQ65" s="173">
        <f t="shared" si="14"/>
        <v>0</v>
      </c>
      <c r="AS65" s="142"/>
      <c r="AT65" s="142"/>
      <c r="AU65" s="142"/>
      <c r="AV65" s="142"/>
      <c r="AW65" s="142"/>
      <c r="AX65" s="142"/>
      <c r="AY65" s="142"/>
      <c r="AZ65" s="142">
        <f t="shared" si="15"/>
        <v>0</v>
      </c>
    </row>
    <row r="66" spans="1:52" x14ac:dyDescent="0.2">
      <c r="A66" s="193">
        <v>4</v>
      </c>
      <c r="B66" s="143" t="s">
        <v>242</v>
      </c>
      <c r="C66" s="194" t="str">
        <f t="shared" si="6"/>
        <v>40</v>
      </c>
      <c r="D66" s="194" t="str">
        <f t="shared" si="7"/>
        <v>60</v>
      </c>
      <c r="E66" s="187" t="str">
        <f t="shared" si="8"/>
        <v>520</v>
      </c>
      <c r="F66" s="143" t="str">
        <f t="shared" si="10"/>
        <v>5100.99</v>
      </c>
      <c r="G66" s="143" t="s">
        <v>337</v>
      </c>
      <c r="H66" s="166">
        <v>0</v>
      </c>
      <c r="I66" s="166">
        <v>0</v>
      </c>
      <c r="J66" s="166"/>
      <c r="K66" s="166"/>
      <c r="L66" s="166"/>
      <c r="M66" s="166">
        <v>0</v>
      </c>
      <c r="N66" s="141">
        <v>0</v>
      </c>
      <c r="O66" s="141">
        <f t="shared" si="11"/>
        <v>0</v>
      </c>
      <c r="Q66" s="177">
        <v>0</v>
      </c>
      <c r="R66" s="177">
        <v>0</v>
      </c>
      <c r="S66" s="177"/>
      <c r="T66" s="177"/>
      <c r="U66" s="177"/>
      <c r="V66" s="177">
        <v>0</v>
      </c>
      <c r="W66" s="142">
        <v>0</v>
      </c>
      <c r="X66" s="142">
        <f t="shared" si="12"/>
        <v>0</v>
      </c>
      <c r="Z66" s="179">
        <v>0</v>
      </c>
      <c r="AA66" s="179">
        <v>0</v>
      </c>
      <c r="AB66" s="179"/>
      <c r="AC66" s="179"/>
      <c r="AD66" s="179"/>
      <c r="AE66" s="179">
        <v>0</v>
      </c>
      <c r="AF66" s="175">
        <v>0</v>
      </c>
      <c r="AG66" s="175">
        <f t="shared" si="13"/>
        <v>0</v>
      </c>
      <c r="AI66" s="171">
        <v>0</v>
      </c>
      <c r="AJ66" s="171">
        <v>0</v>
      </c>
      <c r="AK66" s="181">
        <f t="shared" si="9"/>
        <v>0</v>
      </c>
      <c r="AL66" s="173">
        <f>IFERROR(VLOOKUP(B66,[2]rptBudgetaryBudgetCrossOrganiza!$A$13176:$O$14047,13,FALSE),"0")</f>
        <v>0</v>
      </c>
      <c r="AM66" s="173"/>
      <c r="AN66" s="173"/>
      <c r="AO66" s="173"/>
      <c r="AP66" s="173"/>
      <c r="AQ66" s="173">
        <f t="shared" si="14"/>
        <v>0</v>
      </c>
      <c r="AS66" s="142"/>
      <c r="AT66" s="142"/>
      <c r="AU66" s="142"/>
      <c r="AV66" s="142"/>
      <c r="AW66" s="142"/>
      <c r="AX66" s="142"/>
      <c r="AY66" s="142"/>
      <c r="AZ66" s="142">
        <f t="shared" si="15"/>
        <v>0</v>
      </c>
    </row>
    <row r="67" spans="1:52" x14ac:dyDescent="0.2">
      <c r="A67" s="193">
        <v>5</v>
      </c>
      <c r="B67" s="143" t="s">
        <v>244</v>
      </c>
      <c r="C67" s="194" t="str">
        <f t="shared" si="6"/>
        <v>40</v>
      </c>
      <c r="D67" s="194" t="str">
        <f t="shared" si="7"/>
        <v>60</v>
      </c>
      <c r="E67" s="187" t="str">
        <f t="shared" si="8"/>
        <v>520</v>
      </c>
      <c r="F67" s="143" t="str">
        <f t="shared" si="10"/>
        <v>6000.01</v>
      </c>
      <c r="G67" s="143" t="s">
        <v>110</v>
      </c>
      <c r="H67" s="166">
        <v>0</v>
      </c>
      <c r="I67" s="166">
        <v>0</v>
      </c>
      <c r="J67" s="166"/>
      <c r="K67" s="166"/>
      <c r="L67" s="166"/>
      <c r="M67" s="166">
        <v>0</v>
      </c>
      <c r="N67" s="141">
        <v>0</v>
      </c>
      <c r="O67" s="141">
        <f t="shared" si="11"/>
        <v>0</v>
      </c>
      <c r="Q67" s="177">
        <v>0</v>
      </c>
      <c r="R67" s="177">
        <v>0</v>
      </c>
      <c r="S67" s="177"/>
      <c r="T67" s="177"/>
      <c r="U67" s="177"/>
      <c r="V67" s="177">
        <v>0</v>
      </c>
      <c r="W67" s="142">
        <v>0</v>
      </c>
      <c r="X67" s="142">
        <f t="shared" si="12"/>
        <v>0</v>
      </c>
      <c r="Z67" s="179">
        <v>0</v>
      </c>
      <c r="AA67" s="179">
        <v>0</v>
      </c>
      <c r="AB67" s="179"/>
      <c r="AC67" s="179"/>
      <c r="AD67" s="179"/>
      <c r="AE67" s="179">
        <v>0</v>
      </c>
      <c r="AF67" s="175">
        <v>0</v>
      </c>
      <c r="AG67" s="175">
        <f t="shared" si="13"/>
        <v>0</v>
      </c>
      <c r="AI67" s="171">
        <v>0</v>
      </c>
      <c r="AJ67" s="171">
        <v>0</v>
      </c>
      <c r="AK67" s="181">
        <f t="shared" si="9"/>
        <v>0</v>
      </c>
      <c r="AL67" s="173">
        <f>IFERROR(VLOOKUP(B67,[2]rptBudgetaryBudgetCrossOrganiza!$A$13176:$O$14047,13,FALSE),"0")</f>
        <v>0</v>
      </c>
      <c r="AM67" s="173"/>
      <c r="AN67" s="173"/>
      <c r="AO67" s="173"/>
      <c r="AP67" s="173"/>
      <c r="AQ67" s="173">
        <f t="shared" si="14"/>
        <v>0</v>
      </c>
      <c r="AS67" s="142"/>
      <c r="AT67" s="142"/>
      <c r="AU67" s="142"/>
      <c r="AV67" s="142"/>
      <c r="AW67" s="142"/>
      <c r="AX67" s="142"/>
      <c r="AY67" s="142"/>
      <c r="AZ67" s="142">
        <f t="shared" si="15"/>
        <v>0</v>
      </c>
    </row>
    <row r="68" spans="1:52" x14ac:dyDescent="0.2">
      <c r="A68" s="193">
        <v>5</v>
      </c>
      <c r="B68" s="143" t="s">
        <v>246</v>
      </c>
      <c r="C68" s="194" t="str">
        <f t="shared" ref="C68:C131" si="20">MID(B68,5,2)</f>
        <v>40</v>
      </c>
      <c r="D68" s="194" t="str">
        <f t="shared" ref="D68:D131" si="21">MID(B68,8,2)</f>
        <v>60</v>
      </c>
      <c r="E68" s="187" t="str">
        <f t="shared" ref="E68:E131" si="22">MID(B68,11,3)</f>
        <v>520</v>
      </c>
      <c r="F68" s="143" t="str">
        <f t="shared" ref="F68:F99" si="23">RIGHT(B68,7)</f>
        <v>6000.09</v>
      </c>
      <c r="G68" s="143" t="s">
        <v>164</v>
      </c>
      <c r="H68" s="166">
        <v>0</v>
      </c>
      <c r="I68" s="166">
        <v>0</v>
      </c>
      <c r="J68" s="166"/>
      <c r="K68" s="166"/>
      <c r="L68" s="166"/>
      <c r="M68" s="166">
        <v>0</v>
      </c>
      <c r="N68" s="141">
        <v>0</v>
      </c>
      <c r="O68" s="141">
        <f t="shared" ref="O68:O94" si="24">N68-I68</f>
        <v>0</v>
      </c>
      <c r="Q68" s="177">
        <v>0</v>
      </c>
      <c r="R68" s="177">
        <v>0</v>
      </c>
      <c r="S68" s="177"/>
      <c r="T68" s="177"/>
      <c r="U68" s="177"/>
      <c r="V68" s="177">
        <v>0</v>
      </c>
      <c r="W68" s="142">
        <v>0</v>
      </c>
      <c r="X68" s="142">
        <f t="shared" ref="X68:X94" si="25">W68-R68</f>
        <v>0</v>
      </c>
      <c r="Z68" s="179">
        <v>0</v>
      </c>
      <c r="AA68" s="179">
        <v>0</v>
      </c>
      <c r="AB68" s="179"/>
      <c r="AC68" s="179"/>
      <c r="AD68" s="179"/>
      <c r="AE68" s="179">
        <v>0</v>
      </c>
      <c r="AF68" s="175">
        <v>0</v>
      </c>
      <c r="AG68" s="175">
        <f t="shared" ref="AG68:AG94" si="26">AF68-AA68</f>
        <v>0</v>
      </c>
      <c r="AI68" s="171">
        <v>0</v>
      </c>
      <c r="AJ68" s="171">
        <v>0</v>
      </c>
      <c r="AK68" s="181">
        <f t="shared" ref="AK68:AK131" si="27">AJ68</f>
        <v>0</v>
      </c>
      <c r="AL68" s="173">
        <f>IFERROR(VLOOKUP(B68,[2]rptBudgetaryBudgetCrossOrganiza!$A$13176:$O$14047,13,FALSE),"0")</f>
        <v>0</v>
      </c>
      <c r="AM68" s="173"/>
      <c r="AN68" s="173"/>
      <c r="AO68" s="173"/>
      <c r="AP68" s="173"/>
      <c r="AQ68" s="173">
        <f t="shared" ref="AQ68:AQ94" si="28">AP68-AJ68</f>
        <v>0</v>
      </c>
      <c r="AS68" s="142"/>
      <c r="AT68" s="142"/>
      <c r="AU68" s="142"/>
      <c r="AV68" s="142"/>
      <c r="AW68" s="142"/>
      <c r="AX68" s="142"/>
      <c r="AY68" s="142"/>
      <c r="AZ68" s="142">
        <f t="shared" ref="AZ68:AZ94" si="29">AY68-AT68</f>
        <v>0</v>
      </c>
    </row>
    <row r="69" spans="1:52" x14ac:dyDescent="0.2">
      <c r="A69" s="193">
        <v>6</v>
      </c>
      <c r="B69" s="143" t="s">
        <v>248</v>
      </c>
      <c r="C69" s="194" t="str">
        <f t="shared" si="20"/>
        <v>40</v>
      </c>
      <c r="D69" s="194" t="str">
        <f t="shared" si="21"/>
        <v>60</v>
      </c>
      <c r="E69" s="187" t="str">
        <f t="shared" si="22"/>
        <v>520</v>
      </c>
      <c r="F69" s="143" t="str">
        <f t="shared" si="23"/>
        <v>6100.01</v>
      </c>
      <c r="G69" s="143" t="s">
        <v>111</v>
      </c>
      <c r="H69" s="166">
        <v>0</v>
      </c>
      <c r="I69" s="166">
        <v>0</v>
      </c>
      <c r="J69" s="166"/>
      <c r="K69" s="166"/>
      <c r="L69" s="166"/>
      <c r="M69" s="166">
        <v>0</v>
      </c>
      <c r="N69" s="141">
        <v>0</v>
      </c>
      <c r="O69" s="141">
        <f t="shared" si="24"/>
        <v>0</v>
      </c>
      <c r="Q69" s="177">
        <v>0</v>
      </c>
      <c r="R69" s="177">
        <v>0</v>
      </c>
      <c r="S69" s="177"/>
      <c r="T69" s="177"/>
      <c r="U69" s="177"/>
      <c r="V69" s="177">
        <v>0</v>
      </c>
      <c r="W69" s="142">
        <v>0</v>
      </c>
      <c r="X69" s="142">
        <f t="shared" si="25"/>
        <v>0</v>
      </c>
      <c r="Z69" s="179">
        <v>23000</v>
      </c>
      <c r="AA69" s="179">
        <v>23000</v>
      </c>
      <c r="AB69" s="179"/>
      <c r="AC69" s="179"/>
      <c r="AD69" s="179"/>
      <c r="AE69" s="179">
        <v>0</v>
      </c>
      <c r="AF69" s="175">
        <v>0</v>
      </c>
      <c r="AG69" s="175">
        <f t="shared" si="26"/>
        <v>-23000</v>
      </c>
      <c r="AI69" s="171">
        <v>23000</v>
      </c>
      <c r="AJ69" s="171">
        <v>23000</v>
      </c>
      <c r="AK69" s="181">
        <f t="shared" si="27"/>
        <v>23000</v>
      </c>
      <c r="AL69" s="173">
        <f>IFERROR(VLOOKUP(B69,[2]rptBudgetaryBudgetCrossOrganiza!$A$13176:$O$14047,13,FALSE),"0")</f>
        <v>0</v>
      </c>
      <c r="AM69" s="173"/>
      <c r="AN69" s="173"/>
      <c r="AO69" s="173"/>
      <c r="AP69" s="173"/>
      <c r="AQ69" s="173">
        <f t="shared" si="28"/>
        <v>-23000</v>
      </c>
      <c r="AS69" s="142"/>
      <c r="AT69" s="142"/>
      <c r="AU69" s="142"/>
      <c r="AV69" s="142"/>
      <c r="AW69" s="142"/>
      <c r="AX69" s="142"/>
      <c r="AY69" s="142"/>
      <c r="AZ69" s="142">
        <f t="shared" si="29"/>
        <v>0</v>
      </c>
    </row>
    <row r="70" spans="1:52" x14ac:dyDescent="0.2">
      <c r="A70" s="193">
        <v>6</v>
      </c>
      <c r="B70" s="143" t="s">
        <v>250</v>
      </c>
      <c r="C70" s="194" t="str">
        <f t="shared" si="20"/>
        <v>40</v>
      </c>
      <c r="D70" s="194" t="str">
        <f t="shared" si="21"/>
        <v>60</v>
      </c>
      <c r="E70" s="187" t="str">
        <f t="shared" si="22"/>
        <v>520</v>
      </c>
      <c r="F70" s="143" t="str">
        <f t="shared" si="23"/>
        <v>6100.02</v>
      </c>
      <c r="G70" s="143" t="s">
        <v>147</v>
      </c>
      <c r="H70" s="166">
        <v>0</v>
      </c>
      <c r="I70" s="166">
        <v>0</v>
      </c>
      <c r="J70" s="166"/>
      <c r="K70" s="166"/>
      <c r="L70" s="166"/>
      <c r="M70" s="166">
        <v>0</v>
      </c>
      <c r="N70" s="141">
        <v>0</v>
      </c>
      <c r="O70" s="141">
        <f t="shared" si="24"/>
        <v>0</v>
      </c>
      <c r="Q70" s="177">
        <v>0</v>
      </c>
      <c r="R70" s="177">
        <v>0</v>
      </c>
      <c r="S70" s="177"/>
      <c r="T70" s="177"/>
      <c r="U70" s="177"/>
      <c r="V70" s="177">
        <v>0</v>
      </c>
      <c r="W70" s="142">
        <v>0</v>
      </c>
      <c r="X70" s="142">
        <f t="shared" si="25"/>
        <v>0</v>
      </c>
      <c r="Z70" s="179">
        <v>2200</v>
      </c>
      <c r="AA70" s="179">
        <v>2200</v>
      </c>
      <c r="AB70" s="179"/>
      <c r="AC70" s="179"/>
      <c r="AD70" s="179"/>
      <c r="AE70" s="179">
        <v>2048.06</v>
      </c>
      <c r="AF70" s="175">
        <v>2048.06</v>
      </c>
      <c r="AG70" s="175">
        <f t="shared" si="26"/>
        <v>-151.94000000000005</v>
      </c>
      <c r="AI70" s="171">
        <v>2200</v>
      </c>
      <c r="AJ70" s="171">
        <v>2200</v>
      </c>
      <c r="AK70" s="181">
        <f t="shared" si="27"/>
        <v>2200</v>
      </c>
      <c r="AL70" s="173">
        <f>IFERROR(VLOOKUP(B70,[2]rptBudgetaryBudgetCrossOrganiza!$A$13176:$O$14047,13,FALSE),"0")</f>
        <v>430.91</v>
      </c>
      <c r="AM70" s="173"/>
      <c r="AN70" s="173"/>
      <c r="AO70" s="173"/>
      <c r="AP70" s="173"/>
      <c r="AQ70" s="173">
        <f t="shared" si="28"/>
        <v>-2200</v>
      </c>
      <c r="AS70" s="142"/>
      <c r="AT70" s="142"/>
      <c r="AU70" s="142"/>
      <c r="AV70" s="142"/>
      <c r="AW70" s="142"/>
      <c r="AX70" s="142"/>
      <c r="AY70" s="142"/>
      <c r="AZ70" s="142">
        <f t="shared" si="29"/>
        <v>0</v>
      </c>
    </row>
    <row r="71" spans="1:52" x14ac:dyDescent="0.2">
      <c r="A71" s="193">
        <v>6</v>
      </c>
      <c r="B71" s="143" t="s">
        <v>252</v>
      </c>
      <c r="C71" s="194" t="str">
        <f t="shared" si="20"/>
        <v>40</v>
      </c>
      <c r="D71" s="194" t="str">
        <f t="shared" si="21"/>
        <v>60</v>
      </c>
      <c r="E71" s="187" t="str">
        <f t="shared" si="22"/>
        <v>520</v>
      </c>
      <c r="F71" s="143" t="str">
        <f t="shared" si="23"/>
        <v>6100.03</v>
      </c>
      <c r="G71" s="143" t="s">
        <v>148</v>
      </c>
      <c r="H71" s="166">
        <v>0</v>
      </c>
      <c r="I71" s="166">
        <v>0</v>
      </c>
      <c r="J71" s="166"/>
      <c r="K71" s="166"/>
      <c r="L71" s="166"/>
      <c r="M71" s="166">
        <v>0</v>
      </c>
      <c r="N71" s="141">
        <v>0</v>
      </c>
      <c r="O71" s="141">
        <f t="shared" si="24"/>
        <v>0</v>
      </c>
      <c r="Q71" s="177">
        <v>0</v>
      </c>
      <c r="R71" s="177">
        <v>0</v>
      </c>
      <c r="S71" s="177"/>
      <c r="T71" s="177"/>
      <c r="U71" s="177"/>
      <c r="V71" s="177">
        <v>0</v>
      </c>
      <c r="W71" s="142">
        <v>0</v>
      </c>
      <c r="X71" s="142">
        <f t="shared" si="25"/>
        <v>0</v>
      </c>
      <c r="Z71" s="179">
        <v>0</v>
      </c>
      <c r="AA71" s="179">
        <v>0</v>
      </c>
      <c r="AB71" s="179"/>
      <c r="AC71" s="179"/>
      <c r="AD71" s="179"/>
      <c r="AE71" s="179">
        <v>0</v>
      </c>
      <c r="AF71" s="175">
        <v>0</v>
      </c>
      <c r="AG71" s="175">
        <f t="shared" si="26"/>
        <v>0</v>
      </c>
      <c r="AI71" s="171">
        <v>0</v>
      </c>
      <c r="AJ71" s="171">
        <v>0</v>
      </c>
      <c r="AK71" s="181">
        <f t="shared" si="27"/>
        <v>0</v>
      </c>
      <c r="AL71" s="173">
        <f>IFERROR(VLOOKUP(B71,[2]rptBudgetaryBudgetCrossOrganiza!$A$13176:$O$14047,13,FALSE),"0")</f>
        <v>0</v>
      </c>
      <c r="AM71" s="173"/>
      <c r="AN71" s="173"/>
      <c r="AO71" s="173"/>
      <c r="AP71" s="173"/>
      <c r="AQ71" s="173">
        <f t="shared" si="28"/>
        <v>0</v>
      </c>
      <c r="AS71" s="142"/>
      <c r="AT71" s="142"/>
      <c r="AU71" s="142"/>
      <c r="AV71" s="142"/>
      <c r="AW71" s="142"/>
      <c r="AX71" s="142"/>
      <c r="AY71" s="142"/>
      <c r="AZ71" s="142">
        <f t="shared" si="29"/>
        <v>0</v>
      </c>
    </row>
    <row r="72" spans="1:52" x14ac:dyDescent="0.2">
      <c r="A72" s="193">
        <v>6</v>
      </c>
      <c r="B72" s="143" t="s">
        <v>254</v>
      </c>
      <c r="C72" s="194" t="str">
        <f t="shared" si="20"/>
        <v>40</v>
      </c>
      <c r="D72" s="194" t="str">
        <f t="shared" si="21"/>
        <v>60</v>
      </c>
      <c r="E72" s="187" t="str">
        <f t="shared" si="22"/>
        <v>520</v>
      </c>
      <c r="F72" s="143" t="str">
        <f t="shared" si="23"/>
        <v>6200.01</v>
      </c>
      <c r="G72" s="143" t="s">
        <v>149</v>
      </c>
      <c r="H72" s="166">
        <v>0</v>
      </c>
      <c r="I72" s="166">
        <v>0</v>
      </c>
      <c r="J72" s="166"/>
      <c r="K72" s="166"/>
      <c r="L72" s="166"/>
      <c r="M72" s="166">
        <v>0</v>
      </c>
      <c r="N72" s="141">
        <v>0</v>
      </c>
      <c r="O72" s="141">
        <f t="shared" si="24"/>
        <v>0</v>
      </c>
      <c r="Q72" s="177">
        <v>0</v>
      </c>
      <c r="R72" s="177">
        <v>0</v>
      </c>
      <c r="S72" s="177"/>
      <c r="T72" s="177"/>
      <c r="U72" s="177"/>
      <c r="V72" s="177">
        <v>0</v>
      </c>
      <c r="W72" s="142">
        <v>0</v>
      </c>
      <c r="X72" s="142">
        <f t="shared" si="25"/>
        <v>0</v>
      </c>
      <c r="Z72" s="179">
        <v>0</v>
      </c>
      <c r="AA72" s="179">
        <v>0</v>
      </c>
      <c r="AB72" s="179"/>
      <c r="AC72" s="179"/>
      <c r="AD72" s="179"/>
      <c r="AE72" s="179">
        <v>0</v>
      </c>
      <c r="AF72" s="175">
        <v>0</v>
      </c>
      <c r="AG72" s="175">
        <f t="shared" si="26"/>
        <v>0</v>
      </c>
      <c r="AI72" s="171">
        <v>0</v>
      </c>
      <c r="AJ72" s="171">
        <v>0</v>
      </c>
      <c r="AK72" s="181">
        <f t="shared" si="27"/>
        <v>0</v>
      </c>
      <c r="AL72" s="173">
        <f>IFERROR(VLOOKUP(B72,[2]rptBudgetaryBudgetCrossOrganiza!$A$13176:$O$14047,13,FALSE),"0")</f>
        <v>0</v>
      </c>
      <c r="AM72" s="173"/>
      <c r="AN72" s="173"/>
      <c r="AO72" s="173"/>
      <c r="AP72" s="173"/>
      <c r="AQ72" s="173">
        <f t="shared" si="28"/>
        <v>0</v>
      </c>
      <c r="AS72" s="142"/>
      <c r="AT72" s="142"/>
      <c r="AU72" s="142"/>
      <c r="AV72" s="142"/>
      <c r="AW72" s="142"/>
      <c r="AX72" s="142"/>
      <c r="AY72" s="142"/>
      <c r="AZ72" s="142">
        <f t="shared" si="29"/>
        <v>0</v>
      </c>
    </row>
    <row r="73" spans="1:52" x14ac:dyDescent="0.2">
      <c r="A73" s="193">
        <v>6</v>
      </c>
      <c r="B73" s="143" t="s">
        <v>257</v>
      </c>
      <c r="C73" s="194" t="str">
        <f t="shared" si="20"/>
        <v>40</v>
      </c>
      <c r="D73" s="194" t="str">
        <f t="shared" si="21"/>
        <v>60</v>
      </c>
      <c r="E73" s="187" t="str">
        <f t="shared" si="22"/>
        <v>520</v>
      </c>
      <c r="F73" s="143" t="str">
        <f t="shared" si="23"/>
        <v>6200.02</v>
      </c>
      <c r="G73" s="143" t="s">
        <v>112</v>
      </c>
      <c r="H73" s="166">
        <v>0</v>
      </c>
      <c r="I73" s="166">
        <v>0</v>
      </c>
      <c r="J73" s="166"/>
      <c r="K73" s="166"/>
      <c r="L73" s="166"/>
      <c r="M73" s="166">
        <v>0</v>
      </c>
      <c r="N73" s="141">
        <v>0</v>
      </c>
      <c r="O73" s="141">
        <f t="shared" si="24"/>
        <v>0</v>
      </c>
      <c r="Q73" s="177">
        <v>0</v>
      </c>
      <c r="R73" s="177">
        <v>0</v>
      </c>
      <c r="S73" s="177"/>
      <c r="T73" s="177"/>
      <c r="U73" s="177"/>
      <c r="V73" s="177">
        <v>0</v>
      </c>
      <c r="W73" s="142">
        <v>0</v>
      </c>
      <c r="X73" s="142">
        <f t="shared" si="25"/>
        <v>0</v>
      </c>
      <c r="Z73" s="179">
        <v>0</v>
      </c>
      <c r="AA73" s="179">
        <v>0</v>
      </c>
      <c r="AB73" s="179"/>
      <c r="AC73" s="179"/>
      <c r="AD73" s="179"/>
      <c r="AE73" s="179">
        <v>0</v>
      </c>
      <c r="AF73" s="175">
        <v>0</v>
      </c>
      <c r="AG73" s="175">
        <f t="shared" si="26"/>
        <v>0</v>
      </c>
      <c r="AI73" s="171">
        <v>0</v>
      </c>
      <c r="AJ73" s="171">
        <v>0</v>
      </c>
      <c r="AK73" s="181">
        <f t="shared" si="27"/>
        <v>0</v>
      </c>
      <c r="AL73" s="173">
        <f>IFERROR(VLOOKUP(B73,[2]rptBudgetaryBudgetCrossOrganiza!$A$13176:$O$14047,13,FALSE),"0")</f>
        <v>0</v>
      </c>
      <c r="AM73" s="173"/>
      <c r="AN73" s="173"/>
      <c r="AO73" s="173"/>
      <c r="AP73" s="173"/>
      <c r="AQ73" s="173">
        <f t="shared" si="28"/>
        <v>0</v>
      </c>
      <c r="AS73" s="142"/>
      <c r="AT73" s="142"/>
      <c r="AU73" s="142"/>
      <c r="AV73" s="142"/>
      <c r="AW73" s="142"/>
      <c r="AX73" s="142"/>
      <c r="AY73" s="142"/>
      <c r="AZ73" s="142">
        <f t="shared" si="29"/>
        <v>0</v>
      </c>
    </row>
    <row r="74" spans="1:52" x14ac:dyDescent="0.2">
      <c r="A74" s="193">
        <v>6</v>
      </c>
      <c r="B74" s="143" t="s">
        <v>259</v>
      </c>
      <c r="C74" s="194" t="str">
        <f t="shared" si="20"/>
        <v>40</v>
      </c>
      <c r="D74" s="194" t="str">
        <f t="shared" si="21"/>
        <v>60</v>
      </c>
      <c r="E74" s="187" t="str">
        <f t="shared" si="22"/>
        <v>520</v>
      </c>
      <c r="F74" s="143" t="str">
        <f t="shared" si="23"/>
        <v>6200.03</v>
      </c>
      <c r="G74" s="143" t="s">
        <v>113</v>
      </c>
      <c r="H74" s="166">
        <v>0</v>
      </c>
      <c r="I74" s="166">
        <v>0</v>
      </c>
      <c r="J74" s="166"/>
      <c r="K74" s="166"/>
      <c r="L74" s="166"/>
      <c r="M74" s="166">
        <v>0</v>
      </c>
      <c r="N74" s="141">
        <v>0</v>
      </c>
      <c r="O74" s="141">
        <f t="shared" si="24"/>
        <v>0</v>
      </c>
      <c r="Q74" s="177">
        <v>0</v>
      </c>
      <c r="R74" s="177">
        <v>0</v>
      </c>
      <c r="S74" s="177"/>
      <c r="T74" s="177"/>
      <c r="U74" s="177"/>
      <c r="V74" s="177">
        <v>0</v>
      </c>
      <c r="W74" s="142">
        <v>0</v>
      </c>
      <c r="X74" s="142">
        <f t="shared" si="25"/>
        <v>0</v>
      </c>
      <c r="Z74" s="179">
        <v>0</v>
      </c>
      <c r="AA74" s="179">
        <v>0</v>
      </c>
      <c r="AB74" s="179"/>
      <c r="AC74" s="179"/>
      <c r="AD74" s="179"/>
      <c r="AE74" s="179">
        <v>0</v>
      </c>
      <c r="AF74" s="175">
        <v>0</v>
      </c>
      <c r="AG74" s="175">
        <f t="shared" si="26"/>
        <v>0</v>
      </c>
      <c r="AI74" s="171">
        <v>0</v>
      </c>
      <c r="AJ74" s="171">
        <v>0</v>
      </c>
      <c r="AK74" s="181">
        <f t="shared" si="27"/>
        <v>0</v>
      </c>
      <c r="AL74" s="173">
        <f>IFERROR(VLOOKUP(B74,[2]rptBudgetaryBudgetCrossOrganiza!$A$13176:$O$14047,13,FALSE),"0")</f>
        <v>0</v>
      </c>
      <c r="AM74" s="173"/>
      <c r="AN74" s="173"/>
      <c r="AO74" s="173"/>
      <c r="AP74" s="173"/>
      <c r="AQ74" s="173">
        <f t="shared" si="28"/>
        <v>0</v>
      </c>
      <c r="AS74" s="142"/>
      <c r="AT74" s="142"/>
      <c r="AU74" s="142"/>
      <c r="AV74" s="142"/>
      <c r="AW74" s="142"/>
      <c r="AX74" s="142"/>
      <c r="AY74" s="142"/>
      <c r="AZ74" s="142">
        <f t="shared" si="29"/>
        <v>0</v>
      </c>
    </row>
    <row r="75" spans="1:52" x14ac:dyDescent="0.2">
      <c r="A75" s="193">
        <v>6</v>
      </c>
      <c r="B75" s="143" t="s">
        <v>261</v>
      </c>
      <c r="C75" s="194" t="str">
        <f t="shared" si="20"/>
        <v>40</v>
      </c>
      <c r="D75" s="194" t="str">
        <f t="shared" si="21"/>
        <v>60</v>
      </c>
      <c r="E75" s="187" t="str">
        <f t="shared" si="22"/>
        <v>520</v>
      </c>
      <c r="F75" s="143" t="str">
        <f t="shared" si="23"/>
        <v>6200.05</v>
      </c>
      <c r="G75" s="143" t="s">
        <v>114</v>
      </c>
      <c r="H75" s="166">
        <v>0</v>
      </c>
      <c r="I75" s="166">
        <v>0</v>
      </c>
      <c r="J75" s="166"/>
      <c r="K75" s="166"/>
      <c r="L75" s="166"/>
      <c r="M75" s="166">
        <v>0</v>
      </c>
      <c r="N75" s="141">
        <v>0</v>
      </c>
      <c r="O75" s="141">
        <f t="shared" si="24"/>
        <v>0</v>
      </c>
      <c r="Q75" s="177">
        <v>0</v>
      </c>
      <c r="R75" s="177">
        <v>0</v>
      </c>
      <c r="S75" s="177"/>
      <c r="T75" s="177"/>
      <c r="U75" s="177"/>
      <c r="V75" s="177">
        <v>0</v>
      </c>
      <c r="W75" s="142">
        <v>0</v>
      </c>
      <c r="X75" s="142">
        <f t="shared" si="25"/>
        <v>0</v>
      </c>
      <c r="Z75" s="179">
        <v>3000</v>
      </c>
      <c r="AA75" s="179">
        <v>3000</v>
      </c>
      <c r="AB75" s="179"/>
      <c r="AC75" s="179"/>
      <c r="AD75" s="179"/>
      <c r="AE75" s="179">
        <v>0</v>
      </c>
      <c r="AF75" s="175">
        <v>0</v>
      </c>
      <c r="AG75" s="175">
        <f t="shared" si="26"/>
        <v>-3000</v>
      </c>
      <c r="AI75" s="171">
        <v>3000</v>
      </c>
      <c r="AJ75" s="171">
        <v>3000</v>
      </c>
      <c r="AK75" s="181">
        <f t="shared" si="27"/>
        <v>3000</v>
      </c>
      <c r="AL75" s="173">
        <f>IFERROR(VLOOKUP(B75,[2]rptBudgetaryBudgetCrossOrganiza!$A$13176:$O$14047,13,FALSE),"0")</f>
        <v>0</v>
      </c>
      <c r="AM75" s="173"/>
      <c r="AN75" s="173"/>
      <c r="AO75" s="173"/>
      <c r="AP75" s="173"/>
      <c r="AQ75" s="173">
        <f t="shared" si="28"/>
        <v>-3000</v>
      </c>
      <c r="AS75" s="142"/>
      <c r="AT75" s="142"/>
      <c r="AU75" s="142"/>
      <c r="AV75" s="142"/>
      <c r="AW75" s="142"/>
      <c r="AX75" s="142"/>
      <c r="AY75" s="142"/>
      <c r="AZ75" s="142">
        <f t="shared" si="29"/>
        <v>0</v>
      </c>
    </row>
    <row r="76" spans="1:52" x14ac:dyDescent="0.2">
      <c r="A76" s="193">
        <v>6</v>
      </c>
      <c r="B76" s="143" t="s">
        <v>263</v>
      </c>
      <c r="C76" s="194" t="str">
        <f t="shared" si="20"/>
        <v>40</v>
      </c>
      <c r="D76" s="194" t="str">
        <f t="shared" si="21"/>
        <v>60</v>
      </c>
      <c r="E76" s="187" t="str">
        <f t="shared" si="22"/>
        <v>520</v>
      </c>
      <c r="F76" s="143" t="str">
        <f t="shared" si="23"/>
        <v>6200.06</v>
      </c>
      <c r="G76" s="143" t="s">
        <v>161</v>
      </c>
      <c r="H76" s="166">
        <v>0</v>
      </c>
      <c r="I76" s="166">
        <v>0</v>
      </c>
      <c r="J76" s="166"/>
      <c r="K76" s="166"/>
      <c r="L76" s="166"/>
      <c r="M76" s="166">
        <v>0</v>
      </c>
      <c r="N76" s="141">
        <v>0</v>
      </c>
      <c r="O76" s="141">
        <f t="shared" si="24"/>
        <v>0</v>
      </c>
      <c r="Q76" s="177">
        <v>0</v>
      </c>
      <c r="R76" s="177">
        <v>0</v>
      </c>
      <c r="S76" s="177"/>
      <c r="T76" s="177"/>
      <c r="U76" s="177"/>
      <c r="V76" s="177">
        <v>0</v>
      </c>
      <c r="W76" s="142">
        <v>0</v>
      </c>
      <c r="X76" s="142">
        <f t="shared" si="25"/>
        <v>0</v>
      </c>
      <c r="Z76" s="179">
        <v>0</v>
      </c>
      <c r="AA76" s="179">
        <v>0</v>
      </c>
      <c r="AB76" s="179"/>
      <c r="AC76" s="179"/>
      <c r="AD76" s="179"/>
      <c r="AE76" s="179">
        <v>0</v>
      </c>
      <c r="AF76" s="175">
        <v>0</v>
      </c>
      <c r="AG76" s="175">
        <f t="shared" si="26"/>
        <v>0</v>
      </c>
      <c r="AI76" s="171">
        <v>0</v>
      </c>
      <c r="AJ76" s="171">
        <v>0</v>
      </c>
      <c r="AK76" s="181">
        <f t="shared" si="27"/>
        <v>0</v>
      </c>
      <c r="AL76" s="173">
        <f>IFERROR(VLOOKUP(B76,[2]rptBudgetaryBudgetCrossOrganiza!$A$13176:$O$14047,13,FALSE),"0")</f>
        <v>0</v>
      </c>
      <c r="AM76" s="173"/>
      <c r="AN76" s="173"/>
      <c r="AO76" s="173"/>
      <c r="AP76" s="173"/>
      <c r="AQ76" s="173">
        <f t="shared" si="28"/>
        <v>0</v>
      </c>
      <c r="AS76" s="142"/>
      <c r="AT76" s="142"/>
      <c r="AU76" s="142"/>
      <c r="AV76" s="142"/>
      <c r="AW76" s="142"/>
      <c r="AX76" s="142"/>
      <c r="AY76" s="142"/>
      <c r="AZ76" s="142">
        <f t="shared" si="29"/>
        <v>0</v>
      </c>
    </row>
    <row r="77" spans="1:52" x14ac:dyDescent="0.2">
      <c r="A77" s="193">
        <v>6</v>
      </c>
      <c r="B77" s="143" t="s">
        <v>265</v>
      </c>
      <c r="C77" s="194" t="str">
        <f t="shared" si="20"/>
        <v>40</v>
      </c>
      <c r="D77" s="194" t="str">
        <f t="shared" si="21"/>
        <v>60</v>
      </c>
      <c r="E77" s="187" t="str">
        <f t="shared" si="22"/>
        <v>520</v>
      </c>
      <c r="F77" s="143" t="str">
        <f t="shared" si="23"/>
        <v>6280.14</v>
      </c>
      <c r="G77" s="143" t="s">
        <v>165</v>
      </c>
      <c r="H77" s="166">
        <v>0</v>
      </c>
      <c r="I77" s="166">
        <v>0</v>
      </c>
      <c r="J77" s="166"/>
      <c r="K77" s="166"/>
      <c r="L77" s="166"/>
      <c r="M77" s="166">
        <v>0</v>
      </c>
      <c r="N77" s="141">
        <v>0</v>
      </c>
      <c r="O77" s="141">
        <f t="shared" si="24"/>
        <v>0</v>
      </c>
      <c r="Q77" s="177">
        <v>0</v>
      </c>
      <c r="R77" s="177">
        <v>0</v>
      </c>
      <c r="S77" s="177"/>
      <c r="T77" s="177"/>
      <c r="U77" s="177"/>
      <c r="V77" s="177">
        <v>0</v>
      </c>
      <c r="W77" s="142">
        <v>0</v>
      </c>
      <c r="X77" s="142">
        <f t="shared" si="25"/>
        <v>0</v>
      </c>
      <c r="Z77" s="179">
        <v>0</v>
      </c>
      <c r="AA77" s="179">
        <v>0</v>
      </c>
      <c r="AB77" s="179"/>
      <c r="AC77" s="179"/>
      <c r="AD77" s="179"/>
      <c r="AE77" s="179">
        <v>0</v>
      </c>
      <c r="AF77" s="175">
        <v>0</v>
      </c>
      <c r="AG77" s="175">
        <f t="shared" si="26"/>
        <v>0</v>
      </c>
      <c r="AI77" s="171">
        <v>0</v>
      </c>
      <c r="AJ77" s="171">
        <v>0</v>
      </c>
      <c r="AK77" s="181">
        <f t="shared" si="27"/>
        <v>0</v>
      </c>
      <c r="AL77" s="173">
        <f>IFERROR(VLOOKUP(B77,[2]rptBudgetaryBudgetCrossOrganiza!$A$13176:$O$14047,13,FALSE),"0")</f>
        <v>0</v>
      </c>
      <c r="AM77" s="173"/>
      <c r="AN77" s="173"/>
      <c r="AO77" s="173"/>
      <c r="AP77" s="173"/>
      <c r="AQ77" s="173">
        <f t="shared" si="28"/>
        <v>0</v>
      </c>
      <c r="AS77" s="142"/>
      <c r="AT77" s="142"/>
      <c r="AU77" s="142"/>
      <c r="AV77" s="142"/>
      <c r="AW77" s="142"/>
      <c r="AX77" s="142"/>
      <c r="AY77" s="142"/>
      <c r="AZ77" s="142">
        <f t="shared" si="29"/>
        <v>0</v>
      </c>
    </row>
    <row r="78" spans="1:52" x14ac:dyDescent="0.2">
      <c r="A78" s="193">
        <v>6</v>
      </c>
      <c r="B78" s="143" t="s">
        <v>267</v>
      </c>
      <c r="C78" s="194" t="str">
        <f t="shared" si="20"/>
        <v>40</v>
      </c>
      <c r="D78" s="194" t="str">
        <f t="shared" si="21"/>
        <v>60</v>
      </c>
      <c r="E78" s="187" t="str">
        <f t="shared" si="22"/>
        <v>520</v>
      </c>
      <c r="F78" s="143" t="str">
        <f t="shared" si="23"/>
        <v>6280.38</v>
      </c>
      <c r="G78" s="143" t="s">
        <v>338</v>
      </c>
      <c r="H78" s="166">
        <v>0</v>
      </c>
      <c r="I78" s="166">
        <v>0</v>
      </c>
      <c r="J78" s="166"/>
      <c r="K78" s="166"/>
      <c r="L78" s="166"/>
      <c r="M78" s="166">
        <v>0</v>
      </c>
      <c r="N78" s="141">
        <v>0</v>
      </c>
      <c r="O78" s="141">
        <f t="shared" si="24"/>
        <v>0</v>
      </c>
      <c r="Q78" s="177">
        <v>0</v>
      </c>
      <c r="R78" s="177">
        <v>0</v>
      </c>
      <c r="S78" s="177"/>
      <c r="T78" s="177"/>
      <c r="U78" s="177"/>
      <c r="V78" s="177">
        <v>0</v>
      </c>
      <c r="W78" s="142">
        <v>0</v>
      </c>
      <c r="X78" s="142">
        <f t="shared" si="25"/>
        <v>0</v>
      </c>
      <c r="Z78" s="179">
        <v>0</v>
      </c>
      <c r="AA78" s="179">
        <v>0</v>
      </c>
      <c r="AB78" s="179"/>
      <c r="AC78" s="179"/>
      <c r="AD78" s="179"/>
      <c r="AE78" s="179">
        <v>0</v>
      </c>
      <c r="AF78" s="175">
        <v>0</v>
      </c>
      <c r="AG78" s="175">
        <f t="shared" si="26"/>
        <v>0</v>
      </c>
      <c r="AI78" s="171">
        <v>0</v>
      </c>
      <c r="AJ78" s="171">
        <v>0</v>
      </c>
      <c r="AK78" s="181">
        <f t="shared" si="27"/>
        <v>0</v>
      </c>
      <c r="AL78" s="173">
        <f>IFERROR(VLOOKUP(B78,[2]rptBudgetaryBudgetCrossOrganiza!$A$13176:$O$14047,13,FALSE),"0")</f>
        <v>0</v>
      </c>
      <c r="AM78" s="173"/>
      <c r="AN78" s="173"/>
      <c r="AO78" s="173"/>
      <c r="AP78" s="173"/>
      <c r="AQ78" s="173">
        <f t="shared" si="28"/>
        <v>0</v>
      </c>
      <c r="AS78" s="142"/>
      <c r="AT78" s="142"/>
      <c r="AU78" s="142"/>
      <c r="AV78" s="142"/>
      <c r="AW78" s="142"/>
      <c r="AX78" s="142"/>
      <c r="AY78" s="142"/>
      <c r="AZ78" s="142">
        <f t="shared" si="29"/>
        <v>0</v>
      </c>
    </row>
    <row r="79" spans="1:52" x14ac:dyDescent="0.2">
      <c r="A79" s="193">
        <v>6</v>
      </c>
      <c r="B79" s="143" t="s">
        <v>269</v>
      </c>
      <c r="C79" s="194" t="str">
        <f t="shared" si="20"/>
        <v>40</v>
      </c>
      <c r="D79" s="194" t="str">
        <f t="shared" si="21"/>
        <v>60</v>
      </c>
      <c r="E79" s="187" t="str">
        <f t="shared" si="22"/>
        <v>520</v>
      </c>
      <c r="F79" s="143" t="str">
        <f t="shared" si="23"/>
        <v>6300.01</v>
      </c>
      <c r="G79" s="143" t="s">
        <v>150</v>
      </c>
      <c r="H79" s="166">
        <v>0</v>
      </c>
      <c r="I79" s="166">
        <v>0</v>
      </c>
      <c r="J79" s="166"/>
      <c r="K79" s="166"/>
      <c r="L79" s="166"/>
      <c r="M79" s="166">
        <v>0</v>
      </c>
      <c r="N79" s="141">
        <v>0</v>
      </c>
      <c r="O79" s="141">
        <f t="shared" si="24"/>
        <v>0</v>
      </c>
      <c r="Q79" s="177">
        <v>0</v>
      </c>
      <c r="R79" s="177">
        <v>0</v>
      </c>
      <c r="S79" s="177"/>
      <c r="T79" s="177"/>
      <c r="U79" s="177"/>
      <c r="V79" s="177">
        <v>0</v>
      </c>
      <c r="W79" s="142">
        <v>0</v>
      </c>
      <c r="X79" s="142">
        <f t="shared" si="25"/>
        <v>0</v>
      </c>
      <c r="Z79" s="179">
        <v>0</v>
      </c>
      <c r="AA79" s="179">
        <v>0</v>
      </c>
      <c r="AB79" s="179"/>
      <c r="AC79" s="179"/>
      <c r="AD79" s="179"/>
      <c r="AE79" s="179">
        <v>0</v>
      </c>
      <c r="AF79" s="175">
        <v>0</v>
      </c>
      <c r="AG79" s="175">
        <f t="shared" si="26"/>
        <v>0</v>
      </c>
      <c r="AI79" s="171">
        <v>0</v>
      </c>
      <c r="AJ79" s="171">
        <v>0</v>
      </c>
      <c r="AK79" s="181">
        <f t="shared" si="27"/>
        <v>0</v>
      </c>
      <c r="AL79" s="173">
        <f>IFERROR(VLOOKUP(B79,[2]rptBudgetaryBudgetCrossOrganiza!$A$13176:$O$14047,13,FALSE),"0")</f>
        <v>0</v>
      </c>
      <c r="AM79" s="173"/>
      <c r="AN79" s="173"/>
      <c r="AO79" s="173"/>
      <c r="AP79" s="173"/>
      <c r="AQ79" s="173">
        <f t="shared" si="28"/>
        <v>0</v>
      </c>
      <c r="AS79" s="142"/>
      <c r="AT79" s="142"/>
      <c r="AU79" s="142"/>
      <c r="AV79" s="142"/>
      <c r="AW79" s="142"/>
      <c r="AX79" s="142"/>
      <c r="AY79" s="142"/>
      <c r="AZ79" s="142">
        <f t="shared" si="29"/>
        <v>0</v>
      </c>
    </row>
    <row r="80" spans="1:52" x14ac:dyDescent="0.2">
      <c r="A80" s="193">
        <v>6</v>
      </c>
      <c r="B80" s="143" t="s">
        <v>271</v>
      </c>
      <c r="C80" s="194" t="str">
        <f t="shared" si="20"/>
        <v>40</v>
      </c>
      <c r="D80" s="194" t="str">
        <f t="shared" si="21"/>
        <v>60</v>
      </c>
      <c r="E80" s="187" t="str">
        <f t="shared" si="22"/>
        <v>520</v>
      </c>
      <c r="F80" s="143" t="str">
        <f t="shared" si="23"/>
        <v>6350.01</v>
      </c>
      <c r="G80" s="143" t="s">
        <v>151</v>
      </c>
      <c r="H80" s="166">
        <v>0</v>
      </c>
      <c r="I80" s="166">
        <v>0</v>
      </c>
      <c r="J80" s="166"/>
      <c r="K80" s="166"/>
      <c r="L80" s="166"/>
      <c r="M80" s="166">
        <v>0</v>
      </c>
      <c r="N80" s="141">
        <v>0</v>
      </c>
      <c r="O80" s="141">
        <f t="shared" si="24"/>
        <v>0</v>
      </c>
      <c r="Q80" s="177">
        <v>0</v>
      </c>
      <c r="R80" s="177">
        <v>0</v>
      </c>
      <c r="S80" s="177"/>
      <c r="T80" s="177"/>
      <c r="U80" s="177"/>
      <c r="V80" s="177">
        <v>0</v>
      </c>
      <c r="W80" s="142">
        <v>0</v>
      </c>
      <c r="X80" s="142">
        <f t="shared" si="25"/>
        <v>0</v>
      </c>
      <c r="Z80" s="179">
        <v>0</v>
      </c>
      <c r="AA80" s="179">
        <v>0</v>
      </c>
      <c r="AB80" s="179"/>
      <c r="AC80" s="179"/>
      <c r="AD80" s="179"/>
      <c r="AE80" s="179">
        <v>0</v>
      </c>
      <c r="AF80" s="175">
        <v>0</v>
      </c>
      <c r="AG80" s="175">
        <f t="shared" si="26"/>
        <v>0</v>
      </c>
      <c r="AI80" s="171">
        <v>0</v>
      </c>
      <c r="AJ80" s="171">
        <v>0</v>
      </c>
      <c r="AK80" s="181">
        <f t="shared" si="27"/>
        <v>0</v>
      </c>
      <c r="AL80" s="173">
        <f>IFERROR(VLOOKUP(B80,[2]rptBudgetaryBudgetCrossOrganiza!$A$13176:$O$14047,13,FALSE),"0")</f>
        <v>0</v>
      </c>
      <c r="AM80" s="173"/>
      <c r="AN80" s="173"/>
      <c r="AO80" s="173"/>
      <c r="AP80" s="173"/>
      <c r="AQ80" s="173">
        <f t="shared" si="28"/>
        <v>0</v>
      </c>
      <c r="AS80" s="142"/>
      <c r="AT80" s="142"/>
      <c r="AU80" s="142"/>
      <c r="AV80" s="142"/>
      <c r="AW80" s="142"/>
      <c r="AX80" s="142"/>
      <c r="AY80" s="142"/>
      <c r="AZ80" s="142">
        <f t="shared" si="29"/>
        <v>0</v>
      </c>
    </row>
    <row r="81" spans="1:52" x14ac:dyDescent="0.2">
      <c r="A81" s="193">
        <v>6</v>
      </c>
      <c r="B81" s="143" t="s">
        <v>273</v>
      </c>
      <c r="C81" s="194" t="str">
        <f t="shared" si="20"/>
        <v>40</v>
      </c>
      <c r="D81" s="194" t="str">
        <f t="shared" si="21"/>
        <v>60</v>
      </c>
      <c r="E81" s="187" t="str">
        <f t="shared" si="22"/>
        <v>520</v>
      </c>
      <c r="F81" s="143" t="str">
        <f t="shared" si="23"/>
        <v>6350.03</v>
      </c>
      <c r="G81" s="143" t="s">
        <v>152</v>
      </c>
      <c r="H81" s="166">
        <v>0</v>
      </c>
      <c r="I81" s="166">
        <v>0</v>
      </c>
      <c r="J81" s="166"/>
      <c r="K81" s="166"/>
      <c r="L81" s="166"/>
      <c r="M81" s="166">
        <v>0</v>
      </c>
      <c r="N81" s="141">
        <v>0</v>
      </c>
      <c r="O81" s="141">
        <f t="shared" si="24"/>
        <v>0</v>
      </c>
      <c r="Q81" s="177">
        <v>0</v>
      </c>
      <c r="R81" s="177">
        <v>0</v>
      </c>
      <c r="S81" s="177"/>
      <c r="T81" s="177"/>
      <c r="U81" s="177"/>
      <c r="V81" s="177">
        <v>0</v>
      </c>
      <c r="W81" s="142">
        <v>0</v>
      </c>
      <c r="X81" s="142">
        <f t="shared" si="25"/>
        <v>0</v>
      </c>
      <c r="Z81" s="179">
        <v>0</v>
      </c>
      <c r="AA81" s="179">
        <v>0</v>
      </c>
      <c r="AB81" s="179"/>
      <c r="AC81" s="179"/>
      <c r="AD81" s="179"/>
      <c r="AE81" s="179">
        <v>0</v>
      </c>
      <c r="AF81" s="175">
        <v>0</v>
      </c>
      <c r="AG81" s="175">
        <f t="shared" si="26"/>
        <v>0</v>
      </c>
      <c r="AI81" s="171">
        <v>0</v>
      </c>
      <c r="AJ81" s="171">
        <v>0</v>
      </c>
      <c r="AK81" s="181">
        <f t="shared" si="27"/>
        <v>0</v>
      </c>
      <c r="AL81" s="173">
        <f>IFERROR(VLOOKUP(B81,[2]rptBudgetaryBudgetCrossOrganiza!$A$13176:$O$14047,13,FALSE),"0")</f>
        <v>0</v>
      </c>
      <c r="AM81" s="173"/>
      <c r="AN81" s="173"/>
      <c r="AO81" s="173"/>
      <c r="AP81" s="173"/>
      <c r="AQ81" s="173">
        <f t="shared" si="28"/>
        <v>0</v>
      </c>
      <c r="AS81" s="142"/>
      <c r="AT81" s="142"/>
      <c r="AU81" s="142"/>
      <c r="AV81" s="142"/>
      <c r="AW81" s="142"/>
      <c r="AX81" s="142"/>
      <c r="AY81" s="142"/>
      <c r="AZ81" s="142">
        <f t="shared" si="29"/>
        <v>0</v>
      </c>
    </row>
    <row r="82" spans="1:52" x14ac:dyDescent="0.2">
      <c r="A82" s="193">
        <v>6</v>
      </c>
      <c r="B82" s="143" t="s">
        <v>275</v>
      </c>
      <c r="C82" s="194" t="str">
        <f t="shared" si="20"/>
        <v>40</v>
      </c>
      <c r="D82" s="194" t="str">
        <f t="shared" si="21"/>
        <v>60</v>
      </c>
      <c r="E82" s="187" t="str">
        <f t="shared" si="22"/>
        <v>520</v>
      </c>
      <c r="F82" s="143" t="str">
        <f t="shared" si="23"/>
        <v>6375.07</v>
      </c>
      <c r="G82" s="143" t="s">
        <v>339</v>
      </c>
      <c r="H82" s="166">
        <v>1000</v>
      </c>
      <c r="I82" s="166">
        <v>1000</v>
      </c>
      <c r="J82" s="166"/>
      <c r="K82" s="166"/>
      <c r="L82" s="166"/>
      <c r="M82" s="166">
        <v>0</v>
      </c>
      <c r="N82" s="141">
        <v>0</v>
      </c>
      <c r="O82" s="141">
        <f t="shared" si="24"/>
        <v>-1000</v>
      </c>
      <c r="Q82" s="177">
        <v>500</v>
      </c>
      <c r="R82" s="177">
        <v>500</v>
      </c>
      <c r="S82" s="177"/>
      <c r="T82" s="177"/>
      <c r="U82" s="177"/>
      <c r="V82" s="177">
        <v>0</v>
      </c>
      <c r="W82" s="142">
        <v>0</v>
      </c>
      <c r="X82" s="142">
        <f t="shared" si="25"/>
        <v>-500</v>
      </c>
      <c r="Z82" s="179">
        <v>0</v>
      </c>
      <c r="AA82" s="179">
        <v>0</v>
      </c>
      <c r="AB82" s="179"/>
      <c r="AC82" s="179"/>
      <c r="AD82" s="179"/>
      <c r="AE82" s="179">
        <v>0</v>
      </c>
      <c r="AF82" s="175">
        <v>0</v>
      </c>
      <c r="AG82" s="175">
        <f t="shared" si="26"/>
        <v>0</v>
      </c>
      <c r="AI82" s="171">
        <v>0</v>
      </c>
      <c r="AJ82" s="171">
        <v>0</v>
      </c>
      <c r="AK82" s="181">
        <f t="shared" si="27"/>
        <v>0</v>
      </c>
      <c r="AL82" s="173">
        <f>IFERROR(VLOOKUP(B82,[2]rptBudgetaryBudgetCrossOrganiza!$A$13176:$O$14047,13,FALSE),"0")</f>
        <v>0</v>
      </c>
      <c r="AM82" s="173"/>
      <c r="AN82" s="173"/>
      <c r="AO82" s="173"/>
      <c r="AP82" s="173"/>
      <c r="AQ82" s="173">
        <f t="shared" si="28"/>
        <v>0</v>
      </c>
      <c r="AS82" s="142"/>
      <c r="AT82" s="142"/>
      <c r="AU82" s="142"/>
      <c r="AV82" s="142"/>
      <c r="AW82" s="142"/>
      <c r="AX82" s="142"/>
      <c r="AY82" s="142"/>
      <c r="AZ82" s="142">
        <f t="shared" si="29"/>
        <v>0</v>
      </c>
    </row>
    <row r="83" spans="1:52" x14ac:dyDescent="0.2">
      <c r="A83" s="193">
        <v>6</v>
      </c>
      <c r="B83" s="143" t="s">
        <v>277</v>
      </c>
      <c r="C83" s="194" t="str">
        <f t="shared" si="20"/>
        <v>40</v>
      </c>
      <c r="D83" s="194" t="str">
        <f t="shared" si="21"/>
        <v>60</v>
      </c>
      <c r="E83" s="187" t="str">
        <f t="shared" si="22"/>
        <v>520</v>
      </c>
      <c r="F83" s="143" t="str">
        <f t="shared" si="23"/>
        <v>6400.02</v>
      </c>
      <c r="G83" s="143" t="s">
        <v>115</v>
      </c>
      <c r="H83" s="166">
        <v>0</v>
      </c>
      <c r="I83" s="166">
        <v>0</v>
      </c>
      <c r="J83" s="166"/>
      <c r="K83" s="166"/>
      <c r="L83" s="166"/>
      <c r="M83" s="166">
        <v>0</v>
      </c>
      <c r="N83" s="141">
        <v>0</v>
      </c>
      <c r="O83" s="141">
        <f t="shared" si="24"/>
        <v>0</v>
      </c>
      <c r="Q83" s="177">
        <v>0</v>
      </c>
      <c r="R83" s="177">
        <v>0</v>
      </c>
      <c r="S83" s="177"/>
      <c r="T83" s="177"/>
      <c r="U83" s="177"/>
      <c r="V83" s="177">
        <v>0</v>
      </c>
      <c r="W83" s="142">
        <v>0</v>
      </c>
      <c r="X83" s="142">
        <f t="shared" si="25"/>
        <v>0</v>
      </c>
      <c r="Z83" s="179">
        <v>0</v>
      </c>
      <c r="AA83" s="179">
        <v>0</v>
      </c>
      <c r="AB83" s="179"/>
      <c r="AC83" s="179"/>
      <c r="AD83" s="179"/>
      <c r="AE83" s="179">
        <v>0</v>
      </c>
      <c r="AF83" s="175">
        <v>0</v>
      </c>
      <c r="AG83" s="175">
        <f t="shared" si="26"/>
        <v>0</v>
      </c>
      <c r="AI83" s="171">
        <v>0</v>
      </c>
      <c r="AJ83" s="171">
        <v>0</v>
      </c>
      <c r="AK83" s="181">
        <f t="shared" si="27"/>
        <v>0</v>
      </c>
      <c r="AL83" s="173">
        <f>IFERROR(VLOOKUP(B83,[2]rptBudgetaryBudgetCrossOrganiza!$A$13176:$O$14047,13,FALSE),"0")</f>
        <v>0</v>
      </c>
      <c r="AM83" s="173"/>
      <c r="AN83" s="173"/>
      <c r="AO83" s="173"/>
      <c r="AP83" s="173"/>
      <c r="AQ83" s="173">
        <f t="shared" si="28"/>
        <v>0</v>
      </c>
      <c r="AS83" s="142"/>
      <c r="AT83" s="142"/>
      <c r="AU83" s="142"/>
      <c r="AV83" s="142"/>
      <c r="AW83" s="142"/>
      <c r="AX83" s="142"/>
      <c r="AY83" s="142"/>
      <c r="AZ83" s="142">
        <f t="shared" si="29"/>
        <v>0</v>
      </c>
    </row>
    <row r="84" spans="1:52" x14ac:dyDescent="0.2">
      <c r="A84" s="193">
        <v>6</v>
      </c>
      <c r="B84" s="143" t="s">
        <v>279</v>
      </c>
      <c r="C84" s="194" t="str">
        <f t="shared" si="20"/>
        <v>40</v>
      </c>
      <c r="D84" s="194" t="str">
        <f t="shared" si="21"/>
        <v>60</v>
      </c>
      <c r="E84" s="187" t="str">
        <f t="shared" si="22"/>
        <v>520</v>
      </c>
      <c r="F84" s="143" t="str">
        <f t="shared" si="23"/>
        <v>6400.04</v>
      </c>
      <c r="G84" s="143" t="s">
        <v>116</v>
      </c>
      <c r="H84" s="166">
        <v>0</v>
      </c>
      <c r="I84" s="166">
        <v>0</v>
      </c>
      <c r="J84" s="166"/>
      <c r="K84" s="166"/>
      <c r="L84" s="166"/>
      <c r="M84" s="166">
        <v>0</v>
      </c>
      <c r="N84" s="141">
        <v>0</v>
      </c>
      <c r="O84" s="141">
        <f t="shared" si="24"/>
        <v>0</v>
      </c>
      <c r="Q84" s="177">
        <v>0</v>
      </c>
      <c r="R84" s="177">
        <v>0</v>
      </c>
      <c r="S84" s="177"/>
      <c r="T84" s="177"/>
      <c r="U84" s="177"/>
      <c r="V84" s="177">
        <v>0</v>
      </c>
      <c r="W84" s="142">
        <v>0</v>
      </c>
      <c r="X84" s="142">
        <f t="shared" si="25"/>
        <v>0</v>
      </c>
      <c r="Z84" s="179">
        <v>0</v>
      </c>
      <c r="AA84" s="179">
        <v>0</v>
      </c>
      <c r="AB84" s="179"/>
      <c r="AC84" s="179"/>
      <c r="AD84" s="179"/>
      <c r="AE84" s="179">
        <v>0</v>
      </c>
      <c r="AF84" s="175">
        <v>0</v>
      </c>
      <c r="AG84" s="175">
        <f t="shared" si="26"/>
        <v>0</v>
      </c>
      <c r="AI84" s="171">
        <v>0</v>
      </c>
      <c r="AJ84" s="171">
        <v>0</v>
      </c>
      <c r="AK84" s="181">
        <f t="shared" si="27"/>
        <v>0</v>
      </c>
      <c r="AL84" s="173">
        <f>IFERROR(VLOOKUP(B84,[2]rptBudgetaryBudgetCrossOrganiza!$A$13176:$O$14047,13,FALSE),"0")</f>
        <v>0</v>
      </c>
      <c r="AM84" s="173"/>
      <c r="AN84" s="173"/>
      <c r="AO84" s="173"/>
      <c r="AP84" s="173"/>
      <c r="AQ84" s="173">
        <f t="shared" si="28"/>
        <v>0</v>
      </c>
      <c r="AS84" s="142"/>
      <c r="AT84" s="142"/>
      <c r="AU84" s="142"/>
      <c r="AV84" s="142"/>
      <c r="AW84" s="142"/>
      <c r="AX84" s="142"/>
      <c r="AY84" s="142"/>
      <c r="AZ84" s="142">
        <f t="shared" si="29"/>
        <v>0</v>
      </c>
    </row>
    <row r="85" spans="1:52" x14ac:dyDescent="0.2">
      <c r="A85" s="193">
        <v>6</v>
      </c>
      <c r="B85" s="143" t="s">
        <v>281</v>
      </c>
      <c r="C85" s="194" t="str">
        <f t="shared" si="20"/>
        <v>40</v>
      </c>
      <c r="D85" s="194" t="str">
        <f t="shared" si="21"/>
        <v>60</v>
      </c>
      <c r="E85" s="187" t="str">
        <f t="shared" si="22"/>
        <v>520</v>
      </c>
      <c r="F85" s="143" t="str">
        <f t="shared" si="23"/>
        <v>6400.05</v>
      </c>
      <c r="G85" s="143" t="s">
        <v>117</v>
      </c>
      <c r="H85" s="166">
        <v>0</v>
      </c>
      <c r="I85" s="166">
        <v>0</v>
      </c>
      <c r="J85" s="166"/>
      <c r="K85" s="166"/>
      <c r="L85" s="166"/>
      <c r="M85" s="166">
        <v>0</v>
      </c>
      <c r="N85" s="141">
        <v>0</v>
      </c>
      <c r="O85" s="141">
        <f t="shared" si="24"/>
        <v>0</v>
      </c>
      <c r="Q85" s="177">
        <v>0</v>
      </c>
      <c r="R85" s="177">
        <v>0</v>
      </c>
      <c r="S85" s="177"/>
      <c r="T85" s="177"/>
      <c r="U85" s="177"/>
      <c r="V85" s="177">
        <v>0</v>
      </c>
      <c r="W85" s="142">
        <v>0</v>
      </c>
      <c r="X85" s="142">
        <f t="shared" si="25"/>
        <v>0</v>
      </c>
      <c r="Z85" s="179">
        <v>0</v>
      </c>
      <c r="AA85" s="179">
        <v>0</v>
      </c>
      <c r="AB85" s="179"/>
      <c r="AC85" s="179"/>
      <c r="AD85" s="179"/>
      <c r="AE85" s="179">
        <v>0</v>
      </c>
      <c r="AF85" s="175">
        <v>0</v>
      </c>
      <c r="AG85" s="175">
        <f t="shared" si="26"/>
        <v>0</v>
      </c>
      <c r="AI85" s="171">
        <v>0</v>
      </c>
      <c r="AJ85" s="171">
        <v>0</v>
      </c>
      <c r="AK85" s="181">
        <f t="shared" si="27"/>
        <v>0</v>
      </c>
      <c r="AL85" s="173">
        <f>IFERROR(VLOOKUP(B85,[2]rptBudgetaryBudgetCrossOrganiza!$A$13176:$O$14047,13,FALSE),"0")</f>
        <v>0</v>
      </c>
      <c r="AM85" s="173"/>
      <c r="AN85" s="173"/>
      <c r="AO85" s="173"/>
      <c r="AP85" s="173"/>
      <c r="AQ85" s="173">
        <f t="shared" si="28"/>
        <v>0</v>
      </c>
      <c r="AS85" s="142"/>
      <c r="AT85" s="142"/>
      <c r="AU85" s="142"/>
      <c r="AV85" s="142"/>
      <c r="AW85" s="142"/>
      <c r="AX85" s="142"/>
      <c r="AY85" s="142"/>
      <c r="AZ85" s="142">
        <f t="shared" si="29"/>
        <v>0</v>
      </c>
    </row>
    <row r="86" spans="1:52" collapsed="1" x14ac:dyDescent="0.2">
      <c r="A86" s="193">
        <v>6</v>
      </c>
      <c r="B86" s="143" t="s">
        <v>283</v>
      </c>
      <c r="C86" s="194" t="str">
        <f t="shared" si="20"/>
        <v>40</v>
      </c>
      <c r="D86" s="194" t="str">
        <f t="shared" si="21"/>
        <v>60</v>
      </c>
      <c r="E86" s="187" t="str">
        <f t="shared" si="22"/>
        <v>520</v>
      </c>
      <c r="F86" s="143" t="str">
        <f t="shared" si="23"/>
        <v>6400.20</v>
      </c>
      <c r="G86" s="143" t="s">
        <v>153</v>
      </c>
      <c r="H86" s="166">
        <v>0</v>
      </c>
      <c r="I86" s="166">
        <v>0</v>
      </c>
      <c r="J86" s="166"/>
      <c r="K86" s="166"/>
      <c r="L86" s="166"/>
      <c r="M86" s="166">
        <v>0</v>
      </c>
      <c r="N86" s="141">
        <v>0</v>
      </c>
      <c r="O86" s="141">
        <f t="shared" si="24"/>
        <v>0</v>
      </c>
      <c r="Q86" s="177">
        <v>0</v>
      </c>
      <c r="R86" s="177">
        <v>0</v>
      </c>
      <c r="S86" s="177"/>
      <c r="T86" s="177"/>
      <c r="U86" s="177"/>
      <c r="V86" s="177">
        <v>0</v>
      </c>
      <c r="W86" s="142">
        <v>0</v>
      </c>
      <c r="X86" s="142">
        <f t="shared" si="25"/>
        <v>0</v>
      </c>
      <c r="Z86" s="179">
        <v>0</v>
      </c>
      <c r="AA86" s="179">
        <v>0</v>
      </c>
      <c r="AB86" s="179"/>
      <c r="AC86" s="179"/>
      <c r="AD86" s="179"/>
      <c r="AE86" s="179">
        <v>0</v>
      </c>
      <c r="AF86" s="175">
        <v>0</v>
      </c>
      <c r="AG86" s="175">
        <f t="shared" si="26"/>
        <v>0</v>
      </c>
      <c r="AI86" s="171">
        <v>0</v>
      </c>
      <c r="AJ86" s="171">
        <v>0</v>
      </c>
      <c r="AK86" s="181">
        <f t="shared" si="27"/>
        <v>0</v>
      </c>
      <c r="AL86" s="173">
        <f>IFERROR(VLOOKUP(B86,[2]rptBudgetaryBudgetCrossOrganiza!$A$13176:$O$14047,13,FALSE),"0")</f>
        <v>0</v>
      </c>
      <c r="AM86" s="173"/>
      <c r="AN86" s="173"/>
      <c r="AO86" s="173"/>
      <c r="AP86" s="173"/>
      <c r="AQ86" s="173">
        <f t="shared" si="28"/>
        <v>0</v>
      </c>
      <c r="AS86" s="142"/>
      <c r="AT86" s="142"/>
      <c r="AU86" s="142"/>
      <c r="AV86" s="142"/>
      <c r="AW86" s="142"/>
      <c r="AX86" s="142"/>
      <c r="AY86" s="142"/>
      <c r="AZ86" s="142">
        <f t="shared" si="29"/>
        <v>0</v>
      </c>
    </row>
    <row r="87" spans="1:52" x14ac:dyDescent="0.2">
      <c r="A87" s="193">
        <v>6</v>
      </c>
      <c r="B87" s="143" t="s">
        <v>285</v>
      </c>
      <c r="C87" s="194" t="str">
        <f t="shared" si="20"/>
        <v>40</v>
      </c>
      <c r="D87" s="194" t="str">
        <f t="shared" si="21"/>
        <v>60</v>
      </c>
      <c r="E87" s="187" t="str">
        <f t="shared" si="22"/>
        <v>520</v>
      </c>
      <c r="F87" s="143" t="str">
        <f t="shared" si="23"/>
        <v>6500.04</v>
      </c>
      <c r="G87" s="143" t="s">
        <v>118</v>
      </c>
      <c r="H87" s="166">
        <v>0</v>
      </c>
      <c r="I87" s="166">
        <v>0</v>
      </c>
      <c r="J87" s="166"/>
      <c r="K87" s="166"/>
      <c r="L87" s="166"/>
      <c r="M87" s="166">
        <v>0</v>
      </c>
      <c r="N87" s="141">
        <v>0</v>
      </c>
      <c r="O87" s="141">
        <f t="shared" si="24"/>
        <v>0</v>
      </c>
      <c r="Q87" s="177">
        <v>0</v>
      </c>
      <c r="R87" s="177">
        <v>0</v>
      </c>
      <c r="S87" s="177"/>
      <c r="T87" s="177"/>
      <c r="U87" s="177"/>
      <c r="V87" s="177">
        <v>0</v>
      </c>
      <c r="W87" s="142">
        <v>0</v>
      </c>
      <c r="X87" s="142">
        <f t="shared" si="25"/>
        <v>0</v>
      </c>
      <c r="Z87" s="179">
        <v>10880</v>
      </c>
      <c r="AA87" s="179">
        <v>10880</v>
      </c>
      <c r="AB87" s="179"/>
      <c r="AC87" s="179"/>
      <c r="AD87" s="179"/>
      <c r="AE87" s="179">
        <v>4533.3500000000004</v>
      </c>
      <c r="AF87" s="175">
        <v>4533.3500000000004</v>
      </c>
      <c r="AG87" s="175">
        <f t="shared" si="26"/>
        <v>-6346.65</v>
      </c>
      <c r="AI87" s="171">
        <v>10880</v>
      </c>
      <c r="AJ87" s="171">
        <v>10880</v>
      </c>
      <c r="AK87" s="181">
        <f t="shared" si="27"/>
        <v>10880</v>
      </c>
      <c r="AL87" s="173">
        <f>IFERROR(VLOOKUP(B87,[2]rptBudgetaryBudgetCrossOrganiza!$A$13176:$O$14047,13,FALSE),"0")</f>
        <v>0</v>
      </c>
      <c r="AM87" s="173"/>
      <c r="AN87" s="173"/>
      <c r="AO87" s="173"/>
      <c r="AP87" s="173"/>
      <c r="AQ87" s="173">
        <f t="shared" si="28"/>
        <v>-10880</v>
      </c>
      <c r="AS87" s="142"/>
      <c r="AT87" s="142"/>
      <c r="AU87" s="142"/>
      <c r="AV87" s="142"/>
      <c r="AW87" s="142"/>
      <c r="AX87" s="142"/>
      <c r="AY87" s="142"/>
      <c r="AZ87" s="142">
        <f t="shared" si="29"/>
        <v>0</v>
      </c>
    </row>
    <row r="88" spans="1:52" x14ac:dyDescent="0.2">
      <c r="A88" s="193">
        <v>6</v>
      </c>
      <c r="B88" s="143" t="s">
        <v>287</v>
      </c>
      <c r="C88" s="194" t="str">
        <f t="shared" si="20"/>
        <v>40</v>
      </c>
      <c r="D88" s="194" t="str">
        <f t="shared" si="21"/>
        <v>60</v>
      </c>
      <c r="E88" s="187" t="str">
        <f t="shared" si="22"/>
        <v>520</v>
      </c>
      <c r="F88" s="143" t="str">
        <f t="shared" si="23"/>
        <v>6600.01</v>
      </c>
      <c r="G88" s="143" t="s">
        <v>154</v>
      </c>
      <c r="H88" s="166">
        <v>0</v>
      </c>
      <c r="I88" s="166">
        <v>0</v>
      </c>
      <c r="J88" s="166"/>
      <c r="K88" s="166"/>
      <c r="L88" s="166"/>
      <c r="M88" s="166">
        <v>0</v>
      </c>
      <c r="N88" s="141">
        <v>0</v>
      </c>
      <c r="O88" s="141">
        <f t="shared" si="24"/>
        <v>0</v>
      </c>
      <c r="Q88" s="177">
        <v>0</v>
      </c>
      <c r="R88" s="177">
        <v>0</v>
      </c>
      <c r="S88" s="177"/>
      <c r="T88" s="177"/>
      <c r="U88" s="177"/>
      <c r="V88" s="177">
        <v>0</v>
      </c>
      <c r="W88" s="142">
        <v>0</v>
      </c>
      <c r="X88" s="142">
        <f t="shared" si="25"/>
        <v>0</v>
      </c>
      <c r="Z88" s="179">
        <v>0</v>
      </c>
      <c r="AA88" s="179">
        <v>0</v>
      </c>
      <c r="AB88" s="179"/>
      <c r="AC88" s="179"/>
      <c r="AD88" s="179"/>
      <c r="AE88" s="179">
        <v>0</v>
      </c>
      <c r="AF88" s="175">
        <v>0</v>
      </c>
      <c r="AG88" s="175">
        <f t="shared" si="26"/>
        <v>0</v>
      </c>
      <c r="AI88" s="171">
        <v>0</v>
      </c>
      <c r="AJ88" s="171">
        <v>0</v>
      </c>
      <c r="AK88" s="181">
        <f t="shared" si="27"/>
        <v>0</v>
      </c>
      <c r="AL88" s="173">
        <f>IFERROR(VLOOKUP(B88,[2]rptBudgetaryBudgetCrossOrganiza!$A$13176:$O$14047,13,FALSE),"0")</f>
        <v>0</v>
      </c>
      <c r="AM88" s="173"/>
      <c r="AN88" s="173"/>
      <c r="AO88" s="173"/>
      <c r="AP88" s="173"/>
      <c r="AQ88" s="173">
        <f t="shared" si="28"/>
        <v>0</v>
      </c>
      <c r="AS88" s="142"/>
      <c r="AT88" s="142"/>
      <c r="AU88" s="142"/>
      <c r="AV88" s="142"/>
      <c r="AW88" s="142"/>
      <c r="AX88" s="142"/>
      <c r="AY88" s="142"/>
      <c r="AZ88" s="142">
        <f t="shared" si="29"/>
        <v>0</v>
      </c>
    </row>
    <row r="89" spans="1:52" x14ac:dyDescent="0.2">
      <c r="A89" s="193">
        <v>6</v>
      </c>
      <c r="B89" s="143" t="s">
        <v>289</v>
      </c>
      <c r="C89" s="194" t="str">
        <f t="shared" si="20"/>
        <v>40</v>
      </c>
      <c r="D89" s="194" t="str">
        <f t="shared" si="21"/>
        <v>60</v>
      </c>
      <c r="E89" s="187" t="str">
        <f t="shared" si="22"/>
        <v>520</v>
      </c>
      <c r="F89" s="143" t="str">
        <f t="shared" si="23"/>
        <v>6600.04</v>
      </c>
      <c r="G89" s="143" t="s">
        <v>119</v>
      </c>
      <c r="H89" s="166">
        <v>0</v>
      </c>
      <c r="I89" s="166">
        <v>0</v>
      </c>
      <c r="J89" s="166"/>
      <c r="K89" s="166"/>
      <c r="L89" s="166"/>
      <c r="M89" s="166">
        <v>0</v>
      </c>
      <c r="N89" s="141">
        <v>0</v>
      </c>
      <c r="O89" s="141">
        <f t="shared" si="24"/>
        <v>0</v>
      </c>
      <c r="Q89" s="177">
        <v>0</v>
      </c>
      <c r="R89" s="177">
        <v>0</v>
      </c>
      <c r="S89" s="177"/>
      <c r="T89" s="177"/>
      <c r="U89" s="177"/>
      <c r="V89" s="177">
        <v>0</v>
      </c>
      <c r="W89" s="142">
        <v>0</v>
      </c>
      <c r="X89" s="142">
        <f t="shared" si="25"/>
        <v>0</v>
      </c>
      <c r="Z89" s="179">
        <v>0</v>
      </c>
      <c r="AA89" s="179">
        <v>0</v>
      </c>
      <c r="AB89" s="179"/>
      <c r="AC89" s="179"/>
      <c r="AD89" s="179"/>
      <c r="AE89" s="179">
        <v>0</v>
      </c>
      <c r="AF89" s="175">
        <v>0</v>
      </c>
      <c r="AG89" s="175">
        <f t="shared" si="26"/>
        <v>0</v>
      </c>
      <c r="AI89" s="171">
        <v>0</v>
      </c>
      <c r="AJ89" s="171">
        <v>0</v>
      </c>
      <c r="AK89" s="181">
        <f t="shared" si="27"/>
        <v>0</v>
      </c>
      <c r="AL89" s="173">
        <f>IFERROR(VLOOKUP(B89,[2]rptBudgetaryBudgetCrossOrganiza!$A$13176:$O$14047,13,FALSE),"0")</f>
        <v>0</v>
      </c>
      <c r="AM89" s="173"/>
      <c r="AN89" s="173"/>
      <c r="AO89" s="173"/>
      <c r="AP89" s="173"/>
      <c r="AQ89" s="173">
        <f t="shared" si="28"/>
        <v>0</v>
      </c>
      <c r="AS89" s="142"/>
      <c r="AT89" s="142"/>
      <c r="AU89" s="142"/>
      <c r="AV89" s="142"/>
      <c r="AW89" s="142"/>
      <c r="AX89" s="142"/>
      <c r="AY89" s="142"/>
      <c r="AZ89" s="142">
        <f t="shared" si="29"/>
        <v>0</v>
      </c>
    </row>
    <row r="90" spans="1:52" x14ac:dyDescent="0.2">
      <c r="A90" s="193">
        <v>6</v>
      </c>
      <c r="B90" s="143" t="s">
        <v>291</v>
      </c>
      <c r="C90" s="194" t="str">
        <f t="shared" si="20"/>
        <v>40</v>
      </c>
      <c r="D90" s="194" t="str">
        <f t="shared" si="21"/>
        <v>60</v>
      </c>
      <c r="E90" s="187" t="str">
        <f t="shared" si="22"/>
        <v>520</v>
      </c>
      <c r="F90" s="143" t="str">
        <f t="shared" si="23"/>
        <v>6600.07</v>
      </c>
      <c r="G90" s="143" t="s">
        <v>120</v>
      </c>
      <c r="H90" s="166">
        <v>0</v>
      </c>
      <c r="I90" s="166">
        <v>0</v>
      </c>
      <c r="J90" s="166"/>
      <c r="K90" s="166"/>
      <c r="L90" s="166"/>
      <c r="M90" s="166">
        <v>0</v>
      </c>
      <c r="N90" s="141">
        <v>0</v>
      </c>
      <c r="O90" s="141">
        <f t="shared" si="24"/>
        <v>0</v>
      </c>
      <c r="Q90" s="177">
        <v>0</v>
      </c>
      <c r="R90" s="177">
        <v>0</v>
      </c>
      <c r="S90" s="177"/>
      <c r="T90" s="177"/>
      <c r="U90" s="177"/>
      <c r="V90" s="177">
        <v>0</v>
      </c>
      <c r="W90" s="142">
        <v>0</v>
      </c>
      <c r="X90" s="142">
        <f t="shared" si="25"/>
        <v>0</v>
      </c>
      <c r="Z90" s="179">
        <v>0</v>
      </c>
      <c r="AA90" s="179">
        <v>0</v>
      </c>
      <c r="AB90" s="179"/>
      <c r="AC90" s="179"/>
      <c r="AD90" s="179"/>
      <c r="AE90" s="179">
        <v>0</v>
      </c>
      <c r="AF90" s="175">
        <v>0</v>
      </c>
      <c r="AG90" s="175">
        <f t="shared" si="26"/>
        <v>0</v>
      </c>
      <c r="AI90" s="171">
        <v>0</v>
      </c>
      <c r="AJ90" s="171">
        <v>0</v>
      </c>
      <c r="AK90" s="181">
        <f t="shared" si="27"/>
        <v>0</v>
      </c>
      <c r="AL90" s="173">
        <f>IFERROR(VLOOKUP(B90,[2]rptBudgetaryBudgetCrossOrganiza!$A$13176:$O$14047,13,FALSE),"0")</f>
        <v>0</v>
      </c>
      <c r="AM90" s="173"/>
      <c r="AN90" s="173"/>
      <c r="AO90" s="173"/>
      <c r="AP90" s="173"/>
      <c r="AQ90" s="173">
        <f t="shared" si="28"/>
        <v>0</v>
      </c>
      <c r="AS90" s="142"/>
      <c r="AT90" s="142"/>
      <c r="AU90" s="142"/>
      <c r="AV90" s="142"/>
      <c r="AW90" s="142"/>
      <c r="AX90" s="142"/>
      <c r="AY90" s="142"/>
      <c r="AZ90" s="142">
        <f t="shared" si="29"/>
        <v>0</v>
      </c>
    </row>
    <row r="91" spans="1:52" x14ac:dyDescent="0.2">
      <c r="A91" s="193">
        <v>6</v>
      </c>
      <c r="B91" s="143" t="s">
        <v>293</v>
      </c>
      <c r="C91" s="194" t="str">
        <f t="shared" si="20"/>
        <v>40</v>
      </c>
      <c r="D91" s="194" t="str">
        <f t="shared" si="21"/>
        <v>60</v>
      </c>
      <c r="E91" s="187" t="str">
        <f t="shared" si="22"/>
        <v>520</v>
      </c>
      <c r="F91" s="143" t="str">
        <f t="shared" si="23"/>
        <v>6600.25</v>
      </c>
      <c r="G91" s="143" t="s">
        <v>155</v>
      </c>
      <c r="H91" s="166">
        <v>0</v>
      </c>
      <c r="I91" s="166">
        <v>0</v>
      </c>
      <c r="J91" s="166"/>
      <c r="K91" s="166"/>
      <c r="L91" s="166"/>
      <c r="M91" s="166">
        <v>0</v>
      </c>
      <c r="N91" s="141">
        <v>0</v>
      </c>
      <c r="O91" s="141">
        <f t="shared" si="24"/>
        <v>0</v>
      </c>
      <c r="Q91" s="177">
        <v>0</v>
      </c>
      <c r="R91" s="177">
        <v>0</v>
      </c>
      <c r="S91" s="177"/>
      <c r="T91" s="177"/>
      <c r="U91" s="177"/>
      <c r="V91" s="177">
        <v>0</v>
      </c>
      <c r="W91" s="142">
        <v>0</v>
      </c>
      <c r="X91" s="142">
        <f t="shared" si="25"/>
        <v>0</v>
      </c>
      <c r="Z91" s="179">
        <v>22980</v>
      </c>
      <c r="AA91" s="179">
        <v>22980</v>
      </c>
      <c r="AB91" s="179"/>
      <c r="AC91" s="179"/>
      <c r="AD91" s="179"/>
      <c r="AE91" s="179">
        <v>17235</v>
      </c>
      <c r="AF91" s="175">
        <v>17235</v>
      </c>
      <c r="AG91" s="175">
        <f t="shared" si="26"/>
        <v>-5745</v>
      </c>
      <c r="AI91" s="171">
        <v>22980</v>
      </c>
      <c r="AJ91" s="171">
        <v>22980</v>
      </c>
      <c r="AK91" s="181">
        <f t="shared" si="27"/>
        <v>22980</v>
      </c>
      <c r="AL91" s="173">
        <f>IFERROR(VLOOKUP(B91,[2]rptBudgetaryBudgetCrossOrganiza!$A$13176:$O$14047,13,FALSE),"0")</f>
        <v>0</v>
      </c>
      <c r="AM91" s="173"/>
      <c r="AN91" s="173"/>
      <c r="AO91" s="173"/>
      <c r="AP91" s="173"/>
      <c r="AQ91" s="173">
        <f t="shared" si="28"/>
        <v>-22980</v>
      </c>
      <c r="AS91" s="142"/>
      <c r="AT91" s="142"/>
      <c r="AU91" s="142"/>
      <c r="AV91" s="142"/>
      <c r="AW91" s="142"/>
      <c r="AX91" s="142"/>
      <c r="AY91" s="142"/>
      <c r="AZ91" s="142">
        <f t="shared" si="29"/>
        <v>0</v>
      </c>
    </row>
    <row r="92" spans="1:52" x14ac:dyDescent="0.2">
      <c r="A92" s="193">
        <v>6</v>
      </c>
      <c r="B92" s="143" t="s">
        <v>295</v>
      </c>
      <c r="C92" s="194" t="str">
        <f t="shared" si="20"/>
        <v>40</v>
      </c>
      <c r="D92" s="194" t="str">
        <f t="shared" si="21"/>
        <v>60</v>
      </c>
      <c r="E92" s="187" t="str">
        <f t="shared" si="22"/>
        <v>520</v>
      </c>
      <c r="F92" s="143" t="str">
        <f t="shared" si="23"/>
        <v>6600.26</v>
      </c>
      <c r="G92" s="143" t="s">
        <v>162</v>
      </c>
      <c r="H92" s="166">
        <v>0</v>
      </c>
      <c r="I92" s="166">
        <v>0</v>
      </c>
      <c r="J92" s="166"/>
      <c r="K92" s="166"/>
      <c r="L92" s="166"/>
      <c r="M92" s="166">
        <v>0</v>
      </c>
      <c r="N92" s="141">
        <v>0</v>
      </c>
      <c r="O92" s="141">
        <f t="shared" si="24"/>
        <v>0</v>
      </c>
      <c r="Q92" s="177">
        <v>0</v>
      </c>
      <c r="R92" s="177">
        <v>0</v>
      </c>
      <c r="S92" s="177"/>
      <c r="T92" s="177"/>
      <c r="U92" s="177"/>
      <c r="V92" s="177">
        <v>0</v>
      </c>
      <c r="W92" s="142">
        <v>0</v>
      </c>
      <c r="X92" s="142">
        <f t="shared" si="25"/>
        <v>0</v>
      </c>
      <c r="Z92" s="179">
        <v>10925</v>
      </c>
      <c r="AA92" s="179">
        <v>10925</v>
      </c>
      <c r="AB92" s="179"/>
      <c r="AC92" s="179"/>
      <c r="AD92" s="179"/>
      <c r="AE92" s="179">
        <v>4552.1000000000004</v>
      </c>
      <c r="AF92" s="175">
        <v>4552.1000000000004</v>
      </c>
      <c r="AG92" s="175">
        <f t="shared" si="26"/>
        <v>-6372.9</v>
      </c>
      <c r="AI92" s="171">
        <v>10925</v>
      </c>
      <c r="AJ92" s="171">
        <v>10925</v>
      </c>
      <c r="AK92" s="181">
        <f t="shared" si="27"/>
        <v>10925</v>
      </c>
      <c r="AL92" s="173">
        <f>IFERROR(VLOOKUP(B92,[2]rptBudgetaryBudgetCrossOrganiza!$A$13176:$O$14047,13,FALSE),"0")</f>
        <v>0</v>
      </c>
      <c r="AM92" s="173"/>
      <c r="AN92" s="173"/>
      <c r="AO92" s="173"/>
      <c r="AP92" s="173"/>
      <c r="AQ92" s="173">
        <f t="shared" si="28"/>
        <v>-10925</v>
      </c>
      <c r="AS92" s="142"/>
      <c r="AT92" s="142"/>
      <c r="AU92" s="142"/>
      <c r="AV92" s="142"/>
      <c r="AW92" s="142"/>
      <c r="AX92" s="142"/>
      <c r="AY92" s="142"/>
      <c r="AZ92" s="142">
        <f t="shared" si="29"/>
        <v>0</v>
      </c>
    </row>
    <row r="93" spans="1:52" x14ac:dyDescent="0.2">
      <c r="A93" s="193">
        <v>6</v>
      </c>
      <c r="B93" s="143" t="s">
        <v>297</v>
      </c>
      <c r="C93" s="194" t="str">
        <f t="shared" si="20"/>
        <v>40</v>
      </c>
      <c r="D93" s="194" t="str">
        <f t="shared" si="21"/>
        <v>60</v>
      </c>
      <c r="E93" s="187" t="str">
        <f t="shared" si="22"/>
        <v>520</v>
      </c>
      <c r="F93" s="143" t="str">
        <f t="shared" si="23"/>
        <v>6600.36</v>
      </c>
      <c r="G93" s="143" t="s">
        <v>163</v>
      </c>
      <c r="H93" s="166">
        <v>0</v>
      </c>
      <c r="I93" s="166">
        <v>0</v>
      </c>
      <c r="J93" s="166"/>
      <c r="K93" s="166"/>
      <c r="L93" s="166"/>
      <c r="M93" s="166">
        <v>0</v>
      </c>
      <c r="N93" s="141">
        <v>0</v>
      </c>
      <c r="O93" s="141">
        <f t="shared" si="24"/>
        <v>0</v>
      </c>
      <c r="Q93" s="177">
        <v>0</v>
      </c>
      <c r="R93" s="177">
        <v>0</v>
      </c>
      <c r="S93" s="177"/>
      <c r="T93" s="177"/>
      <c r="U93" s="177"/>
      <c r="V93" s="177">
        <v>0</v>
      </c>
      <c r="W93" s="142">
        <v>0</v>
      </c>
      <c r="X93" s="142">
        <f t="shared" si="25"/>
        <v>0</v>
      </c>
      <c r="Z93" s="179">
        <v>12849</v>
      </c>
      <c r="AA93" s="179">
        <v>12849</v>
      </c>
      <c r="AB93" s="179"/>
      <c r="AC93" s="179"/>
      <c r="AD93" s="179"/>
      <c r="AE93" s="179">
        <v>5353.75</v>
      </c>
      <c r="AF93" s="175">
        <v>5353.75</v>
      </c>
      <c r="AG93" s="175">
        <f t="shared" si="26"/>
        <v>-7495.25</v>
      </c>
      <c r="AI93" s="171">
        <v>12849</v>
      </c>
      <c r="AJ93" s="171">
        <v>12849</v>
      </c>
      <c r="AK93" s="181">
        <f t="shared" si="27"/>
        <v>12849</v>
      </c>
      <c r="AL93" s="173">
        <f>IFERROR(VLOOKUP(B93,[2]rptBudgetaryBudgetCrossOrganiza!$A$13176:$O$14047,13,FALSE),"0")</f>
        <v>0</v>
      </c>
      <c r="AM93" s="173"/>
      <c r="AN93" s="173"/>
      <c r="AO93" s="173"/>
      <c r="AP93" s="173"/>
      <c r="AQ93" s="173">
        <f t="shared" si="28"/>
        <v>-12849</v>
      </c>
      <c r="AS93" s="142"/>
      <c r="AT93" s="142"/>
      <c r="AU93" s="142"/>
      <c r="AV93" s="142"/>
      <c r="AW93" s="142"/>
      <c r="AX93" s="142"/>
      <c r="AY93" s="142"/>
      <c r="AZ93" s="142">
        <f t="shared" si="29"/>
        <v>0</v>
      </c>
    </row>
    <row r="94" spans="1:52" x14ac:dyDescent="0.2">
      <c r="A94" s="193">
        <v>4</v>
      </c>
      <c r="B94" s="143" t="s">
        <v>191</v>
      </c>
      <c r="C94" s="194" t="str">
        <f t="shared" si="20"/>
        <v>40</v>
      </c>
      <c r="D94" s="194" t="str">
        <f t="shared" si="21"/>
        <v>60</v>
      </c>
      <c r="E94" s="187" t="str">
        <f t="shared" si="22"/>
        <v>530</v>
      </c>
      <c r="F94" s="143" t="str">
        <f t="shared" si="23"/>
        <v>5000.01</v>
      </c>
      <c r="G94" s="143" t="s">
        <v>85</v>
      </c>
      <c r="H94" s="166">
        <v>0</v>
      </c>
      <c r="I94" s="166">
        <v>0</v>
      </c>
      <c r="J94" s="166"/>
      <c r="K94" s="166"/>
      <c r="L94" s="166"/>
      <c r="M94" s="166">
        <v>0</v>
      </c>
      <c r="N94" s="141">
        <v>0</v>
      </c>
      <c r="O94" s="141">
        <f t="shared" si="24"/>
        <v>0</v>
      </c>
      <c r="Q94" s="177">
        <v>0</v>
      </c>
      <c r="R94" s="177">
        <v>0</v>
      </c>
      <c r="S94" s="177"/>
      <c r="T94" s="177"/>
      <c r="U94" s="177"/>
      <c r="V94" s="177">
        <v>0</v>
      </c>
      <c r="W94" s="142">
        <v>0</v>
      </c>
      <c r="X94" s="142">
        <f t="shared" si="25"/>
        <v>0</v>
      </c>
      <c r="Z94" s="179">
        <v>276435</v>
      </c>
      <c r="AA94" s="179">
        <v>276435</v>
      </c>
      <c r="AB94" s="179"/>
      <c r="AC94" s="179"/>
      <c r="AD94" s="179"/>
      <c r="AE94" s="179">
        <v>0</v>
      </c>
      <c r="AF94" s="175">
        <v>0</v>
      </c>
      <c r="AG94" s="175">
        <f t="shared" si="26"/>
        <v>-276435</v>
      </c>
      <c r="AI94" s="171">
        <v>293022</v>
      </c>
      <c r="AJ94" s="171">
        <v>293022</v>
      </c>
      <c r="AK94" s="181">
        <f t="shared" si="27"/>
        <v>293022</v>
      </c>
      <c r="AL94" s="173">
        <f>IFERROR(VLOOKUP(B94,[2]rptBudgetaryBudgetCrossOrganiza!$A$13176:$O$14047,13,FALSE),"0")</f>
        <v>0</v>
      </c>
      <c r="AM94" s="173"/>
      <c r="AN94" s="173"/>
      <c r="AO94" s="173"/>
      <c r="AP94" s="173"/>
      <c r="AQ94" s="173">
        <f t="shared" si="28"/>
        <v>-293022</v>
      </c>
      <c r="AS94" s="142"/>
      <c r="AT94" s="142"/>
      <c r="AU94" s="142"/>
      <c r="AV94" s="142"/>
      <c r="AW94" s="142"/>
      <c r="AX94" s="142"/>
      <c r="AY94" s="142"/>
      <c r="AZ94" s="142">
        <f t="shared" si="29"/>
        <v>0</v>
      </c>
    </row>
    <row r="95" spans="1:52" x14ac:dyDescent="0.2">
      <c r="A95" s="193">
        <v>4</v>
      </c>
      <c r="B95" s="143" t="s">
        <v>193</v>
      </c>
      <c r="C95" s="194" t="str">
        <f t="shared" si="20"/>
        <v>40</v>
      </c>
      <c r="D95" s="194" t="str">
        <f t="shared" si="21"/>
        <v>60</v>
      </c>
      <c r="E95" s="187" t="str">
        <f t="shared" si="22"/>
        <v>530</v>
      </c>
      <c r="F95" s="143" t="str">
        <f t="shared" si="23"/>
        <v>5000.02</v>
      </c>
      <c r="G95" s="143" t="s">
        <v>86</v>
      </c>
      <c r="H95" s="166">
        <v>0</v>
      </c>
      <c r="I95" s="166">
        <v>0</v>
      </c>
      <c r="J95" s="166"/>
      <c r="K95" s="166"/>
      <c r="L95" s="166"/>
      <c r="M95" s="166">
        <v>0</v>
      </c>
      <c r="N95" s="141">
        <v>0</v>
      </c>
      <c r="O95" s="141"/>
      <c r="Q95" s="177">
        <v>0</v>
      </c>
      <c r="R95" s="177">
        <v>0</v>
      </c>
      <c r="S95" s="177"/>
      <c r="T95" s="177"/>
      <c r="U95" s="177"/>
      <c r="V95" s="177">
        <v>0</v>
      </c>
      <c r="W95" s="142">
        <v>0</v>
      </c>
      <c r="X95" s="142"/>
      <c r="Z95" s="179">
        <v>0</v>
      </c>
      <c r="AA95" s="179">
        <v>0</v>
      </c>
      <c r="AB95" s="179"/>
      <c r="AC95" s="179"/>
      <c r="AD95" s="179"/>
      <c r="AE95" s="179">
        <v>0</v>
      </c>
      <c r="AF95" s="175">
        <v>0</v>
      </c>
      <c r="AG95" s="175"/>
      <c r="AI95" s="171">
        <v>0</v>
      </c>
      <c r="AJ95" s="171">
        <v>0</v>
      </c>
      <c r="AK95" s="181">
        <f t="shared" si="27"/>
        <v>0</v>
      </c>
      <c r="AL95" s="173">
        <f>IFERROR(VLOOKUP(B95,[2]rptBudgetaryBudgetCrossOrganiza!$A$13176:$O$14047,13,FALSE),"0")</f>
        <v>0</v>
      </c>
      <c r="AM95" s="173"/>
      <c r="AN95" s="173"/>
      <c r="AO95" s="173"/>
      <c r="AP95" s="173"/>
      <c r="AQ95" s="173"/>
      <c r="AS95" s="142"/>
      <c r="AT95" s="142"/>
      <c r="AU95" s="142"/>
      <c r="AV95" s="142"/>
      <c r="AW95" s="142"/>
      <c r="AX95" s="142"/>
      <c r="AY95" s="142"/>
      <c r="AZ95" s="142"/>
    </row>
    <row r="96" spans="1:52" x14ac:dyDescent="0.2">
      <c r="A96" s="193">
        <v>4</v>
      </c>
      <c r="B96" s="143" t="s">
        <v>195</v>
      </c>
      <c r="C96" s="194" t="str">
        <f t="shared" si="20"/>
        <v>40</v>
      </c>
      <c r="D96" s="194" t="str">
        <f t="shared" si="21"/>
        <v>60</v>
      </c>
      <c r="E96" s="187" t="str">
        <f t="shared" si="22"/>
        <v>530</v>
      </c>
      <c r="F96" s="143" t="str">
        <f t="shared" si="23"/>
        <v>5000.03</v>
      </c>
      <c r="G96" s="143" t="s">
        <v>87</v>
      </c>
      <c r="H96" s="166">
        <v>0</v>
      </c>
      <c r="I96" s="166">
        <v>0</v>
      </c>
      <c r="J96" s="166"/>
      <c r="K96" s="166"/>
      <c r="L96" s="166"/>
      <c r="M96" s="166">
        <v>0</v>
      </c>
      <c r="N96" s="141">
        <v>0</v>
      </c>
      <c r="O96" s="141">
        <f t="shared" ref="O96:O127" si="30">N96-I96</f>
        <v>0</v>
      </c>
      <c r="Q96" s="177">
        <v>0</v>
      </c>
      <c r="R96" s="177">
        <v>0</v>
      </c>
      <c r="S96" s="177"/>
      <c r="T96" s="177"/>
      <c r="U96" s="177"/>
      <c r="V96" s="177">
        <v>0</v>
      </c>
      <c r="W96" s="142">
        <v>0</v>
      </c>
      <c r="X96" s="142">
        <f t="shared" ref="X96:X127" si="31">W96-R96</f>
        <v>0</v>
      </c>
      <c r="Z96" s="179">
        <v>6500</v>
      </c>
      <c r="AA96" s="179">
        <v>6500</v>
      </c>
      <c r="AB96" s="179"/>
      <c r="AC96" s="179"/>
      <c r="AD96" s="179"/>
      <c r="AE96" s="179">
        <v>0</v>
      </c>
      <c r="AF96" s="175">
        <v>0</v>
      </c>
      <c r="AG96" s="175">
        <f t="shared" ref="AG96:AG127" si="32">AF96-AA96</f>
        <v>-6500</v>
      </c>
      <c r="AI96" s="171">
        <v>6520</v>
      </c>
      <c r="AJ96" s="171">
        <v>6520</v>
      </c>
      <c r="AK96" s="181">
        <f t="shared" si="27"/>
        <v>6520</v>
      </c>
      <c r="AL96" s="173">
        <f>IFERROR(VLOOKUP(B96,[2]rptBudgetaryBudgetCrossOrganiza!$A$13176:$O$14047,13,FALSE),"0")</f>
        <v>0</v>
      </c>
      <c r="AM96" s="173"/>
      <c r="AN96" s="173"/>
      <c r="AO96" s="173"/>
      <c r="AP96" s="173"/>
      <c r="AQ96" s="173">
        <f t="shared" ref="AQ96:AQ127" si="33">AP96-AJ96</f>
        <v>-6520</v>
      </c>
      <c r="AS96" s="142"/>
      <c r="AT96" s="142"/>
      <c r="AU96" s="142"/>
      <c r="AV96" s="142"/>
      <c r="AW96" s="142"/>
      <c r="AX96" s="142"/>
      <c r="AY96" s="142"/>
      <c r="AZ96" s="142">
        <f t="shared" ref="AZ96:AZ127" si="34">AY96-AT96</f>
        <v>0</v>
      </c>
    </row>
    <row r="97" spans="1:52" x14ac:dyDescent="0.2">
      <c r="A97" s="193">
        <v>4</v>
      </c>
      <c r="B97" s="143" t="s">
        <v>197</v>
      </c>
      <c r="C97" s="194" t="str">
        <f t="shared" si="20"/>
        <v>40</v>
      </c>
      <c r="D97" s="194" t="str">
        <f t="shared" si="21"/>
        <v>60</v>
      </c>
      <c r="E97" s="187" t="str">
        <f t="shared" si="22"/>
        <v>530</v>
      </c>
      <c r="F97" s="143" t="str">
        <f t="shared" si="23"/>
        <v>5000.04</v>
      </c>
      <c r="G97" s="143" t="s">
        <v>88</v>
      </c>
      <c r="H97" s="166">
        <v>0</v>
      </c>
      <c r="I97" s="166">
        <v>0</v>
      </c>
      <c r="J97" s="166"/>
      <c r="K97" s="166"/>
      <c r="L97" s="166"/>
      <c r="M97" s="166">
        <v>0</v>
      </c>
      <c r="N97" s="141">
        <v>0</v>
      </c>
      <c r="O97" s="141">
        <f t="shared" si="30"/>
        <v>0</v>
      </c>
      <c r="Q97" s="177">
        <v>0</v>
      </c>
      <c r="R97" s="177">
        <v>0</v>
      </c>
      <c r="S97" s="177"/>
      <c r="T97" s="177"/>
      <c r="U97" s="177"/>
      <c r="V97" s="177">
        <v>0</v>
      </c>
      <c r="W97" s="142">
        <v>0</v>
      </c>
      <c r="X97" s="142">
        <f t="shared" si="31"/>
        <v>0</v>
      </c>
      <c r="Z97" s="179">
        <v>0</v>
      </c>
      <c r="AA97" s="179">
        <v>0</v>
      </c>
      <c r="AB97" s="179"/>
      <c r="AC97" s="179"/>
      <c r="AD97" s="179"/>
      <c r="AE97" s="179">
        <v>0</v>
      </c>
      <c r="AF97" s="175">
        <v>0</v>
      </c>
      <c r="AG97" s="175">
        <f t="shared" si="32"/>
        <v>0</v>
      </c>
      <c r="AI97" s="171">
        <v>0</v>
      </c>
      <c r="AJ97" s="171">
        <v>0</v>
      </c>
      <c r="AK97" s="181">
        <f t="shared" si="27"/>
        <v>0</v>
      </c>
      <c r="AL97" s="173">
        <f>IFERROR(VLOOKUP(B97,[2]rptBudgetaryBudgetCrossOrganiza!$A$13176:$O$14047,13,FALSE),"0")</f>
        <v>0</v>
      </c>
      <c r="AM97" s="173"/>
      <c r="AN97" s="173"/>
      <c r="AO97" s="173"/>
      <c r="AP97" s="173"/>
      <c r="AQ97" s="173">
        <f t="shared" si="33"/>
        <v>0</v>
      </c>
      <c r="AS97" s="142"/>
      <c r="AT97" s="142"/>
      <c r="AU97" s="142"/>
      <c r="AV97" s="142"/>
      <c r="AW97" s="142"/>
      <c r="AX97" s="142"/>
      <c r="AY97" s="142"/>
      <c r="AZ97" s="142">
        <f t="shared" si="34"/>
        <v>0</v>
      </c>
    </row>
    <row r="98" spans="1:52" x14ac:dyDescent="0.2">
      <c r="A98" s="193">
        <v>4</v>
      </c>
      <c r="B98" s="143" t="s">
        <v>199</v>
      </c>
      <c r="C98" s="194" t="str">
        <f t="shared" si="20"/>
        <v>40</v>
      </c>
      <c r="D98" s="194" t="str">
        <f t="shared" si="21"/>
        <v>60</v>
      </c>
      <c r="E98" s="187" t="str">
        <f t="shared" si="22"/>
        <v>530</v>
      </c>
      <c r="F98" s="143" t="str">
        <f t="shared" si="23"/>
        <v>5000.06</v>
      </c>
      <c r="G98" s="143" t="s">
        <v>89</v>
      </c>
      <c r="H98" s="166">
        <v>0</v>
      </c>
      <c r="I98" s="166">
        <v>0</v>
      </c>
      <c r="J98" s="166"/>
      <c r="K98" s="166"/>
      <c r="L98" s="166"/>
      <c r="M98" s="166">
        <v>0</v>
      </c>
      <c r="N98" s="141">
        <v>0</v>
      </c>
      <c r="O98" s="141">
        <f t="shared" si="30"/>
        <v>0</v>
      </c>
      <c r="Q98" s="177">
        <v>0</v>
      </c>
      <c r="R98" s="177">
        <v>0</v>
      </c>
      <c r="S98" s="177"/>
      <c r="T98" s="177"/>
      <c r="U98" s="177"/>
      <c r="V98" s="177">
        <v>0</v>
      </c>
      <c r="W98" s="142">
        <v>0</v>
      </c>
      <c r="X98" s="142">
        <f t="shared" si="31"/>
        <v>0</v>
      </c>
      <c r="Z98" s="179">
        <v>2000</v>
      </c>
      <c r="AA98" s="179">
        <v>2000</v>
      </c>
      <c r="AB98" s="179"/>
      <c r="AC98" s="179"/>
      <c r="AD98" s="179"/>
      <c r="AE98" s="179">
        <v>0</v>
      </c>
      <c r="AF98" s="175">
        <v>0</v>
      </c>
      <c r="AG98" s="175">
        <f t="shared" si="32"/>
        <v>-2000</v>
      </c>
      <c r="AI98" s="171">
        <v>2000</v>
      </c>
      <c r="AJ98" s="171">
        <v>2000</v>
      </c>
      <c r="AK98" s="181">
        <f t="shared" si="27"/>
        <v>2000</v>
      </c>
      <c r="AL98" s="173">
        <f>IFERROR(VLOOKUP(B98,[2]rptBudgetaryBudgetCrossOrganiza!$A$13176:$O$14047,13,FALSE),"0")</f>
        <v>0</v>
      </c>
      <c r="AM98" s="173"/>
      <c r="AN98" s="173"/>
      <c r="AO98" s="173"/>
      <c r="AP98" s="173"/>
      <c r="AQ98" s="173">
        <f t="shared" si="33"/>
        <v>-2000</v>
      </c>
      <c r="AS98" s="142"/>
      <c r="AT98" s="142"/>
      <c r="AU98" s="142"/>
      <c r="AV98" s="142"/>
      <c r="AW98" s="142"/>
      <c r="AX98" s="142"/>
      <c r="AY98" s="142"/>
      <c r="AZ98" s="142">
        <f t="shared" si="34"/>
        <v>0</v>
      </c>
    </row>
    <row r="99" spans="1:52" x14ac:dyDescent="0.2">
      <c r="A99" s="193">
        <v>4</v>
      </c>
      <c r="B99" s="143" t="s">
        <v>201</v>
      </c>
      <c r="C99" s="194" t="str">
        <f t="shared" si="20"/>
        <v>40</v>
      </c>
      <c r="D99" s="194" t="str">
        <f t="shared" si="21"/>
        <v>60</v>
      </c>
      <c r="E99" s="187" t="str">
        <f t="shared" si="22"/>
        <v>530</v>
      </c>
      <c r="F99" s="143" t="str">
        <f t="shared" si="23"/>
        <v>5000.07</v>
      </c>
      <c r="G99" s="143" t="s">
        <v>90</v>
      </c>
      <c r="H99" s="166">
        <v>0</v>
      </c>
      <c r="I99" s="166">
        <v>0</v>
      </c>
      <c r="J99" s="166"/>
      <c r="K99" s="166"/>
      <c r="L99" s="166"/>
      <c r="M99" s="166">
        <v>0</v>
      </c>
      <c r="N99" s="141">
        <v>0</v>
      </c>
      <c r="O99" s="141">
        <f t="shared" si="30"/>
        <v>0</v>
      </c>
      <c r="Q99" s="177">
        <v>0</v>
      </c>
      <c r="R99" s="177">
        <v>0</v>
      </c>
      <c r="S99" s="177"/>
      <c r="T99" s="177"/>
      <c r="U99" s="177"/>
      <c r="V99" s="177">
        <v>0</v>
      </c>
      <c r="W99" s="142">
        <v>0</v>
      </c>
      <c r="X99" s="142">
        <f t="shared" si="31"/>
        <v>0</v>
      </c>
      <c r="Z99" s="179">
        <v>1275</v>
      </c>
      <c r="AA99" s="179">
        <v>1275</v>
      </c>
      <c r="AB99" s="179"/>
      <c r="AC99" s="179"/>
      <c r="AD99" s="179"/>
      <c r="AE99" s="179">
        <v>0</v>
      </c>
      <c r="AF99" s="175">
        <v>0</v>
      </c>
      <c r="AG99" s="175">
        <f t="shared" si="32"/>
        <v>-1275</v>
      </c>
      <c r="AI99" s="171">
        <v>1315</v>
      </c>
      <c r="AJ99" s="171">
        <v>1315</v>
      </c>
      <c r="AK99" s="181">
        <f t="shared" si="27"/>
        <v>1315</v>
      </c>
      <c r="AL99" s="173">
        <f>IFERROR(VLOOKUP(B99,[2]rptBudgetaryBudgetCrossOrganiza!$A$13176:$O$14047,13,FALSE),"0")</f>
        <v>0</v>
      </c>
      <c r="AM99" s="173"/>
      <c r="AN99" s="173"/>
      <c r="AO99" s="173"/>
      <c r="AP99" s="173"/>
      <c r="AQ99" s="173">
        <f t="shared" si="33"/>
        <v>-1315</v>
      </c>
      <c r="AS99" s="142"/>
      <c r="AT99" s="142"/>
      <c r="AU99" s="142"/>
      <c r="AV99" s="142"/>
      <c r="AW99" s="142"/>
      <c r="AX99" s="142"/>
      <c r="AY99" s="142"/>
      <c r="AZ99" s="142">
        <f t="shared" si="34"/>
        <v>0</v>
      </c>
    </row>
    <row r="100" spans="1:52" x14ac:dyDescent="0.2">
      <c r="A100" s="193">
        <v>4</v>
      </c>
      <c r="B100" s="143" t="s">
        <v>203</v>
      </c>
      <c r="C100" s="194" t="str">
        <f t="shared" si="20"/>
        <v>40</v>
      </c>
      <c r="D100" s="194" t="str">
        <f t="shared" si="21"/>
        <v>60</v>
      </c>
      <c r="E100" s="187" t="str">
        <f t="shared" si="22"/>
        <v>530</v>
      </c>
      <c r="F100" s="143" t="str">
        <f t="shared" ref="F100:F131" si="35">RIGHT(B100,7)</f>
        <v>5000.08</v>
      </c>
      <c r="G100" s="143" t="s">
        <v>91</v>
      </c>
      <c r="H100" s="166">
        <v>0</v>
      </c>
      <c r="I100" s="166">
        <v>0</v>
      </c>
      <c r="J100" s="166"/>
      <c r="K100" s="166"/>
      <c r="L100" s="166"/>
      <c r="M100" s="166">
        <v>0</v>
      </c>
      <c r="N100" s="141">
        <v>0</v>
      </c>
      <c r="O100" s="141">
        <f t="shared" si="30"/>
        <v>0</v>
      </c>
      <c r="Q100" s="177">
        <v>0</v>
      </c>
      <c r="R100" s="177">
        <v>0</v>
      </c>
      <c r="S100" s="177"/>
      <c r="T100" s="177"/>
      <c r="U100" s="177"/>
      <c r="V100" s="177">
        <v>0</v>
      </c>
      <c r="W100" s="142">
        <v>0</v>
      </c>
      <c r="X100" s="142">
        <f t="shared" si="31"/>
        <v>0</v>
      </c>
      <c r="Z100" s="179">
        <v>2315</v>
      </c>
      <c r="AA100" s="179">
        <v>2315</v>
      </c>
      <c r="AB100" s="179"/>
      <c r="AC100" s="179"/>
      <c r="AD100" s="179"/>
      <c r="AE100" s="179">
        <v>0</v>
      </c>
      <c r="AF100" s="175">
        <v>0</v>
      </c>
      <c r="AG100" s="175">
        <f t="shared" si="32"/>
        <v>-2315</v>
      </c>
      <c r="AI100" s="171">
        <v>2385</v>
      </c>
      <c r="AJ100" s="171">
        <v>2385</v>
      </c>
      <c r="AK100" s="181">
        <f t="shared" si="27"/>
        <v>2385</v>
      </c>
      <c r="AL100" s="173">
        <f>IFERROR(VLOOKUP(B100,[2]rptBudgetaryBudgetCrossOrganiza!$A$13176:$O$14047,13,FALSE),"0")</f>
        <v>0</v>
      </c>
      <c r="AM100" s="173"/>
      <c r="AN100" s="173"/>
      <c r="AO100" s="173"/>
      <c r="AP100" s="173"/>
      <c r="AQ100" s="173">
        <f t="shared" si="33"/>
        <v>-2385</v>
      </c>
      <c r="AS100" s="142"/>
      <c r="AT100" s="142"/>
      <c r="AU100" s="142"/>
      <c r="AV100" s="142"/>
      <c r="AW100" s="142"/>
      <c r="AX100" s="142"/>
      <c r="AY100" s="142"/>
      <c r="AZ100" s="142">
        <f t="shared" si="34"/>
        <v>0</v>
      </c>
    </row>
    <row r="101" spans="1:52" x14ac:dyDescent="0.2">
      <c r="A101" s="193">
        <v>4</v>
      </c>
      <c r="B101" s="143" t="s">
        <v>205</v>
      </c>
      <c r="C101" s="194" t="str">
        <f t="shared" si="20"/>
        <v>40</v>
      </c>
      <c r="D101" s="194" t="str">
        <f t="shared" si="21"/>
        <v>60</v>
      </c>
      <c r="E101" s="187" t="str">
        <f t="shared" si="22"/>
        <v>530</v>
      </c>
      <c r="F101" s="143" t="str">
        <f t="shared" si="35"/>
        <v>5000.11</v>
      </c>
      <c r="G101" s="143" t="s">
        <v>92</v>
      </c>
      <c r="H101" s="166">
        <v>0</v>
      </c>
      <c r="I101" s="166">
        <v>0</v>
      </c>
      <c r="J101" s="166"/>
      <c r="K101" s="166"/>
      <c r="L101" s="166"/>
      <c r="M101" s="166">
        <v>0</v>
      </c>
      <c r="N101" s="141">
        <v>0</v>
      </c>
      <c r="O101" s="141">
        <f t="shared" si="30"/>
        <v>0</v>
      </c>
      <c r="Q101" s="177">
        <v>0</v>
      </c>
      <c r="R101" s="177">
        <v>0</v>
      </c>
      <c r="S101" s="177"/>
      <c r="T101" s="177"/>
      <c r="U101" s="177"/>
      <c r="V101" s="177">
        <v>0</v>
      </c>
      <c r="W101" s="142">
        <v>0</v>
      </c>
      <c r="X101" s="142">
        <f t="shared" si="31"/>
        <v>0</v>
      </c>
      <c r="Z101" s="179">
        <v>0</v>
      </c>
      <c r="AA101" s="179">
        <v>0</v>
      </c>
      <c r="AB101" s="179"/>
      <c r="AC101" s="179"/>
      <c r="AD101" s="179"/>
      <c r="AE101" s="179">
        <v>0</v>
      </c>
      <c r="AF101" s="175">
        <v>0</v>
      </c>
      <c r="AG101" s="175">
        <f t="shared" si="32"/>
        <v>0</v>
      </c>
      <c r="AI101" s="171">
        <v>0</v>
      </c>
      <c r="AJ101" s="171">
        <v>0</v>
      </c>
      <c r="AK101" s="181">
        <f t="shared" si="27"/>
        <v>0</v>
      </c>
      <c r="AL101" s="173">
        <f>IFERROR(VLOOKUP(B101,[2]rptBudgetaryBudgetCrossOrganiza!$A$13176:$O$14047,13,FALSE),"0")</f>
        <v>0</v>
      </c>
      <c r="AM101" s="173"/>
      <c r="AN101" s="173"/>
      <c r="AO101" s="173"/>
      <c r="AP101" s="173"/>
      <c r="AQ101" s="173">
        <f t="shared" si="33"/>
        <v>0</v>
      </c>
      <c r="AS101" s="142"/>
      <c r="AT101" s="142"/>
      <c r="AU101" s="142"/>
      <c r="AV101" s="142"/>
      <c r="AW101" s="142"/>
      <c r="AX101" s="142"/>
      <c r="AY101" s="142"/>
      <c r="AZ101" s="142">
        <f t="shared" si="34"/>
        <v>0</v>
      </c>
    </row>
    <row r="102" spans="1:52" x14ac:dyDescent="0.2">
      <c r="A102" s="193">
        <v>4</v>
      </c>
      <c r="B102" s="143" t="s">
        <v>207</v>
      </c>
      <c r="C102" s="194" t="str">
        <f t="shared" si="20"/>
        <v>40</v>
      </c>
      <c r="D102" s="194" t="str">
        <f t="shared" si="21"/>
        <v>60</v>
      </c>
      <c r="E102" s="187" t="str">
        <f t="shared" si="22"/>
        <v>530</v>
      </c>
      <c r="F102" s="143" t="str">
        <f t="shared" si="35"/>
        <v>5000.12</v>
      </c>
      <c r="G102" s="143" t="s">
        <v>93</v>
      </c>
      <c r="H102" s="166">
        <v>0</v>
      </c>
      <c r="I102" s="166">
        <v>0</v>
      </c>
      <c r="J102" s="166"/>
      <c r="K102" s="166"/>
      <c r="L102" s="166"/>
      <c r="M102" s="166">
        <v>0</v>
      </c>
      <c r="N102" s="141">
        <v>0</v>
      </c>
      <c r="O102" s="141">
        <f t="shared" si="30"/>
        <v>0</v>
      </c>
      <c r="Q102" s="177">
        <v>0</v>
      </c>
      <c r="R102" s="177">
        <v>0</v>
      </c>
      <c r="S102" s="177"/>
      <c r="T102" s="177"/>
      <c r="U102" s="177"/>
      <c r="V102" s="177">
        <v>0</v>
      </c>
      <c r="W102" s="142">
        <v>0</v>
      </c>
      <c r="X102" s="142">
        <f t="shared" si="31"/>
        <v>0</v>
      </c>
      <c r="Z102" s="179">
        <v>0</v>
      </c>
      <c r="AA102" s="179">
        <v>0</v>
      </c>
      <c r="AB102" s="179"/>
      <c r="AC102" s="179"/>
      <c r="AD102" s="179"/>
      <c r="AE102" s="179">
        <v>0</v>
      </c>
      <c r="AF102" s="175">
        <v>0</v>
      </c>
      <c r="AG102" s="175">
        <f t="shared" si="32"/>
        <v>0</v>
      </c>
      <c r="AI102" s="171">
        <v>0</v>
      </c>
      <c r="AJ102" s="171">
        <v>0</v>
      </c>
      <c r="AK102" s="181">
        <f t="shared" si="27"/>
        <v>0</v>
      </c>
      <c r="AL102" s="173">
        <f>IFERROR(VLOOKUP(B102,[2]rptBudgetaryBudgetCrossOrganiza!$A$13176:$O$14047,13,FALSE),"0")</f>
        <v>0</v>
      </c>
      <c r="AM102" s="173"/>
      <c r="AN102" s="173"/>
      <c r="AO102" s="173"/>
      <c r="AP102" s="173"/>
      <c r="AQ102" s="173">
        <f t="shared" si="33"/>
        <v>0</v>
      </c>
      <c r="AS102" s="142"/>
      <c r="AT102" s="142"/>
      <c r="AU102" s="142"/>
      <c r="AV102" s="142"/>
      <c r="AW102" s="142"/>
      <c r="AX102" s="142"/>
      <c r="AY102" s="142"/>
      <c r="AZ102" s="142">
        <f t="shared" si="34"/>
        <v>0</v>
      </c>
    </row>
    <row r="103" spans="1:52" x14ac:dyDescent="0.2">
      <c r="A103" s="193">
        <v>4</v>
      </c>
      <c r="B103" s="143" t="s">
        <v>209</v>
      </c>
      <c r="C103" s="194" t="str">
        <f t="shared" si="20"/>
        <v>40</v>
      </c>
      <c r="D103" s="194" t="str">
        <f t="shared" si="21"/>
        <v>60</v>
      </c>
      <c r="E103" s="187" t="str">
        <f t="shared" si="22"/>
        <v>530</v>
      </c>
      <c r="F103" s="143" t="str">
        <f t="shared" si="35"/>
        <v>5000.99</v>
      </c>
      <c r="G103" s="143" t="s">
        <v>94</v>
      </c>
      <c r="H103" s="166">
        <v>0</v>
      </c>
      <c r="I103" s="166">
        <v>0</v>
      </c>
      <c r="J103" s="166"/>
      <c r="K103" s="166"/>
      <c r="L103" s="166"/>
      <c r="M103" s="166">
        <v>0</v>
      </c>
      <c r="N103" s="141">
        <v>0</v>
      </c>
      <c r="O103" s="141">
        <f t="shared" si="30"/>
        <v>0</v>
      </c>
      <c r="Q103" s="177">
        <v>0</v>
      </c>
      <c r="R103" s="177">
        <v>0</v>
      </c>
      <c r="S103" s="177"/>
      <c r="T103" s="177"/>
      <c r="U103" s="177"/>
      <c r="V103" s="177">
        <v>0</v>
      </c>
      <c r="W103" s="142">
        <v>0</v>
      </c>
      <c r="X103" s="142">
        <f t="shared" si="31"/>
        <v>0</v>
      </c>
      <c r="Z103" s="179">
        <v>0</v>
      </c>
      <c r="AA103" s="179">
        <v>0</v>
      </c>
      <c r="AB103" s="179"/>
      <c r="AC103" s="179"/>
      <c r="AD103" s="179"/>
      <c r="AE103" s="179">
        <v>0</v>
      </c>
      <c r="AF103" s="175">
        <v>0</v>
      </c>
      <c r="AG103" s="175">
        <f t="shared" si="32"/>
        <v>0</v>
      </c>
      <c r="AI103" s="171">
        <v>0</v>
      </c>
      <c r="AJ103" s="171">
        <v>0</v>
      </c>
      <c r="AK103" s="181">
        <f t="shared" si="27"/>
        <v>0</v>
      </c>
      <c r="AL103" s="173">
        <f>IFERROR(VLOOKUP(B103,[2]rptBudgetaryBudgetCrossOrganiza!$A$13176:$O$14047,13,FALSE),"0")</f>
        <v>0</v>
      </c>
      <c r="AM103" s="173"/>
      <c r="AN103" s="173"/>
      <c r="AO103" s="173"/>
      <c r="AP103" s="173"/>
      <c r="AQ103" s="173">
        <f t="shared" si="33"/>
        <v>0</v>
      </c>
      <c r="AS103" s="142"/>
      <c r="AT103" s="142"/>
      <c r="AU103" s="142"/>
      <c r="AV103" s="142"/>
      <c r="AW103" s="142"/>
      <c r="AX103" s="142"/>
      <c r="AY103" s="142"/>
      <c r="AZ103" s="142">
        <f t="shared" si="34"/>
        <v>0</v>
      </c>
    </row>
    <row r="104" spans="1:52" x14ac:dyDescent="0.2">
      <c r="A104" s="193">
        <v>4</v>
      </c>
      <c r="B104" s="143" t="s">
        <v>211</v>
      </c>
      <c r="C104" s="194" t="str">
        <f t="shared" si="20"/>
        <v>40</v>
      </c>
      <c r="D104" s="194" t="str">
        <f t="shared" si="21"/>
        <v>60</v>
      </c>
      <c r="E104" s="187" t="str">
        <f t="shared" si="22"/>
        <v>530</v>
      </c>
      <c r="F104" s="143" t="str">
        <f t="shared" si="35"/>
        <v>5100.00</v>
      </c>
      <c r="G104" s="143" t="s">
        <v>95</v>
      </c>
      <c r="H104" s="166">
        <v>0</v>
      </c>
      <c r="I104" s="166">
        <v>0</v>
      </c>
      <c r="J104" s="166"/>
      <c r="K104" s="166"/>
      <c r="L104" s="166"/>
      <c r="M104" s="166">
        <v>0</v>
      </c>
      <c r="N104" s="141">
        <v>0</v>
      </c>
      <c r="O104" s="141">
        <f t="shared" si="30"/>
        <v>0</v>
      </c>
      <c r="Q104" s="177">
        <v>0</v>
      </c>
      <c r="R104" s="177">
        <v>0</v>
      </c>
      <c r="S104" s="177"/>
      <c r="T104" s="177"/>
      <c r="U104" s="177"/>
      <c r="V104" s="177">
        <v>0</v>
      </c>
      <c r="W104" s="142">
        <v>0</v>
      </c>
      <c r="X104" s="142">
        <f t="shared" si="31"/>
        <v>0</v>
      </c>
      <c r="Z104" s="179">
        <v>54435</v>
      </c>
      <c r="AA104" s="179">
        <v>54435</v>
      </c>
      <c r="AB104" s="179"/>
      <c r="AC104" s="179"/>
      <c r="AD104" s="179"/>
      <c r="AE104" s="179">
        <v>0</v>
      </c>
      <c r="AF104" s="175">
        <v>0</v>
      </c>
      <c r="AG104" s="175">
        <f t="shared" si="32"/>
        <v>-54435</v>
      </c>
      <c r="AI104" s="171">
        <v>54435</v>
      </c>
      <c r="AJ104" s="171">
        <v>54435</v>
      </c>
      <c r="AK104" s="181">
        <f t="shared" si="27"/>
        <v>54435</v>
      </c>
      <c r="AL104" s="173">
        <f>IFERROR(VLOOKUP(B104,[2]rptBudgetaryBudgetCrossOrganiza!$A$13176:$O$14047,13,FALSE),"0")</f>
        <v>0</v>
      </c>
      <c r="AM104" s="173"/>
      <c r="AN104" s="173"/>
      <c r="AO104" s="173"/>
      <c r="AP104" s="173"/>
      <c r="AQ104" s="173">
        <f t="shared" si="33"/>
        <v>-54435</v>
      </c>
      <c r="AS104" s="142"/>
      <c r="AT104" s="142"/>
      <c r="AU104" s="142"/>
      <c r="AV104" s="142"/>
      <c r="AW104" s="142"/>
      <c r="AX104" s="142"/>
      <c r="AY104" s="142"/>
      <c r="AZ104" s="142">
        <f t="shared" si="34"/>
        <v>0</v>
      </c>
    </row>
    <row r="105" spans="1:52" x14ac:dyDescent="0.2">
      <c r="A105" s="193">
        <v>4</v>
      </c>
      <c r="B105" s="143" t="s">
        <v>213</v>
      </c>
      <c r="C105" s="194" t="str">
        <f t="shared" si="20"/>
        <v>40</v>
      </c>
      <c r="D105" s="194" t="str">
        <f t="shared" si="21"/>
        <v>60</v>
      </c>
      <c r="E105" s="187" t="str">
        <f t="shared" si="22"/>
        <v>530</v>
      </c>
      <c r="F105" s="143" t="str">
        <f t="shared" si="35"/>
        <v>5100.01</v>
      </c>
      <c r="G105" s="143" t="s">
        <v>96</v>
      </c>
      <c r="H105" s="166">
        <v>0</v>
      </c>
      <c r="I105" s="166">
        <v>0</v>
      </c>
      <c r="J105" s="166"/>
      <c r="K105" s="166"/>
      <c r="L105" s="166"/>
      <c r="M105" s="166">
        <v>0</v>
      </c>
      <c r="N105" s="141">
        <v>0</v>
      </c>
      <c r="O105" s="141">
        <f t="shared" si="30"/>
        <v>0</v>
      </c>
      <c r="Q105" s="177">
        <v>0</v>
      </c>
      <c r="R105" s="177">
        <v>0</v>
      </c>
      <c r="S105" s="177"/>
      <c r="T105" s="177"/>
      <c r="U105" s="177"/>
      <c r="V105" s="177">
        <v>0</v>
      </c>
      <c r="W105" s="142">
        <v>0</v>
      </c>
      <c r="X105" s="142">
        <f t="shared" si="31"/>
        <v>0</v>
      </c>
      <c r="Z105" s="179">
        <v>28845</v>
      </c>
      <c r="AA105" s="179">
        <v>28845</v>
      </c>
      <c r="AB105" s="179"/>
      <c r="AC105" s="179"/>
      <c r="AD105" s="179"/>
      <c r="AE105" s="179">
        <v>0</v>
      </c>
      <c r="AF105" s="175">
        <v>0</v>
      </c>
      <c r="AG105" s="175">
        <f t="shared" si="32"/>
        <v>-28845</v>
      </c>
      <c r="AI105" s="171">
        <v>28845</v>
      </c>
      <c r="AJ105" s="171">
        <v>28845</v>
      </c>
      <c r="AK105" s="181">
        <f t="shared" si="27"/>
        <v>28845</v>
      </c>
      <c r="AL105" s="173">
        <f>IFERROR(VLOOKUP(B105,[2]rptBudgetaryBudgetCrossOrganiza!$A$13176:$O$14047,13,FALSE),"0")</f>
        <v>0</v>
      </c>
      <c r="AM105" s="173"/>
      <c r="AN105" s="173"/>
      <c r="AO105" s="173"/>
      <c r="AP105" s="173"/>
      <c r="AQ105" s="173">
        <f t="shared" si="33"/>
        <v>-28845</v>
      </c>
      <c r="AS105" s="142"/>
      <c r="AT105" s="142"/>
      <c r="AU105" s="142"/>
      <c r="AV105" s="142"/>
      <c r="AW105" s="142"/>
      <c r="AX105" s="142"/>
      <c r="AY105" s="142"/>
      <c r="AZ105" s="142">
        <f t="shared" si="34"/>
        <v>0</v>
      </c>
    </row>
    <row r="106" spans="1:52" x14ac:dyDescent="0.2">
      <c r="A106" s="193">
        <v>4</v>
      </c>
      <c r="B106" s="143" t="s">
        <v>215</v>
      </c>
      <c r="C106" s="194" t="str">
        <f t="shared" si="20"/>
        <v>40</v>
      </c>
      <c r="D106" s="194" t="str">
        <f t="shared" si="21"/>
        <v>60</v>
      </c>
      <c r="E106" s="187" t="str">
        <f t="shared" si="22"/>
        <v>530</v>
      </c>
      <c r="F106" s="143" t="str">
        <f t="shared" si="35"/>
        <v>5100.02</v>
      </c>
      <c r="G106" s="143" t="s">
        <v>97</v>
      </c>
      <c r="H106" s="166">
        <v>0</v>
      </c>
      <c r="I106" s="166">
        <v>0</v>
      </c>
      <c r="J106" s="166"/>
      <c r="K106" s="166"/>
      <c r="L106" s="166"/>
      <c r="M106" s="166">
        <v>0</v>
      </c>
      <c r="N106" s="141">
        <v>0</v>
      </c>
      <c r="O106" s="141">
        <f t="shared" si="30"/>
        <v>0</v>
      </c>
      <c r="Q106" s="177">
        <v>0</v>
      </c>
      <c r="R106" s="177">
        <v>0</v>
      </c>
      <c r="S106" s="177"/>
      <c r="T106" s="177"/>
      <c r="U106" s="177"/>
      <c r="V106" s="177">
        <v>0</v>
      </c>
      <c r="W106" s="142">
        <v>0</v>
      </c>
      <c r="X106" s="142">
        <f t="shared" si="31"/>
        <v>0</v>
      </c>
      <c r="Z106" s="179">
        <v>83430</v>
      </c>
      <c r="AA106" s="179">
        <v>83430</v>
      </c>
      <c r="AB106" s="179"/>
      <c r="AC106" s="179"/>
      <c r="AD106" s="179"/>
      <c r="AE106" s="179">
        <v>0</v>
      </c>
      <c r="AF106" s="175">
        <v>0</v>
      </c>
      <c r="AG106" s="175">
        <f t="shared" si="32"/>
        <v>-83430</v>
      </c>
      <c r="AI106" s="171">
        <v>83430</v>
      </c>
      <c r="AJ106" s="171">
        <v>83430</v>
      </c>
      <c r="AK106" s="181">
        <f t="shared" si="27"/>
        <v>83430</v>
      </c>
      <c r="AL106" s="173">
        <f>IFERROR(VLOOKUP(B106,[2]rptBudgetaryBudgetCrossOrganiza!$A$13176:$O$14047,13,FALSE),"0")</f>
        <v>0</v>
      </c>
      <c r="AM106" s="173"/>
      <c r="AN106" s="173"/>
      <c r="AO106" s="173"/>
      <c r="AP106" s="173"/>
      <c r="AQ106" s="173">
        <f t="shared" si="33"/>
        <v>-83430</v>
      </c>
      <c r="AS106" s="142"/>
      <c r="AT106" s="142"/>
      <c r="AU106" s="142"/>
      <c r="AV106" s="142"/>
      <c r="AW106" s="142"/>
      <c r="AX106" s="142"/>
      <c r="AY106" s="142"/>
      <c r="AZ106" s="142">
        <f t="shared" si="34"/>
        <v>0</v>
      </c>
    </row>
    <row r="107" spans="1:52" x14ac:dyDescent="0.2">
      <c r="A107" s="193">
        <v>4</v>
      </c>
      <c r="B107" s="143" t="s">
        <v>217</v>
      </c>
      <c r="C107" s="194" t="str">
        <f t="shared" si="20"/>
        <v>40</v>
      </c>
      <c r="D107" s="194" t="str">
        <f t="shared" si="21"/>
        <v>60</v>
      </c>
      <c r="E107" s="187" t="str">
        <f t="shared" si="22"/>
        <v>530</v>
      </c>
      <c r="F107" s="143" t="str">
        <f t="shared" si="35"/>
        <v>5100.03</v>
      </c>
      <c r="G107" s="143" t="s">
        <v>98</v>
      </c>
      <c r="H107" s="166">
        <v>0</v>
      </c>
      <c r="I107" s="166">
        <v>0</v>
      </c>
      <c r="J107" s="166"/>
      <c r="K107" s="166"/>
      <c r="L107" s="166"/>
      <c r="M107" s="166">
        <v>0</v>
      </c>
      <c r="N107" s="141">
        <v>0</v>
      </c>
      <c r="O107" s="141">
        <f t="shared" si="30"/>
        <v>0</v>
      </c>
      <c r="Q107" s="177">
        <v>0</v>
      </c>
      <c r="R107" s="177">
        <v>0</v>
      </c>
      <c r="S107" s="177"/>
      <c r="T107" s="177"/>
      <c r="U107" s="177"/>
      <c r="V107" s="177">
        <v>0</v>
      </c>
      <c r="W107" s="142">
        <v>0</v>
      </c>
      <c r="X107" s="142">
        <f t="shared" si="31"/>
        <v>0</v>
      </c>
      <c r="Z107" s="179">
        <v>5935</v>
      </c>
      <c r="AA107" s="179">
        <v>5935</v>
      </c>
      <c r="AB107" s="179"/>
      <c r="AC107" s="179"/>
      <c r="AD107" s="179"/>
      <c r="AE107" s="179">
        <v>0</v>
      </c>
      <c r="AF107" s="175">
        <v>0</v>
      </c>
      <c r="AG107" s="175">
        <f t="shared" si="32"/>
        <v>-5935</v>
      </c>
      <c r="AI107" s="171">
        <v>5935</v>
      </c>
      <c r="AJ107" s="171">
        <v>5935</v>
      </c>
      <c r="AK107" s="181">
        <f t="shared" si="27"/>
        <v>5935</v>
      </c>
      <c r="AL107" s="173">
        <f>IFERROR(VLOOKUP(B107,[2]rptBudgetaryBudgetCrossOrganiza!$A$13176:$O$14047,13,FALSE),"0")</f>
        <v>0</v>
      </c>
      <c r="AM107" s="173"/>
      <c r="AN107" s="173"/>
      <c r="AO107" s="173"/>
      <c r="AP107" s="173"/>
      <c r="AQ107" s="173">
        <f t="shared" si="33"/>
        <v>-5935</v>
      </c>
      <c r="AS107" s="142"/>
      <c r="AT107" s="142"/>
      <c r="AU107" s="142"/>
      <c r="AV107" s="142"/>
      <c r="AW107" s="142"/>
      <c r="AX107" s="142"/>
      <c r="AY107" s="142"/>
      <c r="AZ107" s="142">
        <f t="shared" si="34"/>
        <v>0</v>
      </c>
    </row>
    <row r="108" spans="1:52" x14ac:dyDescent="0.2">
      <c r="A108" s="193">
        <v>4</v>
      </c>
      <c r="B108" s="143" t="s">
        <v>219</v>
      </c>
      <c r="C108" s="194" t="str">
        <f t="shared" si="20"/>
        <v>40</v>
      </c>
      <c r="D108" s="194" t="str">
        <f t="shared" si="21"/>
        <v>60</v>
      </c>
      <c r="E108" s="187" t="str">
        <f t="shared" si="22"/>
        <v>530</v>
      </c>
      <c r="F108" s="143" t="str">
        <f t="shared" si="35"/>
        <v>5100.04</v>
      </c>
      <c r="G108" s="143" t="s">
        <v>99</v>
      </c>
      <c r="H108" s="166">
        <v>0</v>
      </c>
      <c r="I108" s="166">
        <v>0</v>
      </c>
      <c r="J108" s="166"/>
      <c r="K108" s="166"/>
      <c r="L108" s="166"/>
      <c r="M108" s="166">
        <v>0</v>
      </c>
      <c r="N108" s="141">
        <v>0</v>
      </c>
      <c r="O108" s="141">
        <f t="shared" si="30"/>
        <v>0</v>
      </c>
      <c r="Q108" s="177">
        <v>0</v>
      </c>
      <c r="R108" s="177">
        <v>0</v>
      </c>
      <c r="S108" s="177"/>
      <c r="T108" s="177"/>
      <c r="U108" s="177"/>
      <c r="V108" s="177">
        <v>0</v>
      </c>
      <c r="W108" s="142">
        <v>0</v>
      </c>
      <c r="X108" s="142">
        <f t="shared" si="31"/>
        <v>0</v>
      </c>
      <c r="Z108" s="179">
        <v>935</v>
      </c>
      <c r="AA108" s="179">
        <v>935</v>
      </c>
      <c r="AB108" s="179"/>
      <c r="AC108" s="179"/>
      <c r="AD108" s="179"/>
      <c r="AE108" s="179">
        <v>0</v>
      </c>
      <c r="AF108" s="175">
        <v>0</v>
      </c>
      <c r="AG108" s="175">
        <f t="shared" si="32"/>
        <v>-935</v>
      </c>
      <c r="AI108" s="171">
        <v>935</v>
      </c>
      <c r="AJ108" s="171">
        <v>935</v>
      </c>
      <c r="AK108" s="181">
        <f t="shared" si="27"/>
        <v>935</v>
      </c>
      <c r="AL108" s="173">
        <f>IFERROR(VLOOKUP(B108,[2]rptBudgetaryBudgetCrossOrganiza!$A$13176:$O$14047,13,FALSE),"0")</f>
        <v>0</v>
      </c>
      <c r="AM108" s="173"/>
      <c r="AN108" s="173"/>
      <c r="AO108" s="173"/>
      <c r="AP108" s="173"/>
      <c r="AQ108" s="173">
        <f t="shared" si="33"/>
        <v>-935</v>
      </c>
      <c r="AS108" s="142"/>
      <c r="AT108" s="142"/>
      <c r="AU108" s="142"/>
      <c r="AV108" s="142"/>
      <c r="AW108" s="142"/>
      <c r="AX108" s="142"/>
      <c r="AY108" s="142"/>
      <c r="AZ108" s="142">
        <f t="shared" si="34"/>
        <v>0</v>
      </c>
    </row>
    <row r="109" spans="1:52" x14ac:dyDescent="0.2">
      <c r="A109" s="193">
        <v>4</v>
      </c>
      <c r="B109" s="143" t="s">
        <v>221</v>
      </c>
      <c r="C109" s="194" t="str">
        <f t="shared" si="20"/>
        <v>40</v>
      </c>
      <c r="D109" s="194" t="str">
        <f t="shared" si="21"/>
        <v>60</v>
      </c>
      <c r="E109" s="187" t="str">
        <f t="shared" si="22"/>
        <v>530</v>
      </c>
      <c r="F109" s="143" t="str">
        <f t="shared" si="35"/>
        <v>5100.05</v>
      </c>
      <c r="G109" s="143" t="s">
        <v>100</v>
      </c>
      <c r="H109" s="166">
        <v>0</v>
      </c>
      <c r="I109" s="166">
        <v>0</v>
      </c>
      <c r="J109" s="166"/>
      <c r="K109" s="166"/>
      <c r="L109" s="166"/>
      <c r="M109" s="166">
        <v>0</v>
      </c>
      <c r="N109" s="141">
        <v>0</v>
      </c>
      <c r="O109" s="141">
        <f t="shared" si="30"/>
        <v>0</v>
      </c>
      <c r="Q109" s="177">
        <v>0</v>
      </c>
      <c r="R109" s="177">
        <v>0</v>
      </c>
      <c r="S109" s="177"/>
      <c r="T109" s="177"/>
      <c r="U109" s="177"/>
      <c r="V109" s="177">
        <v>0</v>
      </c>
      <c r="W109" s="142">
        <v>0</v>
      </c>
      <c r="X109" s="142">
        <f t="shared" si="31"/>
        <v>0</v>
      </c>
      <c r="Z109" s="179">
        <v>320</v>
      </c>
      <c r="AA109" s="179">
        <v>320</v>
      </c>
      <c r="AB109" s="179"/>
      <c r="AC109" s="179"/>
      <c r="AD109" s="179"/>
      <c r="AE109" s="179">
        <v>0</v>
      </c>
      <c r="AF109" s="175">
        <v>0</v>
      </c>
      <c r="AG109" s="175">
        <f t="shared" si="32"/>
        <v>-320</v>
      </c>
      <c r="AI109" s="171">
        <v>320</v>
      </c>
      <c r="AJ109" s="171">
        <v>320</v>
      </c>
      <c r="AK109" s="181">
        <f t="shared" si="27"/>
        <v>320</v>
      </c>
      <c r="AL109" s="173">
        <f>IFERROR(VLOOKUP(B109,[2]rptBudgetaryBudgetCrossOrganiza!$A$13176:$O$14047,13,FALSE),"0")</f>
        <v>0</v>
      </c>
      <c r="AM109" s="173"/>
      <c r="AN109" s="173"/>
      <c r="AO109" s="173"/>
      <c r="AP109" s="173"/>
      <c r="AQ109" s="173">
        <f t="shared" si="33"/>
        <v>-320</v>
      </c>
      <c r="AS109" s="142"/>
      <c r="AT109" s="142"/>
      <c r="AU109" s="142"/>
      <c r="AV109" s="142"/>
      <c r="AW109" s="142"/>
      <c r="AX109" s="142"/>
      <c r="AY109" s="142"/>
      <c r="AZ109" s="142">
        <f t="shared" si="34"/>
        <v>0</v>
      </c>
    </row>
    <row r="110" spans="1:52" x14ac:dyDescent="0.2">
      <c r="A110" s="193">
        <v>4</v>
      </c>
      <c r="B110" s="143" t="s">
        <v>223</v>
      </c>
      <c r="C110" s="194" t="str">
        <f t="shared" si="20"/>
        <v>40</v>
      </c>
      <c r="D110" s="194" t="str">
        <f t="shared" si="21"/>
        <v>60</v>
      </c>
      <c r="E110" s="187" t="str">
        <f t="shared" si="22"/>
        <v>530</v>
      </c>
      <c r="F110" s="143" t="str">
        <f t="shared" si="35"/>
        <v>5100.06</v>
      </c>
      <c r="G110" s="143" t="s">
        <v>101</v>
      </c>
      <c r="H110" s="166">
        <v>0</v>
      </c>
      <c r="I110" s="166">
        <v>0</v>
      </c>
      <c r="J110" s="166"/>
      <c r="K110" s="166"/>
      <c r="L110" s="166"/>
      <c r="M110" s="166">
        <v>0</v>
      </c>
      <c r="N110" s="141">
        <v>0</v>
      </c>
      <c r="O110" s="141">
        <f t="shared" si="30"/>
        <v>0</v>
      </c>
      <c r="Q110" s="177">
        <v>0</v>
      </c>
      <c r="R110" s="177">
        <v>0</v>
      </c>
      <c r="S110" s="177"/>
      <c r="T110" s="177"/>
      <c r="U110" s="177"/>
      <c r="V110" s="177">
        <v>0</v>
      </c>
      <c r="W110" s="142">
        <v>0</v>
      </c>
      <c r="X110" s="142">
        <f t="shared" si="31"/>
        <v>0</v>
      </c>
      <c r="Z110" s="179">
        <v>12700</v>
      </c>
      <c r="AA110" s="179">
        <v>12700</v>
      </c>
      <c r="AB110" s="179"/>
      <c r="AC110" s="179"/>
      <c r="AD110" s="179"/>
      <c r="AE110" s="179">
        <v>4233.32</v>
      </c>
      <c r="AF110" s="175">
        <v>4233.32</v>
      </c>
      <c r="AG110" s="175">
        <f t="shared" si="32"/>
        <v>-8466.68</v>
      </c>
      <c r="AI110" s="171">
        <v>12700</v>
      </c>
      <c r="AJ110" s="171">
        <v>12700</v>
      </c>
      <c r="AK110" s="181">
        <f t="shared" si="27"/>
        <v>12700</v>
      </c>
      <c r="AL110" s="173">
        <f>IFERROR(VLOOKUP(B110,[2]rptBudgetaryBudgetCrossOrganiza!$A$13176:$O$14047,13,FALSE),"0")</f>
        <v>0</v>
      </c>
      <c r="AM110" s="173"/>
      <c r="AN110" s="173"/>
      <c r="AO110" s="173"/>
      <c r="AP110" s="173"/>
      <c r="AQ110" s="173">
        <f t="shared" si="33"/>
        <v>-12700</v>
      </c>
      <c r="AS110" s="142"/>
      <c r="AT110" s="142"/>
      <c r="AU110" s="142"/>
      <c r="AV110" s="142"/>
      <c r="AW110" s="142"/>
      <c r="AX110" s="142"/>
      <c r="AY110" s="142"/>
      <c r="AZ110" s="142">
        <f t="shared" si="34"/>
        <v>0</v>
      </c>
    </row>
    <row r="111" spans="1:52" x14ac:dyDescent="0.2">
      <c r="A111" s="193">
        <v>4</v>
      </c>
      <c r="B111" s="143" t="s">
        <v>225</v>
      </c>
      <c r="C111" s="194" t="str">
        <f t="shared" si="20"/>
        <v>40</v>
      </c>
      <c r="D111" s="194" t="str">
        <f t="shared" si="21"/>
        <v>60</v>
      </c>
      <c r="E111" s="187" t="str">
        <f t="shared" si="22"/>
        <v>530</v>
      </c>
      <c r="F111" s="143" t="str">
        <f t="shared" si="35"/>
        <v>5100.07</v>
      </c>
      <c r="G111" s="143" t="s">
        <v>102</v>
      </c>
      <c r="H111" s="166">
        <v>0</v>
      </c>
      <c r="I111" s="166">
        <v>0</v>
      </c>
      <c r="J111" s="166"/>
      <c r="K111" s="166"/>
      <c r="L111" s="166"/>
      <c r="M111" s="166">
        <v>0</v>
      </c>
      <c r="N111" s="141">
        <v>0</v>
      </c>
      <c r="O111" s="141">
        <f t="shared" si="30"/>
        <v>0</v>
      </c>
      <c r="Q111" s="177">
        <v>0</v>
      </c>
      <c r="R111" s="177">
        <v>0</v>
      </c>
      <c r="S111" s="177"/>
      <c r="T111" s="177"/>
      <c r="U111" s="177"/>
      <c r="V111" s="177">
        <v>0</v>
      </c>
      <c r="W111" s="142">
        <v>0</v>
      </c>
      <c r="X111" s="142">
        <f t="shared" si="31"/>
        <v>0</v>
      </c>
      <c r="Z111" s="179">
        <v>1750</v>
      </c>
      <c r="AA111" s="179">
        <v>1750</v>
      </c>
      <c r="AB111" s="179"/>
      <c r="AC111" s="179"/>
      <c r="AD111" s="179"/>
      <c r="AE111" s="179">
        <v>0</v>
      </c>
      <c r="AF111" s="175">
        <v>0</v>
      </c>
      <c r="AG111" s="175">
        <f t="shared" si="32"/>
        <v>-1750</v>
      </c>
      <c r="AI111" s="171">
        <v>1750</v>
      </c>
      <c r="AJ111" s="171">
        <v>1750</v>
      </c>
      <c r="AK111" s="181">
        <f t="shared" si="27"/>
        <v>1750</v>
      </c>
      <c r="AL111" s="173">
        <f>IFERROR(VLOOKUP(B111,[2]rptBudgetaryBudgetCrossOrganiza!$A$13176:$O$14047,13,FALSE),"0")</f>
        <v>0</v>
      </c>
      <c r="AM111" s="173"/>
      <c r="AN111" s="173"/>
      <c r="AO111" s="173"/>
      <c r="AP111" s="173"/>
      <c r="AQ111" s="173">
        <f t="shared" si="33"/>
        <v>-1750</v>
      </c>
      <c r="AS111" s="142"/>
      <c r="AT111" s="142"/>
      <c r="AU111" s="142"/>
      <c r="AV111" s="142"/>
      <c r="AW111" s="142"/>
      <c r="AX111" s="142"/>
      <c r="AY111" s="142"/>
      <c r="AZ111" s="142">
        <f t="shared" si="34"/>
        <v>0</v>
      </c>
    </row>
    <row r="112" spans="1:52" x14ac:dyDescent="0.2">
      <c r="A112" s="193">
        <v>4</v>
      </c>
      <c r="B112" s="143" t="s">
        <v>227</v>
      </c>
      <c r="C112" s="194" t="str">
        <f t="shared" si="20"/>
        <v>40</v>
      </c>
      <c r="D112" s="194" t="str">
        <f t="shared" si="21"/>
        <v>60</v>
      </c>
      <c r="E112" s="187" t="str">
        <f t="shared" si="22"/>
        <v>530</v>
      </c>
      <c r="F112" s="143" t="str">
        <f t="shared" si="35"/>
        <v>5100.08</v>
      </c>
      <c r="G112" s="143" t="s">
        <v>103</v>
      </c>
      <c r="H112" s="166">
        <v>0</v>
      </c>
      <c r="I112" s="166">
        <v>0</v>
      </c>
      <c r="J112" s="166"/>
      <c r="K112" s="166"/>
      <c r="L112" s="166"/>
      <c r="M112" s="166">
        <v>0</v>
      </c>
      <c r="N112" s="141">
        <v>0</v>
      </c>
      <c r="O112" s="141">
        <f t="shared" si="30"/>
        <v>0</v>
      </c>
      <c r="Q112" s="177">
        <v>0</v>
      </c>
      <c r="R112" s="177">
        <v>0</v>
      </c>
      <c r="S112" s="177"/>
      <c r="T112" s="177"/>
      <c r="U112" s="177"/>
      <c r="V112" s="177">
        <v>0</v>
      </c>
      <c r="W112" s="142">
        <v>0</v>
      </c>
      <c r="X112" s="142">
        <f t="shared" si="31"/>
        <v>0</v>
      </c>
      <c r="Z112" s="179">
        <v>6930</v>
      </c>
      <c r="AA112" s="179">
        <v>6930</v>
      </c>
      <c r="AB112" s="179"/>
      <c r="AC112" s="179"/>
      <c r="AD112" s="179"/>
      <c r="AE112" s="179">
        <v>0</v>
      </c>
      <c r="AF112" s="175">
        <v>0</v>
      </c>
      <c r="AG112" s="175">
        <f t="shared" si="32"/>
        <v>-6930</v>
      </c>
      <c r="AI112" s="171">
        <v>6930</v>
      </c>
      <c r="AJ112" s="171">
        <v>6930</v>
      </c>
      <c r="AK112" s="181">
        <f t="shared" si="27"/>
        <v>6930</v>
      </c>
      <c r="AL112" s="173">
        <f>IFERROR(VLOOKUP(B112,[2]rptBudgetaryBudgetCrossOrganiza!$A$13176:$O$14047,13,FALSE),"0")</f>
        <v>0</v>
      </c>
      <c r="AM112" s="173"/>
      <c r="AN112" s="173"/>
      <c r="AO112" s="173"/>
      <c r="AP112" s="173"/>
      <c r="AQ112" s="173">
        <f t="shared" si="33"/>
        <v>-6930</v>
      </c>
      <c r="AS112" s="142"/>
      <c r="AT112" s="142"/>
      <c r="AU112" s="142"/>
      <c r="AV112" s="142"/>
      <c r="AW112" s="142"/>
      <c r="AX112" s="142"/>
      <c r="AY112" s="142"/>
      <c r="AZ112" s="142">
        <f t="shared" si="34"/>
        <v>0</v>
      </c>
    </row>
    <row r="113" spans="1:52" x14ac:dyDescent="0.2">
      <c r="A113" s="193">
        <v>4</v>
      </c>
      <c r="B113" s="143" t="s">
        <v>229</v>
      </c>
      <c r="C113" s="194" t="str">
        <f t="shared" si="20"/>
        <v>40</v>
      </c>
      <c r="D113" s="194" t="str">
        <f t="shared" si="21"/>
        <v>60</v>
      </c>
      <c r="E113" s="187" t="str">
        <f t="shared" si="22"/>
        <v>530</v>
      </c>
      <c r="F113" s="143" t="str">
        <f t="shared" si="35"/>
        <v>5100.09</v>
      </c>
      <c r="G113" s="143" t="s">
        <v>104</v>
      </c>
      <c r="H113" s="166">
        <v>0</v>
      </c>
      <c r="I113" s="166">
        <v>0</v>
      </c>
      <c r="J113" s="166"/>
      <c r="K113" s="166"/>
      <c r="L113" s="166"/>
      <c r="M113" s="166">
        <v>0</v>
      </c>
      <c r="N113" s="141">
        <v>0</v>
      </c>
      <c r="O113" s="141">
        <f t="shared" si="30"/>
        <v>0</v>
      </c>
      <c r="Q113" s="177">
        <v>0</v>
      </c>
      <c r="R113" s="177">
        <v>0</v>
      </c>
      <c r="S113" s="177"/>
      <c r="T113" s="177"/>
      <c r="U113" s="177"/>
      <c r="V113" s="177">
        <v>0</v>
      </c>
      <c r="W113" s="142">
        <v>0</v>
      </c>
      <c r="X113" s="142">
        <f t="shared" si="31"/>
        <v>0</v>
      </c>
      <c r="Z113" s="179">
        <v>0</v>
      </c>
      <c r="AA113" s="179">
        <v>0</v>
      </c>
      <c r="AB113" s="179"/>
      <c r="AC113" s="179"/>
      <c r="AD113" s="179"/>
      <c r="AE113" s="179">
        <v>0</v>
      </c>
      <c r="AF113" s="175">
        <v>0</v>
      </c>
      <c r="AG113" s="175">
        <f t="shared" si="32"/>
        <v>0</v>
      </c>
      <c r="AI113" s="171">
        <v>0</v>
      </c>
      <c r="AJ113" s="171">
        <v>0</v>
      </c>
      <c r="AK113" s="181">
        <f t="shared" si="27"/>
        <v>0</v>
      </c>
      <c r="AL113" s="173">
        <f>IFERROR(VLOOKUP(B113,[2]rptBudgetaryBudgetCrossOrganiza!$A$13176:$O$14047,13,FALSE),"0")</f>
        <v>0</v>
      </c>
      <c r="AM113" s="173"/>
      <c r="AN113" s="173"/>
      <c r="AO113" s="173"/>
      <c r="AP113" s="173"/>
      <c r="AQ113" s="173">
        <f t="shared" si="33"/>
        <v>0</v>
      </c>
      <c r="AS113" s="142"/>
      <c r="AT113" s="142"/>
      <c r="AU113" s="142"/>
      <c r="AV113" s="142"/>
      <c r="AW113" s="142"/>
      <c r="AX113" s="142"/>
      <c r="AY113" s="142"/>
      <c r="AZ113" s="142">
        <f t="shared" si="34"/>
        <v>0</v>
      </c>
    </row>
    <row r="114" spans="1:52" x14ac:dyDescent="0.2">
      <c r="A114" s="193">
        <v>4</v>
      </c>
      <c r="B114" s="143" t="s">
        <v>231</v>
      </c>
      <c r="C114" s="194" t="str">
        <f t="shared" si="20"/>
        <v>40</v>
      </c>
      <c r="D114" s="194" t="str">
        <f t="shared" si="21"/>
        <v>60</v>
      </c>
      <c r="E114" s="187" t="str">
        <f t="shared" si="22"/>
        <v>530</v>
      </c>
      <c r="F114" s="143" t="str">
        <f t="shared" si="35"/>
        <v>5100.10</v>
      </c>
      <c r="G114" s="143" t="s">
        <v>105</v>
      </c>
      <c r="H114" s="166">
        <v>0</v>
      </c>
      <c r="I114" s="166">
        <v>0</v>
      </c>
      <c r="J114" s="166"/>
      <c r="K114" s="166"/>
      <c r="L114" s="166"/>
      <c r="M114" s="166">
        <v>0</v>
      </c>
      <c r="N114" s="141">
        <v>0</v>
      </c>
      <c r="O114" s="141">
        <f t="shared" si="30"/>
        <v>0</v>
      </c>
      <c r="Q114" s="177">
        <v>0</v>
      </c>
      <c r="R114" s="177">
        <v>0</v>
      </c>
      <c r="S114" s="177"/>
      <c r="T114" s="177"/>
      <c r="U114" s="177"/>
      <c r="V114" s="177">
        <v>0</v>
      </c>
      <c r="W114" s="142">
        <v>0</v>
      </c>
      <c r="X114" s="142">
        <f t="shared" si="31"/>
        <v>0</v>
      </c>
      <c r="Z114" s="179">
        <v>0</v>
      </c>
      <c r="AA114" s="179">
        <v>0</v>
      </c>
      <c r="AB114" s="179"/>
      <c r="AC114" s="179"/>
      <c r="AD114" s="179"/>
      <c r="AE114" s="179">
        <v>0</v>
      </c>
      <c r="AF114" s="175">
        <v>0</v>
      </c>
      <c r="AG114" s="175">
        <f t="shared" si="32"/>
        <v>0</v>
      </c>
      <c r="AI114" s="171">
        <v>0</v>
      </c>
      <c r="AJ114" s="171">
        <v>0</v>
      </c>
      <c r="AK114" s="181">
        <f t="shared" si="27"/>
        <v>0</v>
      </c>
      <c r="AL114" s="173">
        <f>IFERROR(VLOOKUP(B114,[2]rptBudgetaryBudgetCrossOrganiza!$A$13176:$O$14047,13,FALSE),"0")</f>
        <v>0</v>
      </c>
      <c r="AM114" s="173"/>
      <c r="AN114" s="173"/>
      <c r="AO114" s="173"/>
      <c r="AP114" s="173"/>
      <c r="AQ114" s="173">
        <f t="shared" si="33"/>
        <v>0</v>
      </c>
      <c r="AS114" s="142"/>
      <c r="AT114" s="142"/>
      <c r="AU114" s="142"/>
      <c r="AV114" s="142"/>
      <c r="AW114" s="142"/>
      <c r="AX114" s="142"/>
      <c r="AY114" s="142"/>
      <c r="AZ114" s="142">
        <f t="shared" si="34"/>
        <v>0</v>
      </c>
    </row>
    <row r="115" spans="1:52" x14ac:dyDescent="0.2">
      <c r="A115" s="193">
        <v>4</v>
      </c>
      <c r="B115" s="143" t="s">
        <v>233</v>
      </c>
      <c r="C115" s="194" t="str">
        <f t="shared" si="20"/>
        <v>40</v>
      </c>
      <c r="D115" s="194" t="str">
        <f t="shared" si="21"/>
        <v>60</v>
      </c>
      <c r="E115" s="187" t="str">
        <f t="shared" si="22"/>
        <v>530</v>
      </c>
      <c r="F115" s="143" t="str">
        <f t="shared" si="35"/>
        <v>5100.11</v>
      </c>
      <c r="G115" s="143" t="s">
        <v>106</v>
      </c>
      <c r="H115" s="166">
        <v>0</v>
      </c>
      <c r="I115" s="166">
        <v>0</v>
      </c>
      <c r="J115" s="166"/>
      <c r="K115" s="166"/>
      <c r="L115" s="166"/>
      <c r="M115" s="166">
        <v>0</v>
      </c>
      <c r="N115" s="141">
        <v>0</v>
      </c>
      <c r="O115" s="141">
        <f t="shared" si="30"/>
        <v>0</v>
      </c>
      <c r="Q115" s="177">
        <v>0</v>
      </c>
      <c r="R115" s="177">
        <v>0</v>
      </c>
      <c r="S115" s="177"/>
      <c r="T115" s="177"/>
      <c r="U115" s="177"/>
      <c r="V115" s="177">
        <v>0</v>
      </c>
      <c r="W115" s="142">
        <v>0</v>
      </c>
      <c r="X115" s="142">
        <f t="shared" si="31"/>
        <v>0</v>
      </c>
      <c r="Z115" s="179">
        <v>4335</v>
      </c>
      <c r="AA115" s="179">
        <v>4335</v>
      </c>
      <c r="AB115" s="179"/>
      <c r="AC115" s="179"/>
      <c r="AD115" s="179"/>
      <c r="AE115" s="179">
        <v>0</v>
      </c>
      <c r="AF115" s="175">
        <v>0</v>
      </c>
      <c r="AG115" s="175">
        <f t="shared" si="32"/>
        <v>-4335</v>
      </c>
      <c r="AI115" s="171">
        <v>4335</v>
      </c>
      <c r="AJ115" s="171">
        <v>4335</v>
      </c>
      <c r="AK115" s="181">
        <f t="shared" si="27"/>
        <v>4335</v>
      </c>
      <c r="AL115" s="173">
        <f>IFERROR(VLOOKUP(B115,[2]rptBudgetaryBudgetCrossOrganiza!$A$13176:$O$14047,13,FALSE),"0")</f>
        <v>0</v>
      </c>
      <c r="AM115" s="173"/>
      <c r="AN115" s="173"/>
      <c r="AO115" s="173"/>
      <c r="AP115" s="173"/>
      <c r="AQ115" s="173">
        <f t="shared" si="33"/>
        <v>-4335</v>
      </c>
      <c r="AS115" s="142"/>
      <c r="AT115" s="142"/>
      <c r="AU115" s="142"/>
      <c r="AV115" s="142"/>
      <c r="AW115" s="142"/>
      <c r="AX115" s="142"/>
      <c r="AY115" s="142"/>
      <c r="AZ115" s="142">
        <f t="shared" si="34"/>
        <v>0</v>
      </c>
    </row>
    <row r="116" spans="1:52" x14ac:dyDescent="0.2">
      <c r="A116" s="193">
        <v>4</v>
      </c>
      <c r="B116" s="143" t="s">
        <v>235</v>
      </c>
      <c r="C116" s="194" t="str">
        <f t="shared" si="20"/>
        <v>40</v>
      </c>
      <c r="D116" s="194" t="str">
        <f t="shared" si="21"/>
        <v>60</v>
      </c>
      <c r="E116" s="187" t="str">
        <f t="shared" si="22"/>
        <v>530</v>
      </c>
      <c r="F116" s="143" t="str">
        <f t="shared" si="35"/>
        <v>5100.12</v>
      </c>
      <c r="G116" s="143" t="s">
        <v>107</v>
      </c>
      <c r="H116" s="166">
        <v>0</v>
      </c>
      <c r="I116" s="166">
        <v>0</v>
      </c>
      <c r="J116" s="166"/>
      <c r="K116" s="166"/>
      <c r="L116" s="166"/>
      <c r="M116" s="166">
        <v>0</v>
      </c>
      <c r="N116" s="141">
        <v>0</v>
      </c>
      <c r="O116" s="141">
        <f t="shared" si="30"/>
        <v>0</v>
      </c>
      <c r="Q116" s="177">
        <v>0</v>
      </c>
      <c r="R116" s="177">
        <v>0</v>
      </c>
      <c r="S116" s="177"/>
      <c r="T116" s="177"/>
      <c r="U116" s="177"/>
      <c r="V116" s="177">
        <v>0</v>
      </c>
      <c r="W116" s="142">
        <v>0</v>
      </c>
      <c r="X116" s="142">
        <f t="shared" si="31"/>
        <v>0</v>
      </c>
      <c r="Z116" s="179">
        <v>450</v>
      </c>
      <c r="AA116" s="179">
        <v>450</v>
      </c>
      <c r="AB116" s="179"/>
      <c r="AC116" s="179"/>
      <c r="AD116" s="179"/>
      <c r="AE116" s="179">
        <v>0</v>
      </c>
      <c r="AF116" s="175">
        <v>0</v>
      </c>
      <c r="AG116" s="175">
        <f t="shared" si="32"/>
        <v>-450</v>
      </c>
      <c r="AI116" s="171">
        <v>450</v>
      </c>
      <c r="AJ116" s="171">
        <v>450</v>
      </c>
      <c r="AK116" s="181">
        <f t="shared" si="27"/>
        <v>450</v>
      </c>
      <c r="AL116" s="173">
        <f>IFERROR(VLOOKUP(B116,[2]rptBudgetaryBudgetCrossOrganiza!$A$13176:$O$14047,13,FALSE),"0")</f>
        <v>0</v>
      </c>
      <c r="AM116" s="173"/>
      <c r="AN116" s="173"/>
      <c r="AO116" s="173"/>
      <c r="AP116" s="173"/>
      <c r="AQ116" s="173">
        <f t="shared" si="33"/>
        <v>-450</v>
      </c>
      <c r="AS116" s="142"/>
      <c r="AT116" s="142"/>
      <c r="AU116" s="142"/>
      <c r="AV116" s="142"/>
      <c r="AW116" s="142"/>
      <c r="AX116" s="142"/>
      <c r="AY116" s="142"/>
      <c r="AZ116" s="142">
        <f t="shared" si="34"/>
        <v>0</v>
      </c>
    </row>
    <row r="117" spans="1:52" x14ac:dyDescent="0.2">
      <c r="A117" s="193">
        <v>4</v>
      </c>
      <c r="B117" s="143" t="s">
        <v>237</v>
      </c>
      <c r="C117" s="194" t="str">
        <f t="shared" si="20"/>
        <v>40</v>
      </c>
      <c r="D117" s="194" t="str">
        <f t="shared" si="21"/>
        <v>60</v>
      </c>
      <c r="E117" s="187" t="str">
        <f t="shared" si="22"/>
        <v>530</v>
      </c>
      <c r="F117" s="143" t="str">
        <f t="shared" si="35"/>
        <v>5100.14</v>
      </c>
      <c r="G117" s="143" t="s">
        <v>108</v>
      </c>
      <c r="H117" s="166">
        <v>0</v>
      </c>
      <c r="I117" s="166">
        <v>0</v>
      </c>
      <c r="J117" s="166"/>
      <c r="K117" s="166"/>
      <c r="L117" s="166"/>
      <c r="M117" s="166">
        <v>0</v>
      </c>
      <c r="N117" s="141">
        <v>0</v>
      </c>
      <c r="O117" s="141">
        <f t="shared" si="30"/>
        <v>0</v>
      </c>
      <c r="Q117" s="177">
        <v>0</v>
      </c>
      <c r="R117" s="177">
        <v>0</v>
      </c>
      <c r="S117" s="177"/>
      <c r="T117" s="177"/>
      <c r="U117" s="177"/>
      <c r="V117" s="177">
        <v>0</v>
      </c>
      <c r="W117" s="142">
        <v>0</v>
      </c>
      <c r="X117" s="142">
        <f t="shared" si="31"/>
        <v>0</v>
      </c>
      <c r="Z117" s="179">
        <v>0</v>
      </c>
      <c r="AA117" s="179">
        <v>0</v>
      </c>
      <c r="AB117" s="179"/>
      <c r="AC117" s="179"/>
      <c r="AD117" s="179"/>
      <c r="AE117" s="179">
        <v>0</v>
      </c>
      <c r="AF117" s="175">
        <v>0</v>
      </c>
      <c r="AG117" s="175">
        <f t="shared" si="32"/>
        <v>0</v>
      </c>
      <c r="AI117" s="171">
        <v>0</v>
      </c>
      <c r="AJ117" s="171">
        <v>0</v>
      </c>
      <c r="AK117" s="181">
        <f t="shared" si="27"/>
        <v>0</v>
      </c>
      <c r="AL117" s="173">
        <f>IFERROR(VLOOKUP(B117,[2]rptBudgetaryBudgetCrossOrganiza!$A$13176:$O$14047,13,FALSE),"0")</f>
        <v>0</v>
      </c>
      <c r="AM117" s="173"/>
      <c r="AN117" s="173"/>
      <c r="AO117" s="173"/>
      <c r="AP117" s="173"/>
      <c r="AQ117" s="173">
        <f t="shared" si="33"/>
        <v>0</v>
      </c>
      <c r="AS117" s="142"/>
      <c r="AT117" s="142"/>
      <c r="AU117" s="142"/>
      <c r="AV117" s="142"/>
      <c r="AW117" s="142"/>
      <c r="AX117" s="142"/>
      <c r="AY117" s="142"/>
      <c r="AZ117" s="142">
        <f t="shared" si="34"/>
        <v>0</v>
      </c>
    </row>
    <row r="118" spans="1:52" x14ac:dyDescent="0.2">
      <c r="A118" s="193">
        <v>4</v>
      </c>
      <c r="B118" s="143" t="s">
        <v>239</v>
      </c>
      <c r="C118" s="194" t="str">
        <f t="shared" si="20"/>
        <v>40</v>
      </c>
      <c r="D118" s="194" t="str">
        <f t="shared" si="21"/>
        <v>60</v>
      </c>
      <c r="E118" s="187" t="str">
        <f t="shared" si="22"/>
        <v>530</v>
      </c>
      <c r="F118" s="143" t="str">
        <f t="shared" si="35"/>
        <v>5100.15</v>
      </c>
      <c r="G118" s="143" t="s">
        <v>109</v>
      </c>
      <c r="H118" s="166">
        <v>0</v>
      </c>
      <c r="I118" s="166">
        <v>0</v>
      </c>
      <c r="J118" s="166"/>
      <c r="K118" s="166"/>
      <c r="L118" s="166"/>
      <c r="M118" s="166">
        <v>0</v>
      </c>
      <c r="N118" s="141">
        <v>0</v>
      </c>
      <c r="O118" s="141">
        <f t="shared" si="30"/>
        <v>0</v>
      </c>
      <c r="Q118" s="177">
        <v>0</v>
      </c>
      <c r="R118" s="177">
        <v>0</v>
      </c>
      <c r="S118" s="177"/>
      <c r="T118" s="177"/>
      <c r="U118" s="177"/>
      <c r="V118" s="177">
        <v>0</v>
      </c>
      <c r="W118" s="142">
        <v>0</v>
      </c>
      <c r="X118" s="142">
        <f t="shared" si="31"/>
        <v>0</v>
      </c>
      <c r="Z118" s="179">
        <v>405</v>
      </c>
      <c r="AA118" s="179">
        <v>405</v>
      </c>
      <c r="AB118" s="179"/>
      <c r="AC118" s="179"/>
      <c r="AD118" s="179"/>
      <c r="AE118" s="179">
        <v>0</v>
      </c>
      <c r="AF118" s="175">
        <v>0</v>
      </c>
      <c r="AG118" s="175">
        <f t="shared" si="32"/>
        <v>-405</v>
      </c>
      <c r="AI118" s="171">
        <v>405</v>
      </c>
      <c r="AJ118" s="171">
        <v>405</v>
      </c>
      <c r="AK118" s="181">
        <f t="shared" si="27"/>
        <v>405</v>
      </c>
      <c r="AL118" s="173">
        <f>IFERROR(VLOOKUP(B118,[2]rptBudgetaryBudgetCrossOrganiza!$A$13176:$O$14047,13,FALSE),"0")</f>
        <v>0</v>
      </c>
      <c r="AM118" s="173"/>
      <c r="AN118" s="173"/>
      <c r="AO118" s="173"/>
      <c r="AP118" s="173"/>
      <c r="AQ118" s="173">
        <f t="shared" si="33"/>
        <v>-405</v>
      </c>
      <c r="AS118" s="142"/>
      <c r="AT118" s="142"/>
      <c r="AU118" s="142"/>
      <c r="AV118" s="142"/>
      <c r="AW118" s="142"/>
      <c r="AX118" s="142"/>
      <c r="AY118" s="142"/>
      <c r="AZ118" s="142">
        <f t="shared" si="34"/>
        <v>0</v>
      </c>
    </row>
    <row r="119" spans="1:52" x14ac:dyDescent="0.2">
      <c r="A119" s="193">
        <v>4</v>
      </c>
      <c r="B119" s="143" t="s">
        <v>241</v>
      </c>
      <c r="C119" s="194" t="str">
        <f t="shared" si="20"/>
        <v>40</v>
      </c>
      <c r="D119" s="194" t="str">
        <f t="shared" si="21"/>
        <v>60</v>
      </c>
      <c r="E119" s="187" t="str">
        <f t="shared" si="22"/>
        <v>530</v>
      </c>
      <c r="F119" s="143" t="str">
        <f t="shared" si="35"/>
        <v>5100.17</v>
      </c>
      <c r="G119" s="143" t="s">
        <v>336</v>
      </c>
      <c r="H119" s="166">
        <v>0</v>
      </c>
      <c r="I119" s="166">
        <v>0</v>
      </c>
      <c r="J119" s="166"/>
      <c r="K119" s="166"/>
      <c r="L119" s="166"/>
      <c r="M119" s="166">
        <v>0</v>
      </c>
      <c r="N119" s="141">
        <v>0</v>
      </c>
      <c r="O119" s="141">
        <f t="shared" si="30"/>
        <v>0</v>
      </c>
      <c r="Q119" s="177">
        <v>0</v>
      </c>
      <c r="R119" s="177">
        <v>0</v>
      </c>
      <c r="S119" s="177"/>
      <c r="T119" s="177"/>
      <c r="U119" s="177"/>
      <c r="V119" s="177">
        <v>0</v>
      </c>
      <c r="W119" s="142">
        <v>0</v>
      </c>
      <c r="X119" s="142">
        <f t="shared" si="31"/>
        <v>0</v>
      </c>
      <c r="Z119" s="179">
        <v>0</v>
      </c>
      <c r="AA119" s="179">
        <v>0</v>
      </c>
      <c r="AB119" s="179"/>
      <c r="AC119" s="179"/>
      <c r="AD119" s="179"/>
      <c r="AE119" s="179">
        <v>0</v>
      </c>
      <c r="AF119" s="175">
        <v>0</v>
      </c>
      <c r="AG119" s="175">
        <f t="shared" si="32"/>
        <v>0</v>
      </c>
      <c r="AI119" s="171">
        <v>0</v>
      </c>
      <c r="AJ119" s="171">
        <v>0</v>
      </c>
      <c r="AK119" s="181">
        <f t="shared" si="27"/>
        <v>0</v>
      </c>
      <c r="AL119" s="173">
        <f>IFERROR(VLOOKUP(B119,[2]rptBudgetaryBudgetCrossOrganiza!$A$13176:$O$14047,13,FALSE),"0")</f>
        <v>0</v>
      </c>
      <c r="AM119" s="173"/>
      <c r="AN119" s="173"/>
      <c r="AO119" s="173"/>
      <c r="AP119" s="173"/>
      <c r="AQ119" s="173">
        <f t="shared" si="33"/>
        <v>0</v>
      </c>
      <c r="AS119" s="142"/>
      <c r="AT119" s="142"/>
      <c r="AU119" s="142"/>
      <c r="AV119" s="142"/>
      <c r="AW119" s="142"/>
      <c r="AX119" s="142"/>
      <c r="AY119" s="142"/>
      <c r="AZ119" s="142">
        <f t="shared" si="34"/>
        <v>0</v>
      </c>
    </row>
    <row r="120" spans="1:52" x14ac:dyDescent="0.2">
      <c r="A120" s="193">
        <v>4</v>
      </c>
      <c r="B120" s="143" t="s">
        <v>243</v>
      </c>
      <c r="C120" s="194" t="str">
        <f t="shared" si="20"/>
        <v>40</v>
      </c>
      <c r="D120" s="194" t="str">
        <f t="shared" si="21"/>
        <v>60</v>
      </c>
      <c r="E120" s="187" t="str">
        <f t="shared" si="22"/>
        <v>530</v>
      </c>
      <c r="F120" s="143" t="str">
        <f t="shared" si="35"/>
        <v>5100.99</v>
      </c>
      <c r="G120" s="143" t="s">
        <v>337</v>
      </c>
      <c r="H120" s="166">
        <v>0</v>
      </c>
      <c r="I120" s="166">
        <v>0</v>
      </c>
      <c r="J120" s="166"/>
      <c r="K120" s="166"/>
      <c r="L120" s="166"/>
      <c r="M120" s="166">
        <v>0</v>
      </c>
      <c r="N120" s="141">
        <v>0</v>
      </c>
      <c r="O120" s="141">
        <f t="shared" si="30"/>
        <v>0</v>
      </c>
      <c r="Q120" s="177">
        <v>0</v>
      </c>
      <c r="R120" s="177">
        <v>0</v>
      </c>
      <c r="S120" s="177"/>
      <c r="T120" s="177"/>
      <c r="U120" s="177"/>
      <c r="V120" s="177">
        <v>0</v>
      </c>
      <c r="W120" s="142">
        <v>0</v>
      </c>
      <c r="X120" s="142">
        <f t="shared" si="31"/>
        <v>0</v>
      </c>
      <c r="Z120" s="179">
        <v>0</v>
      </c>
      <c r="AA120" s="179">
        <v>0</v>
      </c>
      <c r="AB120" s="179"/>
      <c r="AC120" s="179"/>
      <c r="AD120" s="179"/>
      <c r="AE120" s="179">
        <v>0</v>
      </c>
      <c r="AF120" s="175">
        <v>0</v>
      </c>
      <c r="AG120" s="175">
        <f t="shared" si="32"/>
        <v>0</v>
      </c>
      <c r="AI120" s="171">
        <v>0</v>
      </c>
      <c r="AJ120" s="171">
        <v>0</v>
      </c>
      <c r="AK120" s="181">
        <f t="shared" si="27"/>
        <v>0</v>
      </c>
      <c r="AL120" s="173">
        <f>IFERROR(VLOOKUP(B120,[2]rptBudgetaryBudgetCrossOrganiza!$A$13176:$O$14047,13,FALSE),"0")</f>
        <v>0</v>
      </c>
      <c r="AM120" s="173"/>
      <c r="AN120" s="173"/>
      <c r="AO120" s="173"/>
      <c r="AP120" s="173"/>
      <c r="AQ120" s="173">
        <f t="shared" si="33"/>
        <v>0</v>
      </c>
      <c r="AS120" s="142"/>
      <c r="AT120" s="142"/>
      <c r="AU120" s="142"/>
      <c r="AV120" s="142"/>
      <c r="AW120" s="142"/>
      <c r="AX120" s="142"/>
      <c r="AY120" s="142"/>
      <c r="AZ120" s="142">
        <f t="shared" si="34"/>
        <v>0</v>
      </c>
    </row>
    <row r="121" spans="1:52" x14ac:dyDescent="0.2">
      <c r="A121" s="193">
        <v>5</v>
      </c>
      <c r="B121" s="143" t="s">
        <v>245</v>
      </c>
      <c r="C121" s="194" t="str">
        <f t="shared" si="20"/>
        <v>40</v>
      </c>
      <c r="D121" s="194" t="str">
        <f t="shared" si="21"/>
        <v>60</v>
      </c>
      <c r="E121" s="187" t="str">
        <f t="shared" si="22"/>
        <v>530</v>
      </c>
      <c r="F121" s="143" t="str">
        <f t="shared" si="35"/>
        <v>6000.01</v>
      </c>
      <c r="G121" s="143" t="s">
        <v>110</v>
      </c>
      <c r="H121" s="166">
        <v>0</v>
      </c>
      <c r="I121" s="166">
        <v>0</v>
      </c>
      <c r="J121" s="166"/>
      <c r="K121" s="166"/>
      <c r="L121" s="166"/>
      <c r="M121" s="166">
        <v>0</v>
      </c>
      <c r="N121" s="141">
        <v>0</v>
      </c>
      <c r="O121" s="141">
        <f t="shared" si="30"/>
        <v>0</v>
      </c>
      <c r="Q121" s="177">
        <v>0</v>
      </c>
      <c r="R121" s="177">
        <v>0</v>
      </c>
      <c r="S121" s="177"/>
      <c r="T121" s="177"/>
      <c r="U121" s="177"/>
      <c r="V121" s="177">
        <v>0</v>
      </c>
      <c r="W121" s="142">
        <v>0</v>
      </c>
      <c r="X121" s="142">
        <f t="shared" si="31"/>
        <v>0</v>
      </c>
      <c r="Z121" s="179">
        <v>0</v>
      </c>
      <c r="AA121" s="179">
        <v>0</v>
      </c>
      <c r="AB121" s="179"/>
      <c r="AC121" s="179"/>
      <c r="AD121" s="179"/>
      <c r="AE121" s="179">
        <v>0</v>
      </c>
      <c r="AF121" s="175">
        <v>0</v>
      </c>
      <c r="AG121" s="175">
        <f t="shared" si="32"/>
        <v>0</v>
      </c>
      <c r="AI121" s="171">
        <v>0</v>
      </c>
      <c r="AJ121" s="171">
        <v>0</v>
      </c>
      <c r="AK121" s="181">
        <f t="shared" si="27"/>
        <v>0</v>
      </c>
      <c r="AL121" s="173">
        <f>IFERROR(VLOOKUP(B121,[2]rptBudgetaryBudgetCrossOrganiza!$A$13176:$O$14047,13,FALSE),"0")</f>
        <v>0</v>
      </c>
      <c r="AM121" s="173"/>
      <c r="AN121" s="173"/>
      <c r="AO121" s="173"/>
      <c r="AP121" s="173"/>
      <c r="AQ121" s="173">
        <f t="shared" si="33"/>
        <v>0</v>
      </c>
      <c r="AS121" s="142"/>
      <c r="AT121" s="142"/>
      <c r="AU121" s="142"/>
      <c r="AV121" s="142"/>
      <c r="AW121" s="142"/>
      <c r="AX121" s="142"/>
      <c r="AY121" s="142"/>
      <c r="AZ121" s="142">
        <f t="shared" si="34"/>
        <v>0</v>
      </c>
    </row>
    <row r="122" spans="1:52" x14ac:dyDescent="0.2">
      <c r="A122" s="193">
        <v>5</v>
      </c>
      <c r="B122" s="143" t="s">
        <v>247</v>
      </c>
      <c r="C122" s="194" t="str">
        <f t="shared" si="20"/>
        <v>40</v>
      </c>
      <c r="D122" s="194" t="str">
        <f t="shared" si="21"/>
        <v>60</v>
      </c>
      <c r="E122" s="187" t="str">
        <f t="shared" si="22"/>
        <v>530</v>
      </c>
      <c r="F122" s="143" t="str">
        <f t="shared" si="35"/>
        <v>6000.09</v>
      </c>
      <c r="G122" s="143" t="s">
        <v>164</v>
      </c>
      <c r="H122" s="166">
        <v>0</v>
      </c>
      <c r="I122" s="166">
        <v>0</v>
      </c>
      <c r="J122" s="166"/>
      <c r="K122" s="166"/>
      <c r="L122" s="166"/>
      <c r="M122" s="166">
        <v>0</v>
      </c>
      <c r="N122" s="141">
        <v>0</v>
      </c>
      <c r="O122" s="141">
        <f t="shared" si="30"/>
        <v>0</v>
      </c>
      <c r="Q122" s="177">
        <v>0</v>
      </c>
      <c r="R122" s="177">
        <v>0</v>
      </c>
      <c r="S122" s="177"/>
      <c r="T122" s="177"/>
      <c r="U122" s="177"/>
      <c r="V122" s="177">
        <v>0</v>
      </c>
      <c r="W122" s="142">
        <v>0</v>
      </c>
      <c r="X122" s="142">
        <f t="shared" si="31"/>
        <v>0</v>
      </c>
      <c r="Z122" s="179">
        <v>0</v>
      </c>
      <c r="AA122" s="179">
        <v>0</v>
      </c>
      <c r="AB122" s="179"/>
      <c r="AC122" s="179"/>
      <c r="AD122" s="179"/>
      <c r="AE122" s="179">
        <v>0</v>
      </c>
      <c r="AF122" s="175">
        <v>0</v>
      </c>
      <c r="AG122" s="175">
        <f t="shared" si="32"/>
        <v>0</v>
      </c>
      <c r="AI122" s="171">
        <v>0</v>
      </c>
      <c r="AJ122" s="171">
        <v>0</v>
      </c>
      <c r="AK122" s="181">
        <f t="shared" si="27"/>
        <v>0</v>
      </c>
      <c r="AL122" s="173">
        <f>IFERROR(VLOOKUP(B122,[2]rptBudgetaryBudgetCrossOrganiza!$A$13176:$O$14047,13,FALSE),"0")</f>
        <v>0</v>
      </c>
      <c r="AM122" s="173"/>
      <c r="AN122" s="173"/>
      <c r="AO122" s="173"/>
      <c r="AP122" s="173"/>
      <c r="AQ122" s="173">
        <f t="shared" si="33"/>
        <v>0</v>
      </c>
      <c r="AS122" s="142"/>
      <c r="AT122" s="142"/>
      <c r="AU122" s="142"/>
      <c r="AV122" s="142"/>
      <c r="AW122" s="142"/>
      <c r="AX122" s="142"/>
      <c r="AY122" s="142"/>
      <c r="AZ122" s="142">
        <f t="shared" si="34"/>
        <v>0</v>
      </c>
    </row>
    <row r="123" spans="1:52" x14ac:dyDescent="0.2">
      <c r="A123" s="193">
        <v>6</v>
      </c>
      <c r="B123" s="143" t="s">
        <v>249</v>
      </c>
      <c r="C123" s="194" t="str">
        <f t="shared" si="20"/>
        <v>40</v>
      </c>
      <c r="D123" s="194" t="str">
        <f t="shared" si="21"/>
        <v>60</v>
      </c>
      <c r="E123" s="187" t="str">
        <f t="shared" si="22"/>
        <v>530</v>
      </c>
      <c r="F123" s="143" t="str">
        <f t="shared" si="35"/>
        <v>6100.01</v>
      </c>
      <c r="G123" s="143" t="s">
        <v>111</v>
      </c>
      <c r="H123" s="166">
        <v>0</v>
      </c>
      <c r="I123" s="166">
        <v>0</v>
      </c>
      <c r="J123" s="166"/>
      <c r="K123" s="166"/>
      <c r="L123" s="166"/>
      <c r="M123" s="166">
        <v>0</v>
      </c>
      <c r="N123" s="141">
        <v>0</v>
      </c>
      <c r="O123" s="141">
        <f t="shared" si="30"/>
        <v>0</v>
      </c>
      <c r="Q123" s="177">
        <v>0</v>
      </c>
      <c r="R123" s="177">
        <v>0</v>
      </c>
      <c r="S123" s="177"/>
      <c r="T123" s="177"/>
      <c r="U123" s="177"/>
      <c r="V123" s="177">
        <v>0</v>
      </c>
      <c r="W123" s="142">
        <v>0</v>
      </c>
      <c r="X123" s="142">
        <f t="shared" si="31"/>
        <v>0</v>
      </c>
      <c r="Z123" s="179">
        <v>23000</v>
      </c>
      <c r="AA123" s="179">
        <v>23000</v>
      </c>
      <c r="AB123" s="179"/>
      <c r="AC123" s="179"/>
      <c r="AD123" s="179"/>
      <c r="AE123" s="179">
        <v>0</v>
      </c>
      <c r="AF123" s="175">
        <v>0</v>
      </c>
      <c r="AG123" s="175">
        <f t="shared" si="32"/>
        <v>-23000</v>
      </c>
      <c r="AI123" s="171">
        <v>23000</v>
      </c>
      <c r="AJ123" s="171">
        <v>23000</v>
      </c>
      <c r="AK123" s="181">
        <f t="shared" si="27"/>
        <v>23000</v>
      </c>
      <c r="AL123" s="173">
        <f>IFERROR(VLOOKUP(B123,[2]rptBudgetaryBudgetCrossOrganiza!$A$13176:$O$14047,13,FALSE),"0")</f>
        <v>0</v>
      </c>
      <c r="AM123" s="173"/>
      <c r="AN123" s="173"/>
      <c r="AO123" s="173"/>
      <c r="AP123" s="173"/>
      <c r="AQ123" s="173">
        <f t="shared" si="33"/>
        <v>-23000</v>
      </c>
      <c r="AS123" s="142"/>
      <c r="AT123" s="142"/>
      <c r="AU123" s="142"/>
      <c r="AV123" s="142"/>
      <c r="AW123" s="142"/>
      <c r="AX123" s="142"/>
      <c r="AY123" s="142"/>
      <c r="AZ123" s="142">
        <f t="shared" si="34"/>
        <v>0</v>
      </c>
    </row>
    <row r="124" spans="1:52" x14ac:dyDescent="0.2">
      <c r="A124" s="193">
        <v>6</v>
      </c>
      <c r="B124" s="143" t="s">
        <v>251</v>
      </c>
      <c r="C124" s="194" t="str">
        <f t="shared" si="20"/>
        <v>40</v>
      </c>
      <c r="D124" s="194" t="str">
        <f t="shared" si="21"/>
        <v>60</v>
      </c>
      <c r="E124" s="187" t="str">
        <f t="shared" si="22"/>
        <v>530</v>
      </c>
      <c r="F124" s="143" t="str">
        <f t="shared" si="35"/>
        <v>6100.02</v>
      </c>
      <c r="G124" s="143" t="s">
        <v>147</v>
      </c>
      <c r="H124" s="166">
        <v>0</v>
      </c>
      <c r="I124" s="166">
        <v>0</v>
      </c>
      <c r="J124" s="166"/>
      <c r="K124" s="166"/>
      <c r="L124" s="166"/>
      <c r="M124" s="166">
        <v>0</v>
      </c>
      <c r="N124" s="141">
        <v>0</v>
      </c>
      <c r="O124" s="141">
        <f t="shared" si="30"/>
        <v>0</v>
      </c>
      <c r="Q124" s="177">
        <v>0</v>
      </c>
      <c r="R124" s="177">
        <v>0</v>
      </c>
      <c r="S124" s="177"/>
      <c r="T124" s="177"/>
      <c r="U124" s="177"/>
      <c r="V124" s="177">
        <v>0</v>
      </c>
      <c r="W124" s="142">
        <v>0</v>
      </c>
      <c r="X124" s="142">
        <f t="shared" si="31"/>
        <v>0</v>
      </c>
      <c r="Z124" s="179">
        <v>2200</v>
      </c>
      <c r="AA124" s="179">
        <v>2200</v>
      </c>
      <c r="AB124" s="179"/>
      <c r="AC124" s="179"/>
      <c r="AD124" s="179"/>
      <c r="AE124" s="179">
        <v>1971.95</v>
      </c>
      <c r="AF124" s="175">
        <v>1971.95</v>
      </c>
      <c r="AG124" s="175">
        <f t="shared" si="32"/>
        <v>-228.04999999999995</v>
      </c>
      <c r="AI124" s="171">
        <v>2200</v>
      </c>
      <c r="AJ124" s="171">
        <v>2200</v>
      </c>
      <c r="AK124" s="181">
        <f t="shared" si="27"/>
        <v>2200</v>
      </c>
      <c r="AL124" s="173">
        <f>IFERROR(VLOOKUP(B124,[2]rptBudgetaryBudgetCrossOrganiza!$A$13176:$O$14047,13,FALSE),"0")</f>
        <v>430.91</v>
      </c>
      <c r="AM124" s="173"/>
      <c r="AN124" s="173"/>
      <c r="AO124" s="173"/>
      <c r="AP124" s="173"/>
      <c r="AQ124" s="173">
        <f t="shared" si="33"/>
        <v>-2200</v>
      </c>
      <c r="AS124" s="142"/>
      <c r="AT124" s="142"/>
      <c r="AU124" s="142"/>
      <c r="AV124" s="142"/>
      <c r="AW124" s="142"/>
      <c r="AX124" s="142"/>
      <c r="AY124" s="142"/>
      <c r="AZ124" s="142">
        <f t="shared" si="34"/>
        <v>0</v>
      </c>
    </row>
    <row r="125" spans="1:52" x14ac:dyDescent="0.2">
      <c r="A125" s="193">
        <v>6</v>
      </c>
      <c r="B125" s="143" t="s">
        <v>253</v>
      </c>
      <c r="C125" s="194" t="str">
        <f t="shared" si="20"/>
        <v>40</v>
      </c>
      <c r="D125" s="194" t="str">
        <f t="shared" si="21"/>
        <v>60</v>
      </c>
      <c r="E125" s="187" t="str">
        <f t="shared" si="22"/>
        <v>530</v>
      </c>
      <c r="F125" s="143" t="str">
        <f t="shared" si="35"/>
        <v>6100.03</v>
      </c>
      <c r="G125" s="143" t="s">
        <v>148</v>
      </c>
      <c r="H125" s="166">
        <v>0</v>
      </c>
      <c r="I125" s="166">
        <v>0</v>
      </c>
      <c r="J125" s="166"/>
      <c r="K125" s="166"/>
      <c r="L125" s="166"/>
      <c r="M125" s="166">
        <v>0</v>
      </c>
      <c r="N125" s="141">
        <v>0</v>
      </c>
      <c r="O125" s="141">
        <f t="shared" si="30"/>
        <v>0</v>
      </c>
      <c r="Q125" s="177">
        <v>0</v>
      </c>
      <c r="R125" s="177">
        <v>0</v>
      </c>
      <c r="S125" s="177"/>
      <c r="T125" s="177"/>
      <c r="U125" s="177"/>
      <c r="V125" s="177">
        <v>0</v>
      </c>
      <c r="W125" s="142">
        <v>0</v>
      </c>
      <c r="X125" s="142">
        <f t="shared" si="31"/>
        <v>0</v>
      </c>
      <c r="Z125" s="179">
        <v>0</v>
      </c>
      <c r="AA125" s="179">
        <v>0</v>
      </c>
      <c r="AB125" s="179"/>
      <c r="AC125" s="179"/>
      <c r="AD125" s="179"/>
      <c r="AE125" s="179">
        <v>0</v>
      </c>
      <c r="AF125" s="175">
        <v>0</v>
      </c>
      <c r="AG125" s="175">
        <f t="shared" si="32"/>
        <v>0</v>
      </c>
      <c r="AI125" s="171">
        <v>0</v>
      </c>
      <c r="AJ125" s="171">
        <v>0</v>
      </c>
      <c r="AK125" s="181">
        <f t="shared" si="27"/>
        <v>0</v>
      </c>
      <c r="AL125" s="173">
        <f>IFERROR(VLOOKUP(B125,[2]rptBudgetaryBudgetCrossOrganiza!$A$13176:$O$14047,13,FALSE),"0")</f>
        <v>0</v>
      </c>
      <c r="AM125" s="173"/>
      <c r="AN125" s="173"/>
      <c r="AO125" s="173"/>
      <c r="AP125" s="173"/>
      <c r="AQ125" s="173">
        <f t="shared" si="33"/>
        <v>0</v>
      </c>
      <c r="AS125" s="142"/>
      <c r="AT125" s="142"/>
      <c r="AU125" s="142"/>
      <c r="AV125" s="142"/>
      <c r="AW125" s="142"/>
      <c r="AX125" s="142"/>
      <c r="AY125" s="142"/>
      <c r="AZ125" s="142">
        <f t="shared" si="34"/>
        <v>0</v>
      </c>
    </row>
    <row r="126" spans="1:52" x14ac:dyDescent="0.2">
      <c r="A126" s="193">
        <v>6</v>
      </c>
      <c r="B126" s="143" t="s">
        <v>255</v>
      </c>
      <c r="C126" s="194" t="str">
        <f t="shared" si="20"/>
        <v>40</v>
      </c>
      <c r="D126" s="194" t="str">
        <f t="shared" si="21"/>
        <v>60</v>
      </c>
      <c r="E126" s="187" t="str">
        <f t="shared" si="22"/>
        <v>530</v>
      </c>
      <c r="F126" s="143" t="str">
        <f t="shared" si="35"/>
        <v>6200.01</v>
      </c>
      <c r="G126" s="143" t="s">
        <v>149</v>
      </c>
      <c r="H126" s="166">
        <v>0</v>
      </c>
      <c r="I126" s="166">
        <v>0</v>
      </c>
      <c r="J126" s="166"/>
      <c r="K126" s="166"/>
      <c r="L126" s="166"/>
      <c r="M126" s="166">
        <v>0</v>
      </c>
      <c r="N126" s="141">
        <v>0</v>
      </c>
      <c r="O126" s="141">
        <f t="shared" si="30"/>
        <v>0</v>
      </c>
      <c r="Q126" s="177">
        <v>0</v>
      </c>
      <c r="R126" s="177">
        <v>0</v>
      </c>
      <c r="S126" s="177"/>
      <c r="T126" s="177"/>
      <c r="U126" s="177"/>
      <c r="V126" s="177">
        <v>0</v>
      </c>
      <c r="W126" s="142">
        <v>0</v>
      </c>
      <c r="X126" s="142">
        <f t="shared" si="31"/>
        <v>0</v>
      </c>
      <c r="Z126" s="179">
        <v>0</v>
      </c>
      <c r="AA126" s="179">
        <v>0</v>
      </c>
      <c r="AB126" s="179"/>
      <c r="AC126" s="179"/>
      <c r="AD126" s="179"/>
      <c r="AE126" s="179">
        <v>0</v>
      </c>
      <c r="AF126" s="175">
        <v>0</v>
      </c>
      <c r="AG126" s="175">
        <f t="shared" si="32"/>
        <v>0</v>
      </c>
      <c r="AI126" s="171">
        <v>0</v>
      </c>
      <c r="AJ126" s="171">
        <v>0</v>
      </c>
      <c r="AK126" s="181">
        <f t="shared" si="27"/>
        <v>0</v>
      </c>
      <c r="AL126" s="173">
        <f>IFERROR(VLOOKUP(B126,[2]rptBudgetaryBudgetCrossOrganiza!$A$13176:$O$14047,13,FALSE),"0")</f>
        <v>0</v>
      </c>
      <c r="AM126" s="173"/>
      <c r="AN126" s="173"/>
      <c r="AO126" s="173"/>
      <c r="AP126" s="173"/>
      <c r="AQ126" s="173">
        <f t="shared" si="33"/>
        <v>0</v>
      </c>
      <c r="AS126" s="142"/>
      <c r="AT126" s="142"/>
      <c r="AU126" s="142"/>
      <c r="AV126" s="142"/>
      <c r="AW126" s="142"/>
      <c r="AX126" s="142"/>
      <c r="AY126" s="142"/>
      <c r="AZ126" s="142">
        <f t="shared" si="34"/>
        <v>0</v>
      </c>
    </row>
    <row r="127" spans="1:52" x14ac:dyDescent="0.2">
      <c r="A127" s="193">
        <v>6</v>
      </c>
      <c r="B127" s="143" t="s">
        <v>258</v>
      </c>
      <c r="C127" s="194" t="str">
        <f t="shared" si="20"/>
        <v>40</v>
      </c>
      <c r="D127" s="194" t="str">
        <f t="shared" si="21"/>
        <v>60</v>
      </c>
      <c r="E127" s="187" t="str">
        <f t="shared" si="22"/>
        <v>530</v>
      </c>
      <c r="F127" s="143" t="str">
        <f t="shared" si="35"/>
        <v>6200.02</v>
      </c>
      <c r="G127" s="143" t="s">
        <v>112</v>
      </c>
      <c r="H127" s="166">
        <v>0</v>
      </c>
      <c r="I127" s="166">
        <v>0</v>
      </c>
      <c r="J127" s="166"/>
      <c r="K127" s="166"/>
      <c r="L127" s="166"/>
      <c r="M127" s="166">
        <v>0</v>
      </c>
      <c r="N127" s="141">
        <v>0</v>
      </c>
      <c r="O127" s="141">
        <f t="shared" si="30"/>
        <v>0</v>
      </c>
      <c r="Q127" s="177">
        <v>0</v>
      </c>
      <c r="R127" s="177">
        <v>0</v>
      </c>
      <c r="S127" s="177"/>
      <c r="T127" s="177"/>
      <c r="U127" s="177"/>
      <c r="V127" s="177">
        <v>0</v>
      </c>
      <c r="W127" s="142">
        <v>0</v>
      </c>
      <c r="X127" s="142">
        <f t="shared" si="31"/>
        <v>0</v>
      </c>
      <c r="Z127" s="179">
        <v>0</v>
      </c>
      <c r="AA127" s="179">
        <v>0</v>
      </c>
      <c r="AB127" s="179"/>
      <c r="AC127" s="179"/>
      <c r="AD127" s="179"/>
      <c r="AE127" s="179">
        <v>0</v>
      </c>
      <c r="AF127" s="175">
        <v>0</v>
      </c>
      <c r="AG127" s="175">
        <f t="shared" si="32"/>
        <v>0</v>
      </c>
      <c r="AI127" s="171">
        <v>0</v>
      </c>
      <c r="AJ127" s="171">
        <v>0</v>
      </c>
      <c r="AK127" s="181">
        <f t="shared" si="27"/>
        <v>0</v>
      </c>
      <c r="AL127" s="173">
        <f>IFERROR(VLOOKUP(B127,[2]rptBudgetaryBudgetCrossOrganiza!$A$13176:$O$14047,13,FALSE),"0")</f>
        <v>0</v>
      </c>
      <c r="AM127" s="173"/>
      <c r="AN127" s="173"/>
      <c r="AO127" s="173"/>
      <c r="AP127" s="173"/>
      <c r="AQ127" s="173">
        <f t="shared" si="33"/>
        <v>0</v>
      </c>
      <c r="AS127" s="142"/>
      <c r="AT127" s="142"/>
      <c r="AU127" s="142"/>
      <c r="AV127" s="142"/>
      <c r="AW127" s="142"/>
      <c r="AX127" s="142"/>
      <c r="AY127" s="142"/>
      <c r="AZ127" s="142">
        <f t="shared" si="34"/>
        <v>0</v>
      </c>
    </row>
    <row r="128" spans="1:52" x14ac:dyDescent="0.2">
      <c r="A128" s="193">
        <v>6</v>
      </c>
      <c r="B128" s="143" t="s">
        <v>260</v>
      </c>
      <c r="C128" s="194" t="str">
        <f t="shared" si="20"/>
        <v>40</v>
      </c>
      <c r="D128" s="194" t="str">
        <f t="shared" si="21"/>
        <v>60</v>
      </c>
      <c r="E128" s="187" t="str">
        <f t="shared" si="22"/>
        <v>530</v>
      </c>
      <c r="F128" s="143" t="str">
        <f t="shared" si="35"/>
        <v>6200.03</v>
      </c>
      <c r="G128" s="143" t="s">
        <v>113</v>
      </c>
      <c r="H128" s="166">
        <v>0</v>
      </c>
      <c r="I128" s="166">
        <v>0</v>
      </c>
      <c r="J128" s="166"/>
      <c r="K128" s="166"/>
      <c r="L128" s="166"/>
      <c r="M128" s="166">
        <v>0</v>
      </c>
      <c r="N128" s="141">
        <v>0</v>
      </c>
      <c r="O128" s="141">
        <f t="shared" ref="O128:O149" si="36">N128-I128</f>
        <v>0</v>
      </c>
      <c r="Q128" s="177">
        <v>0</v>
      </c>
      <c r="R128" s="177">
        <v>0</v>
      </c>
      <c r="S128" s="177"/>
      <c r="T128" s="177"/>
      <c r="U128" s="177"/>
      <c r="V128" s="177">
        <v>0</v>
      </c>
      <c r="W128" s="142">
        <v>0</v>
      </c>
      <c r="X128" s="142">
        <f t="shared" ref="X128:X149" si="37">W128-R128</f>
        <v>0</v>
      </c>
      <c r="Z128" s="179">
        <v>0</v>
      </c>
      <c r="AA128" s="179">
        <v>0</v>
      </c>
      <c r="AB128" s="179"/>
      <c r="AC128" s="179"/>
      <c r="AD128" s="179"/>
      <c r="AE128" s="179">
        <v>0</v>
      </c>
      <c r="AF128" s="175">
        <v>0</v>
      </c>
      <c r="AG128" s="175">
        <f t="shared" ref="AG128:AG149" si="38">AF128-AA128</f>
        <v>0</v>
      </c>
      <c r="AI128" s="171">
        <v>0</v>
      </c>
      <c r="AJ128" s="171">
        <v>0</v>
      </c>
      <c r="AK128" s="181">
        <f t="shared" si="27"/>
        <v>0</v>
      </c>
      <c r="AL128" s="173">
        <f>IFERROR(VLOOKUP(B128,[2]rptBudgetaryBudgetCrossOrganiza!$A$13176:$O$14047,13,FALSE),"0")</f>
        <v>0</v>
      </c>
      <c r="AM128" s="173"/>
      <c r="AN128" s="173"/>
      <c r="AO128" s="173"/>
      <c r="AP128" s="173"/>
      <c r="AQ128" s="173">
        <f t="shared" ref="AQ128:AQ149" si="39">AP128-AJ128</f>
        <v>0</v>
      </c>
      <c r="AS128" s="142"/>
      <c r="AT128" s="142"/>
      <c r="AU128" s="142"/>
      <c r="AV128" s="142"/>
      <c r="AW128" s="142"/>
      <c r="AX128" s="142"/>
      <c r="AY128" s="142"/>
      <c r="AZ128" s="142">
        <f t="shared" ref="AZ128:AZ149" si="40">AY128-AT128</f>
        <v>0</v>
      </c>
    </row>
    <row r="129" spans="1:52" x14ac:dyDescent="0.2">
      <c r="A129" s="193">
        <v>6</v>
      </c>
      <c r="B129" s="143" t="s">
        <v>262</v>
      </c>
      <c r="C129" s="194" t="str">
        <f t="shared" si="20"/>
        <v>40</v>
      </c>
      <c r="D129" s="194" t="str">
        <f t="shared" si="21"/>
        <v>60</v>
      </c>
      <c r="E129" s="187" t="str">
        <f t="shared" si="22"/>
        <v>530</v>
      </c>
      <c r="F129" s="143" t="str">
        <f t="shared" si="35"/>
        <v>6200.05</v>
      </c>
      <c r="G129" s="143" t="s">
        <v>114</v>
      </c>
      <c r="H129" s="166">
        <v>0</v>
      </c>
      <c r="I129" s="166">
        <v>0</v>
      </c>
      <c r="J129" s="166"/>
      <c r="K129" s="166"/>
      <c r="L129" s="166"/>
      <c r="M129" s="166">
        <v>0</v>
      </c>
      <c r="N129" s="141">
        <v>0</v>
      </c>
      <c r="O129" s="141">
        <f t="shared" si="36"/>
        <v>0</v>
      </c>
      <c r="Q129" s="177">
        <v>0</v>
      </c>
      <c r="R129" s="177">
        <v>0</v>
      </c>
      <c r="S129" s="177"/>
      <c r="T129" s="177"/>
      <c r="U129" s="177"/>
      <c r="V129" s="177">
        <v>0</v>
      </c>
      <c r="W129" s="142">
        <v>0</v>
      </c>
      <c r="X129" s="142">
        <f t="shared" si="37"/>
        <v>0</v>
      </c>
      <c r="Z129" s="179">
        <v>2500</v>
      </c>
      <c r="AA129" s="179">
        <v>2500</v>
      </c>
      <c r="AB129" s="179"/>
      <c r="AC129" s="179"/>
      <c r="AD129" s="179"/>
      <c r="AE129" s="179">
        <v>0</v>
      </c>
      <c r="AF129" s="175">
        <v>0</v>
      </c>
      <c r="AG129" s="175">
        <f t="shared" si="38"/>
        <v>-2500</v>
      </c>
      <c r="AI129" s="171">
        <v>2500</v>
      </c>
      <c r="AJ129" s="171">
        <v>2500</v>
      </c>
      <c r="AK129" s="181">
        <f t="shared" si="27"/>
        <v>2500</v>
      </c>
      <c r="AL129" s="173">
        <f>IFERROR(VLOOKUP(B129,[2]rptBudgetaryBudgetCrossOrganiza!$A$13176:$O$14047,13,FALSE),"0")</f>
        <v>0</v>
      </c>
      <c r="AM129" s="173"/>
      <c r="AN129" s="173"/>
      <c r="AO129" s="173"/>
      <c r="AP129" s="173"/>
      <c r="AQ129" s="173">
        <f t="shared" si="39"/>
        <v>-2500</v>
      </c>
      <c r="AS129" s="142"/>
      <c r="AT129" s="142"/>
      <c r="AU129" s="142"/>
      <c r="AV129" s="142"/>
      <c r="AW129" s="142"/>
      <c r="AX129" s="142"/>
      <c r="AY129" s="142"/>
      <c r="AZ129" s="142">
        <f t="shared" si="40"/>
        <v>0</v>
      </c>
    </row>
    <row r="130" spans="1:52" x14ac:dyDescent="0.2">
      <c r="A130" s="193">
        <v>6</v>
      </c>
      <c r="B130" s="143" t="s">
        <v>264</v>
      </c>
      <c r="C130" s="194" t="str">
        <f t="shared" si="20"/>
        <v>40</v>
      </c>
      <c r="D130" s="194" t="str">
        <f t="shared" si="21"/>
        <v>60</v>
      </c>
      <c r="E130" s="187" t="str">
        <f t="shared" si="22"/>
        <v>530</v>
      </c>
      <c r="F130" s="143" t="str">
        <f t="shared" si="35"/>
        <v>6200.06</v>
      </c>
      <c r="G130" s="143" t="s">
        <v>161</v>
      </c>
      <c r="H130" s="166">
        <v>0</v>
      </c>
      <c r="I130" s="166">
        <v>0</v>
      </c>
      <c r="J130" s="166"/>
      <c r="K130" s="166"/>
      <c r="L130" s="166"/>
      <c r="M130" s="166">
        <v>0</v>
      </c>
      <c r="N130" s="141">
        <v>0</v>
      </c>
      <c r="O130" s="141">
        <f t="shared" si="36"/>
        <v>0</v>
      </c>
      <c r="Q130" s="177">
        <v>0</v>
      </c>
      <c r="R130" s="177">
        <v>0</v>
      </c>
      <c r="S130" s="177"/>
      <c r="T130" s="177"/>
      <c r="U130" s="177"/>
      <c r="V130" s="177">
        <v>0</v>
      </c>
      <c r="W130" s="142">
        <v>0</v>
      </c>
      <c r="X130" s="142">
        <f t="shared" si="37"/>
        <v>0</v>
      </c>
      <c r="Z130" s="179">
        <v>0</v>
      </c>
      <c r="AA130" s="179">
        <v>0</v>
      </c>
      <c r="AB130" s="179"/>
      <c r="AC130" s="179"/>
      <c r="AD130" s="179"/>
      <c r="AE130" s="179">
        <v>0</v>
      </c>
      <c r="AF130" s="175">
        <v>0</v>
      </c>
      <c r="AG130" s="175">
        <f t="shared" si="38"/>
        <v>0</v>
      </c>
      <c r="AI130" s="171">
        <v>0</v>
      </c>
      <c r="AJ130" s="171">
        <v>0</v>
      </c>
      <c r="AK130" s="181">
        <f t="shared" si="27"/>
        <v>0</v>
      </c>
      <c r="AL130" s="173">
        <f>IFERROR(VLOOKUP(B130,[2]rptBudgetaryBudgetCrossOrganiza!$A$13176:$O$14047,13,FALSE),"0")</f>
        <v>0</v>
      </c>
      <c r="AM130" s="173"/>
      <c r="AN130" s="173"/>
      <c r="AO130" s="173"/>
      <c r="AP130" s="173"/>
      <c r="AQ130" s="173">
        <f t="shared" si="39"/>
        <v>0</v>
      </c>
      <c r="AS130" s="142"/>
      <c r="AT130" s="142"/>
      <c r="AU130" s="142"/>
      <c r="AV130" s="142"/>
      <c r="AW130" s="142"/>
      <c r="AX130" s="142"/>
      <c r="AY130" s="142"/>
      <c r="AZ130" s="142">
        <f t="shared" si="40"/>
        <v>0</v>
      </c>
    </row>
    <row r="131" spans="1:52" x14ac:dyDescent="0.2">
      <c r="A131" s="193">
        <v>6</v>
      </c>
      <c r="B131" s="143" t="s">
        <v>266</v>
      </c>
      <c r="C131" s="194" t="str">
        <f t="shared" si="20"/>
        <v>40</v>
      </c>
      <c r="D131" s="194" t="str">
        <f t="shared" si="21"/>
        <v>60</v>
      </c>
      <c r="E131" s="187" t="str">
        <f t="shared" si="22"/>
        <v>530</v>
      </c>
      <c r="F131" s="143" t="str">
        <f t="shared" si="35"/>
        <v>6280.14</v>
      </c>
      <c r="G131" s="143" t="s">
        <v>165</v>
      </c>
      <c r="H131" s="166">
        <v>0</v>
      </c>
      <c r="I131" s="166">
        <v>0</v>
      </c>
      <c r="J131" s="166"/>
      <c r="K131" s="166"/>
      <c r="L131" s="166"/>
      <c r="M131" s="166">
        <v>0</v>
      </c>
      <c r="N131" s="141">
        <v>0</v>
      </c>
      <c r="O131" s="141">
        <f t="shared" si="36"/>
        <v>0</v>
      </c>
      <c r="Q131" s="177">
        <v>0</v>
      </c>
      <c r="R131" s="177">
        <v>0</v>
      </c>
      <c r="S131" s="177"/>
      <c r="T131" s="177"/>
      <c r="U131" s="177"/>
      <c r="V131" s="177">
        <v>0</v>
      </c>
      <c r="W131" s="142">
        <v>0</v>
      </c>
      <c r="X131" s="142">
        <f t="shared" si="37"/>
        <v>0</v>
      </c>
      <c r="Z131" s="179">
        <v>0</v>
      </c>
      <c r="AA131" s="179">
        <v>0</v>
      </c>
      <c r="AB131" s="179"/>
      <c r="AC131" s="179"/>
      <c r="AD131" s="179"/>
      <c r="AE131" s="179">
        <v>0</v>
      </c>
      <c r="AF131" s="175">
        <v>0</v>
      </c>
      <c r="AG131" s="175">
        <f t="shared" si="38"/>
        <v>0</v>
      </c>
      <c r="AI131" s="171">
        <v>0</v>
      </c>
      <c r="AJ131" s="171">
        <v>0</v>
      </c>
      <c r="AK131" s="181">
        <f t="shared" si="27"/>
        <v>0</v>
      </c>
      <c r="AL131" s="173">
        <f>IFERROR(VLOOKUP(B131,[2]rptBudgetaryBudgetCrossOrganiza!$A$13176:$O$14047,13,FALSE),"0")</f>
        <v>0</v>
      </c>
      <c r="AM131" s="173"/>
      <c r="AN131" s="173"/>
      <c r="AO131" s="173"/>
      <c r="AP131" s="173"/>
      <c r="AQ131" s="173">
        <f t="shared" si="39"/>
        <v>0</v>
      </c>
      <c r="AS131" s="142"/>
      <c r="AT131" s="142"/>
      <c r="AU131" s="142"/>
      <c r="AV131" s="142"/>
      <c r="AW131" s="142"/>
      <c r="AX131" s="142"/>
      <c r="AY131" s="142"/>
      <c r="AZ131" s="142">
        <f t="shared" si="40"/>
        <v>0</v>
      </c>
    </row>
    <row r="132" spans="1:52" x14ac:dyDescent="0.2">
      <c r="A132" s="193">
        <v>6</v>
      </c>
      <c r="B132" s="143" t="s">
        <v>268</v>
      </c>
      <c r="C132" s="194" t="str">
        <f t="shared" ref="C132:C149" si="41">MID(B132,5,2)</f>
        <v>40</v>
      </c>
      <c r="D132" s="194" t="str">
        <f t="shared" ref="D132:D149" si="42">MID(B132,8,2)</f>
        <v>60</v>
      </c>
      <c r="E132" s="187" t="str">
        <f t="shared" ref="E132:E149" si="43">MID(B132,11,3)</f>
        <v>530</v>
      </c>
      <c r="F132" s="143" t="str">
        <f t="shared" ref="F132:F149" si="44">RIGHT(B132,7)</f>
        <v>6280.38</v>
      </c>
      <c r="G132" s="143" t="s">
        <v>338</v>
      </c>
      <c r="H132" s="166">
        <v>0</v>
      </c>
      <c r="I132" s="166">
        <v>0</v>
      </c>
      <c r="J132" s="166"/>
      <c r="K132" s="166"/>
      <c r="L132" s="166"/>
      <c r="M132" s="166">
        <v>0</v>
      </c>
      <c r="N132" s="141">
        <v>0</v>
      </c>
      <c r="O132" s="141">
        <f t="shared" si="36"/>
        <v>0</v>
      </c>
      <c r="Q132" s="177">
        <v>0</v>
      </c>
      <c r="R132" s="177">
        <v>0</v>
      </c>
      <c r="S132" s="177"/>
      <c r="T132" s="177"/>
      <c r="U132" s="177"/>
      <c r="V132" s="177">
        <v>0</v>
      </c>
      <c r="W132" s="142">
        <v>0</v>
      </c>
      <c r="X132" s="142">
        <f t="shared" si="37"/>
        <v>0</v>
      </c>
      <c r="Z132" s="179">
        <v>0</v>
      </c>
      <c r="AA132" s="179">
        <v>0</v>
      </c>
      <c r="AB132" s="179"/>
      <c r="AC132" s="179"/>
      <c r="AD132" s="179"/>
      <c r="AE132" s="179">
        <v>0</v>
      </c>
      <c r="AF132" s="175">
        <v>0</v>
      </c>
      <c r="AG132" s="175">
        <f t="shared" si="38"/>
        <v>0</v>
      </c>
      <c r="AI132" s="171">
        <v>0</v>
      </c>
      <c r="AJ132" s="171">
        <v>0</v>
      </c>
      <c r="AK132" s="181">
        <f t="shared" ref="AK132:AK149" si="45">AJ132</f>
        <v>0</v>
      </c>
      <c r="AL132" s="173">
        <f>IFERROR(VLOOKUP(B132,[2]rptBudgetaryBudgetCrossOrganiza!$A$13176:$O$14047,13,FALSE),"0")</f>
        <v>0</v>
      </c>
      <c r="AM132" s="173"/>
      <c r="AN132" s="173"/>
      <c r="AO132" s="173"/>
      <c r="AP132" s="173"/>
      <c r="AQ132" s="173">
        <f t="shared" si="39"/>
        <v>0</v>
      </c>
      <c r="AS132" s="142"/>
      <c r="AT132" s="142"/>
      <c r="AU132" s="142"/>
      <c r="AV132" s="142"/>
      <c r="AW132" s="142"/>
      <c r="AX132" s="142"/>
      <c r="AY132" s="142"/>
      <c r="AZ132" s="142">
        <f t="shared" si="40"/>
        <v>0</v>
      </c>
    </row>
    <row r="133" spans="1:52" x14ac:dyDescent="0.2">
      <c r="A133" s="193">
        <v>6</v>
      </c>
      <c r="B133" s="143" t="s">
        <v>270</v>
      </c>
      <c r="C133" s="194" t="str">
        <f t="shared" si="41"/>
        <v>40</v>
      </c>
      <c r="D133" s="194" t="str">
        <f t="shared" si="42"/>
        <v>60</v>
      </c>
      <c r="E133" s="187" t="str">
        <f t="shared" si="43"/>
        <v>530</v>
      </c>
      <c r="F133" s="143" t="str">
        <f t="shared" si="44"/>
        <v>6300.01</v>
      </c>
      <c r="G133" s="143" t="s">
        <v>150</v>
      </c>
      <c r="H133" s="166">
        <v>0</v>
      </c>
      <c r="I133" s="166">
        <v>0</v>
      </c>
      <c r="J133" s="166"/>
      <c r="K133" s="166"/>
      <c r="L133" s="166"/>
      <c r="M133" s="166">
        <v>0</v>
      </c>
      <c r="N133" s="141">
        <v>0</v>
      </c>
      <c r="O133" s="141">
        <f t="shared" si="36"/>
        <v>0</v>
      </c>
      <c r="Q133" s="177">
        <v>0</v>
      </c>
      <c r="R133" s="177">
        <v>0</v>
      </c>
      <c r="S133" s="177"/>
      <c r="T133" s="177"/>
      <c r="U133" s="177"/>
      <c r="V133" s="177">
        <v>0</v>
      </c>
      <c r="W133" s="142">
        <v>0</v>
      </c>
      <c r="X133" s="142">
        <f t="shared" si="37"/>
        <v>0</v>
      </c>
      <c r="Z133" s="179">
        <v>0</v>
      </c>
      <c r="AA133" s="179">
        <v>0</v>
      </c>
      <c r="AB133" s="179"/>
      <c r="AC133" s="179"/>
      <c r="AD133" s="179"/>
      <c r="AE133" s="179">
        <v>0</v>
      </c>
      <c r="AF133" s="175">
        <v>0</v>
      </c>
      <c r="AG133" s="175">
        <f t="shared" si="38"/>
        <v>0</v>
      </c>
      <c r="AI133" s="171">
        <v>0</v>
      </c>
      <c r="AJ133" s="171">
        <v>0</v>
      </c>
      <c r="AK133" s="181">
        <f t="shared" si="45"/>
        <v>0</v>
      </c>
      <c r="AL133" s="173">
        <f>IFERROR(VLOOKUP(B133,[2]rptBudgetaryBudgetCrossOrganiza!$A$13176:$O$14047,13,FALSE),"0")</f>
        <v>0</v>
      </c>
      <c r="AM133" s="173"/>
      <c r="AN133" s="173"/>
      <c r="AO133" s="173"/>
      <c r="AP133" s="173"/>
      <c r="AQ133" s="173">
        <f t="shared" si="39"/>
        <v>0</v>
      </c>
      <c r="AS133" s="142"/>
      <c r="AT133" s="142"/>
      <c r="AU133" s="142"/>
      <c r="AV133" s="142"/>
      <c r="AW133" s="142"/>
      <c r="AX133" s="142"/>
      <c r="AY133" s="142"/>
      <c r="AZ133" s="142">
        <f t="shared" si="40"/>
        <v>0</v>
      </c>
    </row>
    <row r="134" spans="1:52" x14ac:dyDescent="0.2">
      <c r="A134" s="193">
        <v>6</v>
      </c>
      <c r="B134" s="143" t="s">
        <v>272</v>
      </c>
      <c r="C134" s="194" t="str">
        <f t="shared" si="41"/>
        <v>40</v>
      </c>
      <c r="D134" s="194" t="str">
        <f t="shared" si="42"/>
        <v>60</v>
      </c>
      <c r="E134" s="187" t="str">
        <f t="shared" si="43"/>
        <v>530</v>
      </c>
      <c r="F134" s="143" t="str">
        <f t="shared" si="44"/>
        <v>6350.01</v>
      </c>
      <c r="G134" s="143" t="s">
        <v>151</v>
      </c>
      <c r="H134" s="166">
        <v>0</v>
      </c>
      <c r="I134" s="166">
        <v>0</v>
      </c>
      <c r="J134" s="166"/>
      <c r="K134" s="166"/>
      <c r="L134" s="166"/>
      <c r="M134" s="166">
        <v>0</v>
      </c>
      <c r="N134" s="141">
        <v>0</v>
      </c>
      <c r="O134" s="141">
        <f t="shared" si="36"/>
        <v>0</v>
      </c>
      <c r="Q134" s="177">
        <v>0</v>
      </c>
      <c r="R134" s="177">
        <v>0</v>
      </c>
      <c r="S134" s="177"/>
      <c r="T134" s="177"/>
      <c r="U134" s="177"/>
      <c r="V134" s="177">
        <v>0</v>
      </c>
      <c r="W134" s="142">
        <v>0</v>
      </c>
      <c r="X134" s="142">
        <f t="shared" si="37"/>
        <v>0</v>
      </c>
      <c r="Z134" s="179">
        <v>0</v>
      </c>
      <c r="AA134" s="179">
        <v>0</v>
      </c>
      <c r="AB134" s="179"/>
      <c r="AC134" s="179"/>
      <c r="AD134" s="179"/>
      <c r="AE134" s="179">
        <v>0</v>
      </c>
      <c r="AF134" s="175">
        <v>0</v>
      </c>
      <c r="AG134" s="175">
        <f t="shared" si="38"/>
        <v>0</v>
      </c>
      <c r="AI134" s="171">
        <v>0</v>
      </c>
      <c r="AJ134" s="171">
        <v>0</v>
      </c>
      <c r="AK134" s="181">
        <f t="shared" si="45"/>
        <v>0</v>
      </c>
      <c r="AL134" s="173">
        <f>IFERROR(VLOOKUP(B134,[2]rptBudgetaryBudgetCrossOrganiza!$A$13176:$O$14047,13,FALSE),"0")</f>
        <v>0</v>
      </c>
      <c r="AM134" s="173"/>
      <c r="AN134" s="173"/>
      <c r="AO134" s="173"/>
      <c r="AP134" s="173"/>
      <c r="AQ134" s="173">
        <f t="shared" si="39"/>
        <v>0</v>
      </c>
      <c r="AS134" s="142"/>
      <c r="AT134" s="142"/>
      <c r="AU134" s="142"/>
      <c r="AV134" s="142"/>
      <c r="AW134" s="142"/>
      <c r="AX134" s="142"/>
      <c r="AY134" s="142"/>
      <c r="AZ134" s="142">
        <f t="shared" si="40"/>
        <v>0</v>
      </c>
    </row>
    <row r="135" spans="1:52" x14ac:dyDescent="0.2">
      <c r="A135" s="193">
        <v>6</v>
      </c>
      <c r="B135" s="143" t="s">
        <v>274</v>
      </c>
      <c r="C135" s="194" t="str">
        <f t="shared" si="41"/>
        <v>40</v>
      </c>
      <c r="D135" s="194" t="str">
        <f t="shared" si="42"/>
        <v>60</v>
      </c>
      <c r="E135" s="187" t="str">
        <f t="shared" si="43"/>
        <v>530</v>
      </c>
      <c r="F135" s="143" t="str">
        <f t="shared" si="44"/>
        <v>6350.03</v>
      </c>
      <c r="G135" s="143" t="s">
        <v>152</v>
      </c>
      <c r="H135" s="166">
        <v>0</v>
      </c>
      <c r="I135" s="166">
        <v>0</v>
      </c>
      <c r="J135" s="166"/>
      <c r="K135" s="166"/>
      <c r="L135" s="166"/>
      <c r="M135" s="166">
        <v>0</v>
      </c>
      <c r="N135" s="141">
        <v>0</v>
      </c>
      <c r="O135" s="141">
        <f t="shared" si="36"/>
        <v>0</v>
      </c>
      <c r="Q135" s="177">
        <v>0</v>
      </c>
      <c r="R135" s="177">
        <v>0</v>
      </c>
      <c r="S135" s="177"/>
      <c r="T135" s="177"/>
      <c r="U135" s="177"/>
      <c r="V135" s="177">
        <v>0</v>
      </c>
      <c r="W135" s="142">
        <v>0</v>
      </c>
      <c r="X135" s="142">
        <f t="shared" si="37"/>
        <v>0</v>
      </c>
      <c r="Z135" s="179">
        <v>0</v>
      </c>
      <c r="AA135" s="179">
        <v>0</v>
      </c>
      <c r="AB135" s="179"/>
      <c r="AC135" s="179"/>
      <c r="AD135" s="179"/>
      <c r="AE135" s="179">
        <v>0</v>
      </c>
      <c r="AF135" s="175">
        <v>0</v>
      </c>
      <c r="AG135" s="175">
        <f t="shared" si="38"/>
        <v>0</v>
      </c>
      <c r="AI135" s="171">
        <v>0</v>
      </c>
      <c r="AJ135" s="171">
        <v>0</v>
      </c>
      <c r="AK135" s="181">
        <f t="shared" si="45"/>
        <v>0</v>
      </c>
      <c r="AL135" s="173">
        <f>IFERROR(VLOOKUP(B135,[2]rptBudgetaryBudgetCrossOrganiza!$A$13176:$O$14047,13,FALSE),"0")</f>
        <v>0</v>
      </c>
      <c r="AM135" s="173"/>
      <c r="AN135" s="173"/>
      <c r="AO135" s="173"/>
      <c r="AP135" s="173"/>
      <c r="AQ135" s="173">
        <f t="shared" si="39"/>
        <v>0</v>
      </c>
      <c r="AS135" s="142"/>
      <c r="AT135" s="142"/>
      <c r="AU135" s="142"/>
      <c r="AV135" s="142"/>
      <c r="AW135" s="142"/>
      <c r="AX135" s="142"/>
      <c r="AY135" s="142"/>
      <c r="AZ135" s="142">
        <f t="shared" si="40"/>
        <v>0</v>
      </c>
    </row>
    <row r="136" spans="1:52" x14ac:dyDescent="0.2">
      <c r="A136" s="193">
        <v>6</v>
      </c>
      <c r="B136" s="143" t="s">
        <v>276</v>
      </c>
      <c r="C136" s="194" t="str">
        <f t="shared" si="41"/>
        <v>40</v>
      </c>
      <c r="D136" s="194" t="str">
        <f t="shared" si="42"/>
        <v>60</v>
      </c>
      <c r="E136" s="187" t="str">
        <f t="shared" si="43"/>
        <v>530</v>
      </c>
      <c r="F136" s="143" t="str">
        <f t="shared" si="44"/>
        <v>6375.07</v>
      </c>
      <c r="G136" s="143" t="s">
        <v>339</v>
      </c>
      <c r="H136" s="166">
        <v>0</v>
      </c>
      <c r="I136" s="166">
        <v>0</v>
      </c>
      <c r="J136" s="166"/>
      <c r="K136" s="166"/>
      <c r="L136" s="166"/>
      <c r="M136" s="166">
        <v>0</v>
      </c>
      <c r="N136" s="141">
        <v>0</v>
      </c>
      <c r="O136" s="141">
        <f t="shared" si="36"/>
        <v>0</v>
      </c>
      <c r="Q136" s="177">
        <v>0</v>
      </c>
      <c r="R136" s="177">
        <v>0</v>
      </c>
      <c r="S136" s="177"/>
      <c r="T136" s="177"/>
      <c r="U136" s="177"/>
      <c r="V136" s="177">
        <v>0</v>
      </c>
      <c r="W136" s="142">
        <v>0</v>
      </c>
      <c r="X136" s="142">
        <f t="shared" si="37"/>
        <v>0</v>
      </c>
      <c r="Z136" s="179">
        <v>0</v>
      </c>
      <c r="AA136" s="179">
        <v>0</v>
      </c>
      <c r="AB136" s="179"/>
      <c r="AC136" s="179"/>
      <c r="AD136" s="179"/>
      <c r="AE136" s="179">
        <v>0</v>
      </c>
      <c r="AF136" s="175">
        <v>0</v>
      </c>
      <c r="AG136" s="175">
        <f t="shared" si="38"/>
        <v>0</v>
      </c>
      <c r="AI136" s="171">
        <v>0</v>
      </c>
      <c r="AJ136" s="171">
        <v>0</v>
      </c>
      <c r="AK136" s="181">
        <f t="shared" si="45"/>
        <v>0</v>
      </c>
      <c r="AL136" s="173">
        <f>IFERROR(VLOOKUP(B136,[2]rptBudgetaryBudgetCrossOrganiza!$A$13176:$O$14047,13,FALSE),"0")</f>
        <v>0</v>
      </c>
      <c r="AM136" s="173"/>
      <c r="AN136" s="173"/>
      <c r="AO136" s="173"/>
      <c r="AP136" s="173"/>
      <c r="AQ136" s="173">
        <f t="shared" si="39"/>
        <v>0</v>
      </c>
      <c r="AS136" s="142"/>
      <c r="AT136" s="142"/>
      <c r="AU136" s="142"/>
      <c r="AV136" s="142"/>
      <c r="AW136" s="142"/>
      <c r="AX136" s="142"/>
      <c r="AY136" s="142"/>
      <c r="AZ136" s="142">
        <f t="shared" si="40"/>
        <v>0</v>
      </c>
    </row>
    <row r="137" spans="1:52" x14ac:dyDescent="0.2">
      <c r="A137" s="193">
        <v>6</v>
      </c>
      <c r="B137" s="143" t="s">
        <v>278</v>
      </c>
      <c r="C137" s="194" t="str">
        <f t="shared" si="41"/>
        <v>40</v>
      </c>
      <c r="D137" s="194" t="str">
        <f t="shared" si="42"/>
        <v>60</v>
      </c>
      <c r="E137" s="187" t="str">
        <f t="shared" si="43"/>
        <v>530</v>
      </c>
      <c r="F137" s="143" t="str">
        <f t="shared" si="44"/>
        <v>6400.02</v>
      </c>
      <c r="G137" s="143" t="s">
        <v>115</v>
      </c>
      <c r="H137" s="166">
        <v>0</v>
      </c>
      <c r="I137" s="166">
        <v>0</v>
      </c>
      <c r="J137" s="166"/>
      <c r="K137" s="166"/>
      <c r="L137" s="166"/>
      <c r="M137" s="166">
        <v>0</v>
      </c>
      <c r="N137" s="141">
        <v>0</v>
      </c>
      <c r="O137" s="141">
        <f t="shared" si="36"/>
        <v>0</v>
      </c>
      <c r="Q137" s="177">
        <v>0</v>
      </c>
      <c r="R137" s="177">
        <v>0</v>
      </c>
      <c r="S137" s="177"/>
      <c r="T137" s="177"/>
      <c r="U137" s="177"/>
      <c r="V137" s="177">
        <v>0</v>
      </c>
      <c r="W137" s="142">
        <v>0</v>
      </c>
      <c r="X137" s="142">
        <f t="shared" si="37"/>
        <v>0</v>
      </c>
      <c r="Z137" s="179">
        <v>0</v>
      </c>
      <c r="AA137" s="179">
        <v>0</v>
      </c>
      <c r="AB137" s="179"/>
      <c r="AC137" s="179"/>
      <c r="AD137" s="179"/>
      <c r="AE137" s="179">
        <v>0</v>
      </c>
      <c r="AF137" s="175">
        <v>0</v>
      </c>
      <c r="AG137" s="175">
        <f t="shared" si="38"/>
        <v>0</v>
      </c>
      <c r="AI137" s="171">
        <v>0</v>
      </c>
      <c r="AJ137" s="171">
        <v>0</v>
      </c>
      <c r="AK137" s="181">
        <f t="shared" si="45"/>
        <v>0</v>
      </c>
      <c r="AL137" s="173">
        <f>IFERROR(VLOOKUP(B137,[2]rptBudgetaryBudgetCrossOrganiza!$A$13176:$O$14047,13,FALSE),"0")</f>
        <v>0</v>
      </c>
      <c r="AM137" s="173"/>
      <c r="AN137" s="173"/>
      <c r="AO137" s="173"/>
      <c r="AP137" s="173"/>
      <c r="AQ137" s="173">
        <f t="shared" si="39"/>
        <v>0</v>
      </c>
      <c r="AS137" s="142"/>
      <c r="AT137" s="142"/>
      <c r="AU137" s="142"/>
      <c r="AV137" s="142"/>
      <c r="AW137" s="142"/>
      <c r="AX137" s="142"/>
      <c r="AY137" s="142"/>
      <c r="AZ137" s="142">
        <f t="shared" si="40"/>
        <v>0</v>
      </c>
    </row>
    <row r="138" spans="1:52" x14ac:dyDescent="0.2">
      <c r="A138" s="193">
        <v>6</v>
      </c>
      <c r="B138" s="143" t="s">
        <v>280</v>
      </c>
      <c r="C138" s="194" t="str">
        <f t="shared" si="41"/>
        <v>40</v>
      </c>
      <c r="D138" s="194" t="str">
        <f t="shared" si="42"/>
        <v>60</v>
      </c>
      <c r="E138" s="187" t="str">
        <f t="shared" si="43"/>
        <v>530</v>
      </c>
      <c r="F138" s="143" t="str">
        <f t="shared" si="44"/>
        <v>6400.04</v>
      </c>
      <c r="G138" s="143" t="s">
        <v>116</v>
      </c>
      <c r="H138" s="166">
        <v>0</v>
      </c>
      <c r="I138" s="166">
        <v>0</v>
      </c>
      <c r="J138" s="166"/>
      <c r="K138" s="166"/>
      <c r="L138" s="166"/>
      <c r="M138" s="166">
        <v>0</v>
      </c>
      <c r="N138" s="141">
        <v>0</v>
      </c>
      <c r="O138" s="141">
        <f t="shared" si="36"/>
        <v>0</v>
      </c>
      <c r="Q138" s="177">
        <v>0</v>
      </c>
      <c r="R138" s="177">
        <v>0</v>
      </c>
      <c r="S138" s="177"/>
      <c r="T138" s="177"/>
      <c r="U138" s="177"/>
      <c r="V138" s="177">
        <v>0</v>
      </c>
      <c r="W138" s="142">
        <v>0</v>
      </c>
      <c r="X138" s="142">
        <f t="shared" si="37"/>
        <v>0</v>
      </c>
      <c r="Z138" s="179">
        <v>0</v>
      </c>
      <c r="AA138" s="179">
        <v>0</v>
      </c>
      <c r="AB138" s="179"/>
      <c r="AC138" s="179"/>
      <c r="AD138" s="179"/>
      <c r="AE138" s="179">
        <v>0</v>
      </c>
      <c r="AF138" s="175">
        <v>0</v>
      </c>
      <c r="AG138" s="175">
        <f t="shared" si="38"/>
        <v>0</v>
      </c>
      <c r="AI138" s="171">
        <v>0</v>
      </c>
      <c r="AJ138" s="171">
        <v>0</v>
      </c>
      <c r="AK138" s="181">
        <f t="shared" si="45"/>
        <v>0</v>
      </c>
      <c r="AL138" s="173">
        <f>IFERROR(VLOOKUP(B138,[2]rptBudgetaryBudgetCrossOrganiza!$A$13176:$O$14047,13,FALSE),"0")</f>
        <v>0</v>
      </c>
      <c r="AM138" s="173"/>
      <c r="AN138" s="173"/>
      <c r="AO138" s="173"/>
      <c r="AP138" s="173"/>
      <c r="AQ138" s="173">
        <f t="shared" si="39"/>
        <v>0</v>
      </c>
      <c r="AS138" s="142"/>
      <c r="AT138" s="142"/>
      <c r="AU138" s="142"/>
      <c r="AV138" s="142"/>
      <c r="AW138" s="142"/>
      <c r="AX138" s="142"/>
      <c r="AY138" s="142"/>
      <c r="AZ138" s="142">
        <f t="shared" si="40"/>
        <v>0</v>
      </c>
    </row>
    <row r="139" spans="1:52" x14ac:dyDescent="0.2">
      <c r="A139" s="193">
        <v>6</v>
      </c>
      <c r="B139" s="143" t="s">
        <v>282</v>
      </c>
      <c r="C139" s="194" t="str">
        <f t="shared" si="41"/>
        <v>40</v>
      </c>
      <c r="D139" s="194" t="str">
        <f t="shared" si="42"/>
        <v>60</v>
      </c>
      <c r="E139" s="187" t="str">
        <f t="shared" si="43"/>
        <v>530</v>
      </c>
      <c r="F139" s="143" t="str">
        <f t="shared" si="44"/>
        <v>6400.05</v>
      </c>
      <c r="G139" s="143" t="s">
        <v>117</v>
      </c>
      <c r="H139" s="166">
        <v>0</v>
      </c>
      <c r="I139" s="166">
        <v>0</v>
      </c>
      <c r="J139" s="166"/>
      <c r="K139" s="166"/>
      <c r="L139" s="166"/>
      <c r="M139" s="166">
        <v>0</v>
      </c>
      <c r="N139" s="141">
        <v>0</v>
      </c>
      <c r="O139" s="141">
        <f t="shared" si="36"/>
        <v>0</v>
      </c>
      <c r="Q139" s="177">
        <v>0</v>
      </c>
      <c r="R139" s="177">
        <v>0</v>
      </c>
      <c r="S139" s="177"/>
      <c r="T139" s="177"/>
      <c r="U139" s="177"/>
      <c r="V139" s="177">
        <v>0</v>
      </c>
      <c r="W139" s="142">
        <v>0</v>
      </c>
      <c r="X139" s="142">
        <f t="shared" si="37"/>
        <v>0</v>
      </c>
      <c r="Z139" s="179">
        <v>0</v>
      </c>
      <c r="AA139" s="179">
        <v>0</v>
      </c>
      <c r="AB139" s="179"/>
      <c r="AC139" s="179"/>
      <c r="AD139" s="179"/>
      <c r="AE139" s="179">
        <v>0</v>
      </c>
      <c r="AF139" s="175">
        <v>0</v>
      </c>
      <c r="AG139" s="175">
        <f t="shared" si="38"/>
        <v>0</v>
      </c>
      <c r="AI139" s="171">
        <v>0</v>
      </c>
      <c r="AJ139" s="171">
        <v>0</v>
      </c>
      <c r="AK139" s="181">
        <f t="shared" si="45"/>
        <v>0</v>
      </c>
      <c r="AL139" s="173">
        <f>IFERROR(VLOOKUP(B139,[2]rptBudgetaryBudgetCrossOrganiza!$A$13176:$O$14047,13,FALSE),"0")</f>
        <v>0</v>
      </c>
      <c r="AM139" s="173"/>
      <c r="AN139" s="173"/>
      <c r="AO139" s="173"/>
      <c r="AP139" s="173"/>
      <c r="AQ139" s="173">
        <f t="shared" si="39"/>
        <v>0</v>
      </c>
      <c r="AS139" s="142"/>
      <c r="AT139" s="142"/>
      <c r="AU139" s="142"/>
      <c r="AV139" s="142"/>
      <c r="AW139" s="142"/>
      <c r="AX139" s="142"/>
      <c r="AY139" s="142"/>
      <c r="AZ139" s="142">
        <f t="shared" si="40"/>
        <v>0</v>
      </c>
    </row>
    <row r="140" spans="1:52" x14ac:dyDescent="0.2">
      <c r="A140" s="193">
        <v>6</v>
      </c>
      <c r="B140" s="143" t="s">
        <v>284</v>
      </c>
      <c r="C140" s="194" t="str">
        <f t="shared" si="41"/>
        <v>40</v>
      </c>
      <c r="D140" s="194" t="str">
        <f t="shared" si="42"/>
        <v>60</v>
      </c>
      <c r="E140" s="187" t="str">
        <f t="shared" si="43"/>
        <v>530</v>
      </c>
      <c r="F140" s="143" t="str">
        <f t="shared" si="44"/>
        <v>6400.20</v>
      </c>
      <c r="G140" s="143" t="s">
        <v>153</v>
      </c>
      <c r="H140" s="166">
        <v>0</v>
      </c>
      <c r="I140" s="166">
        <v>0</v>
      </c>
      <c r="J140" s="166"/>
      <c r="K140" s="166"/>
      <c r="L140" s="166"/>
      <c r="M140" s="166">
        <v>0</v>
      </c>
      <c r="N140" s="141">
        <v>0</v>
      </c>
      <c r="O140" s="141">
        <f t="shared" si="36"/>
        <v>0</v>
      </c>
      <c r="Q140" s="177">
        <v>0</v>
      </c>
      <c r="R140" s="177">
        <v>0</v>
      </c>
      <c r="S140" s="177"/>
      <c r="T140" s="177"/>
      <c r="U140" s="177"/>
      <c r="V140" s="177">
        <v>0</v>
      </c>
      <c r="W140" s="142">
        <v>0</v>
      </c>
      <c r="X140" s="142">
        <f t="shared" si="37"/>
        <v>0</v>
      </c>
      <c r="Z140" s="179">
        <v>0</v>
      </c>
      <c r="AA140" s="179">
        <v>0</v>
      </c>
      <c r="AB140" s="179"/>
      <c r="AC140" s="179"/>
      <c r="AD140" s="179"/>
      <c r="AE140" s="179">
        <v>0</v>
      </c>
      <c r="AF140" s="175">
        <v>0</v>
      </c>
      <c r="AG140" s="175">
        <f t="shared" si="38"/>
        <v>0</v>
      </c>
      <c r="AI140" s="171">
        <v>0</v>
      </c>
      <c r="AJ140" s="171">
        <v>0</v>
      </c>
      <c r="AK140" s="181">
        <f t="shared" si="45"/>
        <v>0</v>
      </c>
      <c r="AL140" s="173">
        <f>IFERROR(VLOOKUP(B140,[2]rptBudgetaryBudgetCrossOrganiza!$A$13176:$O$14047,13,FALSE),"0")</f>
        <v>0</v>
      </c>
      <c r="AM140" s="173"/>
      <c r="AN140" s="173"/>
      <c r="AO140" s="173"/>
      <c r="AP140" s="173"/>
      <c r="AQ140" s="173">
        <f t="shared" si="39"/>
        <v>0</v>
      </c>
      <c r="AS140" s="142"/>
      <c r="AT140" s="142"/>
      <c r="AU140" s="142"/>
      <c r="AV140" s="142"/>
      <c r="AW140" s="142"/>
      <c r="AX140" s="142"/>
      <c r="AY140" s="142"/>
      <c r="AZ140" s="142">
        <f t="shared" si="40"/>
        <v>0</v>
      </c>
    </row>
    <row r="141" spans="1:52" x14ac:dyDescent="0.2">
      <c r="A141" s="193">
        <v>6</v>
      </c>
      <c r="B141" s="143" t="s">
        <v>286</v>
      </c>
      <c r="C141" s="194" t="str">
        <f t="shared" si="41"/>
        <v>40</v>
      </c>
      <c r="D141" s="194" t="str">
        <f t="shared" si="42"/>
        <v>60</v>
      </c>
      <c r="E141" s="187" t="str">
        <f t="shared" si="43"/>
        <v>530</v>
      </c>
      <c r="F141" s="143" t="str">
        <f t="shared" si="44"/>
        <v>6500.04</v>
      </c>
      <c r="G141" s="143" t="s">
        <v>118</v>
      </c>
      <c r="H141" s="166">
        <v>0</v>
      </c>
      <c r="I141" s="166">
        <v>0</v>
      </c>
      <c r="J141" s="166"/>
      <c r="K141" s="166"/>
      <c r="L141" s="166"/>
      <c r="M141" s="166">
        <v>0</v>
      </c>
      <c r="N141" s="141">
        <v>0</v>
      </c>
      <c r="O141" s="141">
        <f t="shared" si="36"/>
        <v>0</v>
      </c>
      <c r="Q141" s="177">
        <v>0</v>
      </c>
      <c r="R141" s="177">
        <v>0</v>
      </c>
      <c r="S141" s="177"/>
      <c r="T141" s="177"/>
      <c r="U141" s="177"/>
      <c r="V141" s="177">
        <v>0</v>
      </c>
      <c r="W141" s="142">
        <v>0</v>
      </c>
      <c r="X141" s="142">
        <f t="shared" si="37"/>
        <v>0</v>
      </c>
      <c r="Z141" s="179">
        <v>4310</v>
      </c>
      <c r="AA141" s="179">
        <v>4310</v>
      </c>
      <c r="AB141" s="179"/>
      <c r="AC141" s="179"/>
      <c r="AD141" s="179"/>
      <c r="AE141" s="179">
        <v>1795.85</v>
      </c>
      <c r="AF141" s="175">
        <v>1795.85</v>
      </c>
      <c r="AG141" s="175">
        <f t="shared" si="38"/>
        <v>-2514.15</v>
      </c>
      <c r="AI141" s="171">
        <v>4310</v>
      </c>
      <c r="AJ141" s="171">
        <v>4310</v>
      </c>
      <c r="AK141" s="181">
        <f t="shared" si="45"/>
        <v>4310</v>
      </c>
      <c r="AL141" s="173">
        <f>IFERROR(VLOOKUP(B141,[2]rptBudgetaryBudgetCrossOrganiza!$A$13176:$O$14047,13,FALSE),"0")</f>
        <v>0</v>
      </c>
      <c r="AM141" s="173"/>
      <c r="AN141" s="173"/>
      <c r="AO141" s="173"/>
      <c r="AP141" s="173"/>
      <c r="AQ141" s="173">
        <f t="shared" si="39"/>
        <v>-4310</v>
      </c>
      <c r="AS141" s="142"/>
      <c r="AT141" s="142"/>
      <c r="AU141" s="142"/>
      <c r="AV141" s="142"/>
      <c r="AW141" s="142"/>
      <c r="AX141" s="142"/>
      <c r="AY141" s="142"/>
      <c r="AZ141" s="142">
        <f t="shared" si="40"/>
        <v>0</v>
      </c>
    </row>
    <row r="142" spans="1:52" x14ac:dyDescent="0.2">
      <c r="A142" s="193">
        <v>6</v>
      </c>
      <c r="B142" s="143" t="s">
        <v>288</v>
      </c>
      <c r="C142" s="194" t="str">
        <f t="shared" si="41"/>
        <v>40</v>
      </c>
      <c r="D142" s="194" t="str">
        <f t="shared" si="42"/>
        <v>60</v>
      </c>
      <c r="E142" s="187" t="str">
        <f t="shared" si="43"/>
        <v>530</v>
      </c>
      <c r="F142" s="143" t="str">
        <f t="shared" si="44"/>
        <v>6600.01</v>
      </c>
      <c r="G142" s="143" t="s">
        <v>154</v>
      </c>
      <c r="H142" s="166">
        <v>0</v>
      </c>
      <c r="I142" s="166">
        <v>0</v>
      </c>
      <c r="J142" s="166"/>
      <c r="K142" s="166"/>
      <c r="L142" s="166"/>
      <c r="M142" s="166">
        <v>0</v>
      </c>
      <c r="N142" s="141">
        <v>0</v>
      </c>
      <c r="O142" s="141">
        <f t="shared" si="36"/>
        <v>0</v>
      </c>
      <c r="Q142" s="177">
        <v>0</v>
      </c>
      <c r="R142" s="177">
        <v>0</v>
      </c>
      <c r="S142" s="177"/>
      <c r="T142" s="177"/>
      <c r="U142" s="177"/>
      <c r="V142" s="177">
        <v>0</v>
      </c>
      <c r="W142" s="142">
        <v>0</v>
      </c>
      <c r="X142" s="142">
        <f t="shared" si="37"/>
        <v>0</v>
      </c>
      <c r="Z142" s="179">
        <v>0</v>
      </c>
      <c r="AA142" s="179">
        <v>0</v>
      </c>
      <c r="AB142" s="179"/>
      <c r="AC142" s="179"/>
      <c r="AD142" s="179"/>
      <c r="AE142" s="179">
        <v>0</v>
      </c>
      <c r="AF142" s="175">
        <v>0</v>
      </c>
      <c r="AG142" s="175">
        <f t="shared" si="38"/>
        <v>0</v>
      </c>
      <c r="AI142" s="171">
        <v>0</v>
      </c>
      <c r="AJ142" s="171">
        <v>0</v>
      </c>
      <c r="AK142" s="181">
        <f t="shared" si="45"/>
        <v>0</v>
      </c>
      <c r="AL142" s="173">
        <f>IFERROR(VLOOKUP(B142,[2]rptBudgetaryBudgetCrossOrganiza!$A$13176:$O$14047,13,FALSE),"0")</f>
        <v>0</v>
      </c>
      <c r="AM142" s="173"/>
      <c r="AN142" s="173"/>
      <c r="AO142" s="173"/>
      <c r="AP142" s="173"/>
      <c r="AQ142" s="173">
        <f t="shared" si="39"/>
        <v>0</v>
      </c>
      <c r="AS142" s="142"/>
      <c r="AT142" s="142"/>
      <c r="AU142" s="142"/>
      <c r="AV142" s="142"/>
      <c r="AW142" s="142"/>
      <c r="AX142" s="142"/>
      <c r="AY142" s="142"/>
      <c r="AZ142" s="142">
        <f t="shared" si="40"/>
        <v>0</v>
      </c>
    </row>
    <row r="143" spans="1:52" x14ac:dyDescent="0.2">
      <c r="A143" s="193">
        <v>6</v>
      </c>
      <c r="B143" s="143" t="s">
        <v>290</v>
      </c>
      <c r="C143" s="194" t="str">
        <f t="shared" si="41"/>
        <v>40</v>
      </c>
      <c r="D143" s="194" t="str">
        <f t="shared" si="42"/>
        <v>60</v>
      </c>
      <c r="E143" s="187" t="str">
        <f t="shared" si="43"/>
        <v>530</v>
      </c>
      <c r="F143" s="143" t="str">
        <f t="shared" si="44"/>
        <v>6600.04</v>
      </c>
      <c r="G143" s="143" t="s">
        <v>119</v>
      </c>
      <c r="H143" s="166">
        <v>0</v>
      </c>
      <c r="I143" s="166">
        <v>0</v>
      </c>
      <c r="J143" s="166"/>
      <c r="K143" s="166"/>
      <c r="L143" s="166"/>
      <c r="M143" s="166">
        <v>0</v>
      </c>
      <c r="N143" s="141">
        <v>0</v>
      </c>
      <c r="O143" s="141">
        <f t="shared" si="36"/>
        <v>0</v>
      </c>
      <c r="Q143" s="177">
        <v>0</v>
      </c>
      <c r="R143" s="177">
        <v>0</v>
      </c>
      <c r="S143" s="177"/>
      <c r="T143" s="177"/>
      <c r="U143" s="177"/>
      <c r="V143" s="177">
        <v>0</v>
      </c>
      <c r="W143" s="142">
        <v>0</v>
      </c>
      <c r="X143" s="142">
        <f t="shared" si="37"/>
        <v>0</v>
      </c>
      <c r="Z143" s="179">
        <v>0</v>
      </c>
      <c r="AA143" s="179">
        <v>0</v>
      </c>
      <c r="AB143" s="179"/>
      <c r="AC143" s="179"/>
      <c r="AD143" s="179"/>
      <c r="AE143" s="179">
        <v>0</v>
      </c>
      <c r="AF143" s="175">
        <v>0</v>
      </c>
      <c r="AG143" s="175">
        <f t="shared" si="38"/>
        <v>0</v>
      </c>
      <c r="AI143" s="171">
        <v>0</v>
      </c>
      <c r="AJ143" s="171">
        <v>0</v>
      </c>
      <c r="AK143" s="181">
        <f t="shared" si="45"/>
        <v>0</v>
      </c>
      <c r="AL143" s="173">
        <f>IFERROR(VLOOKUP(B143,[2]rptBudgetaryBudgetCrossOrganiza!$A$13176:$O$14047,13,FALSE),"0")</f>
        <v>0</v>
      </c>
      <c r="AM143" s="173"/>
      <c r="AN143" s="173"/>
      <c r="AO143" s="173"/>
      <c r="AP143" s="173"/>
      <c r="AQ143" s="173">
        <f t="shared" si="39"/>
        <v>0</v>
      </c>
      <c r="AS143" s="142"/>
      <c r="AT143" s="142"/>
      <c r="AU143" s="142"/>
      <c r="AV143" s="142"/>
      <c r="AW143" s="142"/>
      <c r="AX143" s="142"/>
      <c r="AY143" s="142"/>
      <c r="AZ143" s="142">
        <f t="shared" si="40"/>
        <v>0</v>
      </c>
    </row>
    <row r="144" spans="1:52" x14ac:dyDescent="0.2">
      <c r="A144" s="193">
        <v>6</v>
      </c>
      <c r="B144" s="143" t="s">
        <v>292</v>
      </c>
      <c r="C144" s="194" t="str">
        <f t="shared" si="41"/>
        <v>40</v>
      </c>
      <c r="D144" s="194" t="str">
        <f t="shared" si="42"/>
        <v>60</v>
      </c>
      <c r="E144" s="187" t="str">
        <f t="shared" si="43"/>
        <v>530</v>
      </c>
      <c r="F144" s="143" t="str">
        <f t="shared" si="44"/>
        <v>6600.07</v>
      </c>
      <c r="G144" s="143" t="s">
        <v>120</v>
      </c>
      <c r="H144" s="166">
        <v>0</v>
      </c>
      <c r="I144" s="166">
        <v>0</v>
      </c>
      <c r="J144" s="166"/>
      <c r="K144" s="166"/>
      <c r="L144" s="166"/>
      <c r="M144" s="166">
        <v>0</v>
      </c>
      <c r="N144" s="141">
        <v>0</v>
      </c>
      <c r="O144" s="141">
        <f t="shared" si="36"/>
        <v>0</v>
      </c>
      <c r="Q144" s="177">
        <v>0</v>
      </c>
      <c r="R144" s="177">
        <v>0</v>
      </c>
      <c r="S144" s="177"/>
      <c r="T144" s="177"/>
      <c r="U144" s="177"/>
      <c r="V144" s="177">
        <v>0</v>
      </c>
      <c r="W144" s="142">
        <v>0</v>
      </c>
      <c r="X144" s="142">
        <f t="shared" si="37"/>
        <v>0</v>
      </c>
      <c r="Z144" s="179">
        <v>0</v>
      </c>
      <c r="AA144" s="179">
        <v>0</v>
      </c>
      <c r="AB144" s="179"/>
      <c r="AC144" s="179"/>
      <c r="AD144" s="179"/>
      <c r="AE144" s="179">
        <v>0</v>
      </c>
      <c r="AF144" s="175">
        <v>0</v>
      </c>
      <c r="AG144" s="175">
        <f t="shared" si="38"/>
        <v>0</v>
      </c>
      <c r="AI144" s="171">
        <v>0</v>
      </c>
      <c r="AJ144" s="171">
        <v>0</v>
      </c>
      <c r="AK144" s="181">
        <f t="shared" si="45"/>
        <v>0</v>
      </c>
      <c r="AL144" s="173">
        <f>IFERROR(VLOOKUP(B144,[2]rptBudgetaryBudgetCrossOrganiza!$A$13176:$O$14047,13,FALSE),"0")</f>
        <v>0</v>
      </c>
      <c r="AM144" s="173"/>
      <c r="AN144" s="173"/>
      <c r="AO144" s="173"/>
      <c r="AP144" s="173"/>
      <c r="AQ144" s="173">
        <f t="shared" si="39"/>
        <v>0</v>
      </c>
      <c r="AS144" s="142"/>
      <c r="AT144" s="142"/>
      <c r="AU144" s="142"/>
      <c r="AV144" s="142"/>
      <c r="AW144" s="142"/>
      <c r="AX144" s="142"/>
      <c r="AY144" s="142"/>
      <c r="AZ144" s="142">
        <f t="shared" si="40"/>
        <v>0</v>
      </c>
    </row>
    <row r="145" spans="1:52" x14ac:dyDescent="0.2">
      <c r="A145" s="193">
        <v>6</v>
      </c>
      <c r="B145" s="143" t="s">
        <v>294</v>
      </c>
      <c r="C145" s="194" t="str">
        <f t="shared" si="41"/>
        <v>40</v>
      </c>
      <c r="D145" s="194" t="str">
        <f t="shared" si="42"/>
        <v>60</v>
      </c>
      <c r="E145" s="187" t="str">
        <f t="shared" si="43"/>
        <v>530</v>
      </c>
      <c r="F145" s="143" t="str">
        <f t="shared" si="44"/>
        <v>6600.25</v>
      </c>
      <c r="G145" s="143" t="s">
        <v>155</v>
      </c>
      <c r="H145" s="166">
        <v>0</v>
      </c>
      <c r="I145" s="166">
        <v>0</v>
      </c>
      <c r="J145" s="166"/>
      <c r="K145" s="166"/>
      <c r="L145" s="166"/>
      <c r="M145" s="166">
        <v>0</v>
      </c>
      <c r="N145" s="141">
        <v>0</v>
      </c>
      <c r="O145" s="141">
        <f t="shared" si="36"/>
        <v>0</v>
      </c>
      <c r="Q145" s="177">
        <v>0</v>
      </c>
      <c r="R145" s="177">
        <v>0</v>
      </c>
      <c r="S145" s="177"/>
      <c r="T145" s="177"/>
      <c r="U145" s="177"/>
      <c r="V145" s="177">
        <v>0</v>
      </c>
      <c r="W145" s="142">
        <v>0</v>
      </c>
      <c r="X145" s="142">
        <f t="shared" si="37"/>
        <v>0</v>
      </c>
      <c r="Z145" s="179">
        <v>22980</v>
      </c>
      <c r="AA145" s="179">
        <v>22980</v>
      </c>
      <c r="AB145" s="179"/>
      <c r="AC145" s="179"/>
      <c r="AD145" s="179"/>
      <c r="AE145" s="179">
        <v>17235</v>
      </c>
      <c r="AF145" s="175">
        <v>17235</v>
      </c>
      <c r="AG145" s="175">
        <f t="shared" si="38"/>
        <v>-5745</v>
      </c>
      <c r="AI145" s="171">
        <v>22980</v>
      </c>
      <c r="AJ145" s="171">
        <v>22980</v>
      </c>
      <c r="AK145" s="181">
        <f t="shared" si="45"/>
        <v>22980</v>
      </c>
      <c r="AL145" s="173">
        <f>IFERROR(VLOOKUP(B145,[2]rptBudgetaryBudgetCrossOrganiza!$A$13176:$O$14047,13,FALSE),"0")</f>
        <v>0</v>
      </c>
      <c r="AM145" s="173"/>
      <c r="AN145" s="173"/>
      <c r="AO145" s="173"/>
      <c r="AP145" s="173"/>
      <c r="AQ145" s="173">
        <f t="shared" si="39"/>
        <v>-22980</v>
      </c>
      <c r="AS145" s="142"/>
      <c r="AT145" s="142"/>
      <c r="AU145" s="142"/>
      <c r="AV145" s="142"/>
      <c r="AW145" s="142"/>
      <c r="AX145" s="142"/>
      <c r="AY145" s="142"/>
      <c r="AZ145" s="142">
        <f t="shared" si="40"/>
        <v>0</v>
      </c>
    </row>
    <row r="146" spans="1:52" x14ac:dyDescent="0.2">
      <c r="A146" s="193">
        <v>6</v>
      </c>
      <c r="B146" s="143" t="s">
        <v>296</v>
      </c>
      <c r="C146" s="194" t="str">
        <f t="shared" si="41"/>
        <v>40</v>
      </c>
      <c r="D146" s="194" t="str">
        <f t="shared" si="42"/>
        <v>60</v>
      </c>
      <c r="E146" s="187" t="str">
        <f t="shared" si="43"/>
        <v>530</v>
      </c>
      <c r="F146" s="143" t="str">
        <f t="shared" si="44"/>
        <v>6600.26</v>
      </c>
      <c r="G146" s="143" t="s">
        <v>162</v>
      </c>
      <c r="H146" s="166">
        <v>0</v>
      </c>
      <c r="I146" s="166">
        <v>0</v>
      </c>
      <c r="J146" s="166"/>
      <c r="K146" s="166"/>
      <c r="L146" s="166"/>
      <c r="M146" s="166">
        <v>0</v>
      </c>
      <c r="N146" s="141">
        <v>0</v>
      </c>
      <c r="O146" s="141">
        <f t="shared" si="36"/>
        <v>0</v>
      </c>
      <c r="Q146" s="177">
        <v>0</v>
      </c>
      <c r="R146" s="177">
        <v>0</v>
      </c>
      <c r="S146" s="177"/>
      <c r="T146" s="177"/>
      <c r="U146" s="177"/>
      <c r="V146" s="177">
        <v>0</v>
      </c>
      <c r="W146" s="142">
        <v>0</v>
      </c>
      <c r="X146" s="142">
        <f t="shared" si="37"/>
        <v>0</v>
      </c>
      <c r="Z146" s="179">
        <v>10925</v>
      </c>
      <c r="AA146" s="179">
        <v>10925</v>
      </c>
      <c r="AB146" s="179"/>
      <c r="AC146" s="179"/>
      <c r="AD146" s="179"/>
      <c r="AE146" s="179">
        <v>4552.1000000000004</v>
      </c>
      <c r="AF146" s="175">
        <v>4552.1000000000004</v>
      </c>
      <c r="AG146" s="175">
        <f t="shared" si="38"/>
        <v>-6372.9</v>
      </c>
      <c r="AI146" s="171">
        <v>10925</v>
      </c>
      <c r="AJ146" s="171">
        <v>10925</v>
      </c>
      <c r="AK146" s="181">
        <f t="shared" si="45"/>
        <v>10925</v>
      </c>
      <c r="AL146" s="173">
        <f>IFERROR(VLOOKUP(B146,[2]rptBudgetaryBudgetCrossOrganiza!$A$13176:$O$14047,13,FALSE),"0")</f>
        <v>0</v>
      </c>
      <c r="AM146" s="173"/>
      <c r="AN146" s="173"/>
      <c r="AO146" s="173"/>
      <c r="AP146" s="173"/>
      <c r="AQ146" s="173">
        <f t="shared" si="39"/>
        <v>-10925</v>
      </c>
      <c r="AS146" s="142"/>
      <c r="AT146" s="142"/>
      <c r="AU146" s="142"/>
      <c r="AV146" s="142"/>
      <c r="AW146" s="142"/>
      <c r="AX146" s="142"/>
      <c r="AY146" s="142"/>
      <c r="AZ146" s="142">
        <f t="shared" si="40"/>
        <v>0</v>
      </c>
    </row>
    <row r="147" spans="1:52" x14ac:dyDescent="0.2">
      <c r="A147" s="193">
        <v>6</v>
      </c>
      <c r="B147" s="143" t="s">
        <v>298</v>
      </c>
      <c r="C147" s="194" t="str">
        <f t="shared" si="41"/>
        <v>40</v>
      </c>
      <c r="D147" s="194" t="str">
        <f t="shared" si="42"/>
        <v>60</v>
      </c>
      <c r="E147" s="187" t="str">
        <f t="shared" si="43"/>
        <v>530</v>
      </c>
      <c r="F147" s="143" t="str">
        <f t="shared" si="44"/>
        <v>6600.36</v>
      </c>
      <c r="G147" s="143" t="s">
        <v>163</v>
      </c>
      <c r="H147" s="166">
        <v>0</v>
      </c>
      <c r="I147" s="166">
        <v>0</v>
      </c>
      <c r="J147" s="166"/>
      <c r="K147" s="166"/>
      <c r="L147" s="166"/>
      <c r="M147" s="166">
        <v>0</v>
      </c>
      <c r="N147" s="141">
        <v>0</v>
      </c>
      <c r="O147" s="141">
        <f t="shared" si="36"/>
        <v>0</v>
      </c>
      <c r="Q147" s="177">
        <v>0</v>
      </c>
      <c r="R147" s="177">
        <v>0</v>
      </c>
      <c r="S147" s="177"/>
      <c r="T147" s="177"/>
      <c r="U147" s="177"/>
      <c r="V147" s="177">
        <v>0</v>
      </c>
      <c r="W147" s="142">
        <v>0</v>
      </c>
      <c r="X147" s="142">
        <f t="shared" si="37"/>
        <v>0</v>
      </c>
      <c r="Z147" s="179">
        <v>12849</v>
      </c>
      <c r="AA147" s="179">
        <v>12849</v>
      </c>
      <c r="AB147" s="179"/>
      <c r="AC147" s="179"/>
      <c r="AD147" s="179"/>
      <c r="AE147" s="179">
        <v>5353.75</v>
      </c>
      <c r="AF147" s="175">
        <v>5353.75</v>
      </c>
      <c r="AG147" s="175">
        <f t="shared" si="38"/>
        <v>-7495.25</v>
      </c>
      <c r="AI147" s="171">
        <v>12849</v>
      </c>
      <c r="AJ147" s="171">
        <v>12849</v>
      </c>
      <c r="AK147" s="181">
        <f t="shared" si="45"/>
        <v>12849</v>
      </c>
      <c r="AL147" s="173">
        <f>IFERROR(VLOOKUP(B147,[2]rptBudgetaryBudgetCrossOrganiza!$A$13176:$O$14047,13,FALSE),"0")</f>
        <v>0</v>
      </c>
      <c r="AM147" s="173"/>
      <c r="AN147" s="173"/>
      <c r="AO147" s="173"/>
      <c r="AP147" s="173"/>
      <c r="AQ147" s="173">
        <f t="shared" si="39"/>
        <v>-12849</v>
      </c>
      <c r="AS147" s="142"/>
      <c r="AT147" s="142"/>
      <c r="AU147" s="142"/>
      <c r="AV147" s="142"/>
      <c r="AW147" s="142"/>
      <c r="AX147" s="142"/>
      <c r="AY147" s="142"/>
      <c r="AZ147" s="142">
        <f t="shared" si="40"/>
        <v>0</v>
      </c>
    </row>
    <row r="148" spans="1:52" x14ac:dyDescent="0.2">
      <c r="A148" s="193">
        <v>7</v>
      </c>
      <c r="B148" s="143" t="s">
        <v>315</v>
      </c>
      <c r="C148" s="194" t="str">
        <f t="shared" si="41"/>
        <v>40</v>
      </c>
      <c r="D148" s="194" t="str">
        <f t="shared" si="42"/>
        <v>65</v>
      </c>
      <c r="E148" s="187" t="str">
        <f t="shared" si="43"/>
        <v>001</v>
      </c>
      <c r="F148" s="143" t="str">
        <f t="shared" si="44"/>
        <v>7000.01</v>
      </c>
      <c r="G148" s="143" t="s">
        <v>346</v>
      </c>
      <c r="H148" s="166">
        <v>0</v>
      </c>
      <c r="I148" s="166">
        <v>0</v>
      </c>
      <c r="J148" s="166"/>
      <c r="K148" s="166"/>
      <c r="L148" s="166"/>
      <c r="M148" s="166">
        <v>0</v>
      </c>
      <c r="N148" s="141">
        <v>0</v>
      </c>
      <c r="O148" s="141">
        <f t="shared" si="36"/>
        <v>0</v>
      </c>
      <c r="Q148" s="177">
        <v>0</v>
      </c>
      <c r="R148" s="177">
        <v>0</v>
      </c>
      <c r="S148" s="177"/>
      <c r="T148" s="177"/>
      <c r="U148" s="177"/>
      <c r="V148" s="177">
        <v>0</v>
      </c>
      <c r="W148" s="142">
        <v>0</v>
      </c>
      <c r="X148" s="142">
        <f t="shared" si="37"/>
        <v>0</v>
      </c>
      <c r="Z148" s="179">
        <v>0</v>
      </c>
      <c r="AA148" s="179">
        <v>0</v>
      </c>
      <c r="AB148" s="179"/>
      <c r="AC148" s="179"/>
      <c r="AD148" s="179"/>
      <c r="AE148" s="179">
        <v>0</v>
      </c>
      <c r="AF148" s="175">
        <v>0</v>
      </c>
      <c r="AG148" s="175">
        <f t="shared" si="38"/>
        <v>0</v>
      </c>
      <c r="AI148" s="171">
        <v>0</v>
      </c>
      <c r="AJ148" s="171">
        <v>0</v>
      </c>
      <c r="AK148" s="181">
        <f t="shared" si="45"/>
        <v>0</v>
      </c>
      <c r="AL148" s="173">
        <f>IFERROR(VLOOKUP(B148,[2]rptBudgetaryBudgetCrossOrganiza!$A$13176:$O$14047,13,FALSE),"0")</f>
        <v>0</v>
      </c>
      <c r="AM148" s="173"/>
      <c r="AN148" s="173"/>
      <c r="AO148" s="173"/>
      <c r="AP148" s="173"/>
      <c r="AQ148" s="173">
        <f t="shared" si="39"/>
        <v>0</v>
      </c>
      <c r="AS148" s="142"/>
      <c r="AT148" s="142"/>
      <c r="AU148" s="142"/>
      <c r="AV148" s="142"/>
      <c r="AW148" s="142"/>
      <c r="AX148" s="142"/>
      <c r="AY148" s="142"/>
      <c r="AZ148" s="142">
        <f t="shared" si="40"/>
        <v>0</v>
      </c>
    </row>
    <row r="149" spans="1:52" x14ac:dyDescent="0.2">
      <c r="A149" s="193">
        <v>7</v>
      </c>
      <c r="B149" s="143" t="s">
        <v>316</v>
      </c>
      <c r="C149" s="194" t="str">
        <f t="shared" si="41"/>
        <v>40</v>
      </c>
      <c r="D149" s="194" t="str">
        <f t="shared" si="42"/>
        <v>70</v>
      </c>
      <c r="E149" s="187" t="str">
        <f t="shared" si="43"/>
        <v>570</v>
      </c>
      <c r="F149" s="143" t="str">
        <f t="shared" si="44"/>
        <v>7000.01</v>
      </c>
      <c r="G149" s="143" t="s">
        <v>346</v>
      </c>
      <c r="H149" s="166">
        <v>0</v>
      </c>
      <c r="I149" s="166">
        <v>0</v>
      </c>
      <c r="J149" s="166"/>
      <c r="K149" s="166"/>
      <c r="L149" s="166"/>
      <c r="M149" s="166">
        <v>0</v>
      </c>
      <c r="N149" s="141">
        <v>0</v>
      </c>
      <c r="O149" s="141">
        <f t="shared" si="36"/>
        <v>0</v>
      </c>
      <c r="Q149" s="177">
        <v>0</v>
      </c>
      <c r="R149" s="177">
        <v>0</v>
      </c>
      <c r="S149" s="177"/>
      <c r="T149" s="177"/>
      <c r="U149" s="177"/>
      <c r="V149" s="177">
        <v>0</v>
      </c>
      <c r="W149" s="142">
        <v>0</v>
      </c>
      <c r="X149" s="142">
        <f t="shared" si="37"/>
        <v>0</v>
      </c>
      <c r="Z149" s="179">
        <f>IFERROR(VLOOKUP(B149,[3]rptBudgetaryBudgetCrossOrganiza!$A$2:$J$158,4,FALSE),"0")</f>
        <v>0</v>
      </c>
      <c r="AA149" s="179">
        <f>IFERROR(VLOOKUP(B149,[3]rptBudgetaryBudgetCrossOrganiza!$A$2:$J$158,4,FALSE),"0")</f>
        <v>0</v>
      </c>
      <c r="AB149" s="179"/>
      <c r="AC149" s="179"/>
      <c r="AD149" s="179"/>
      <c r="AE149" s="179">
        <f>IFERROR(VLOOKUP(B149,[3]rptBudgetaryBudgetCrossOrganiza!$A$2:$J$158,9,FALSE),"0")</f>
        <v>0</v>
      </c>
      <c r="AF149" s="175">
        <v>0</v>
      </c>
      <c r="AG149" s="175">
        <f t="shared" si="38"/>
        <v>0</v>
      </c>
      <c r="AI149" s="171">
        <v>0</v>
      </c>
      <c r="AJ149" s="171">
        <v>0</v>
      </c>
      <c r="AK149" s="181">
        <f t="shared" si="45"/>
        <v>0</v>
      </c>
      <c r="AL149" s="173">
        <f>IFERROR(VLOOKUP(B149,[2]rptBudgetaryBudgetCrossOrganiza!$A$13176:$O$14047,13,FALSE),"0")</f>
        <v>0</v>
      </c>
      <c r="AM149" s="173"/>
      <c r="AN149" s="173"/>
      <c r="AO149" s="173"/>
      <c r="AP149" s="173"/>
      <c r="AQ149" s="173">
        <f t="shared" si="39"/>
        <v>0</v>
      </c>
      <c r="AS149" s="142"/>
      <c r="AT149" s="142"/>
      <c r="AU149" s="142"/>
      <c r="AV149" s="142"/>
      <c r="AW149" s="142"/>
      <c r="AX149" s="142"/>
      <c r="AY149" s="142"/>
      <c r="AZ149" s="142">
        <f t="shared" si="40"/>
        <v>0</v>
      </c>
    </row>
    <row r="150" spans="1:52" x14ac:dyDescent="0.2">
      <c r="H150" s="143">
        <f>SUBTOTAL(9,H3:H149)</f>
        <v>346185</v>
      </c>
      <c r="I150" s="143">
        <f>SUBTOTAL(9,I3:I149)</f>
        <v>514530</v>
      </c>
      <c r="J150" s="143">
        <f>SUM(J3:J149)</f>
        <v>0</v>
      </c>
      <c r="K150" s="143">
        <f>SUM(K3:K149)</f>
        <v>0</v>
      </c>
      <c r="L150" s="143">
        <f>SUM(L3:L149)</f>
        <v>0</v>
      </c>
      <c r="M150" s="143">
        <f>SUM(M3:M149)</f>
        <v>118203.81</v>
      </c>
      <c r="N150" s="143">
        <f>SUBTOTAL(9,N3:N149)</f>
        <v>118203.81</v>
      </c>
      <c r="O150" s="143">
        <f>SUM(O3:O149)</f>
        <v>-396326.19000000006</v>
      </c>
      <c r="Q150" s="143">
        <f t="shared" ref="Q150:W150" si="46">SUBTOTAL(9,Q3:Q149)</f>
        <v>56000</v>
      </c>
      <c r="R150" s="143">
        <f t="shared" si="46"/>
        <v>62346</v>
      </c>
      <c r="S150" s="143">
        <f t="shared" si="46"/>
        <v>0</v>
      </c>
      <c r="T150" s="143">
        <f t="shared" si="46"/>
        <v>0</v>
      </c>
      <c r="U150" s="143">
        <f t="shared" si="46"/>
        <v>0</v>
      </c>
      <c r="V150" s="143">
        <f t="shared" si="46"/>
        <v>183329.34</v>
      </c>
      <c r="W150" s="143">
        <f t="shared" si="46"/>
        <v>183329.34</v>
      </c>
      <c r="X150" s="143">
        <f>SUM(X3:X149)</f>
        <v>120983.34</v>
      </c>
      <c r="Z150" s="143">
        <f t="shared" ref="Z150:AG150" si="47">SUBTOTAL(9,Z3:Z149)</f>
        <v>1402263</v>
      </c>
      <c r="AA150" s="143">
        <f t="shared" si="47"/>
        <v>1402263</v>
      </c>
      <c r="AB150" s="143">
        <f t="shared" si="47"/>
        <v>0</v>
      </c>
      <c r="AC150" s="143">
        <f t="shared" si="47"/>
        <v>0</v>
      </c>
      <c r="AD150" s="143">
        <f t="shared" si="47"/>
        <v>0</v>
      </c>
      <c r="AE150" s="143">
        <f t="shared" si="47"/>
        <v>265649.54000000004</v>
      </c>
      <c r="AF150" s="143">
        <f t="shared" si="47"/>
        <v>265649.54000000004</v>
      </c>
      <c r="AG150" s="143">
        <f t="shared" si="47"/>
        <v>-1136613.4599999997</v>
      </c>
      <c r="AI150" s="143">
        <f t="shared" ref="AI150:AQ150" si="48">SUM(AI3:AI149)</f>
        <v>1706067</v>
      </c>
      <c r="AJ150" s="143">
        <f t="shared" si="48"/>
        <v>2015279</v>
      </c>
      <c r="AK150" s="143">
        <f t="shared" si="48"/>
        <v>2015279</v>
      </c>
      <c r="AL150" s="143">
        <f t="shared" si="48"/>
        <v>527619.35000000009</v>
      </c>
      <c r="AM150" s="143">
        <f t="shared" si="48"/>
        <v>0</v>
      </c>
      <c r="AN150" s="143">
        <f t="shared" si="48"/>
        <v>0</v>
      </c>
      <c r="AO150" s="143">
        <f t="shared" si="48"/>
        <v>0</v>
      </c>
      <c r="AP150" s="143">
        <f t="shared" si="48"/>
        <v>0</v>
      </c>
      <c r="AQ150" s="143">
        <f t="shared" si="48"/>
        <v>-2015279</v>
      </c>
      <c r="AS150" s="143">
        <f t="shared" ref="AS150:AZ150" si="49">SUM(AS3:AS149)</f>
        <v>0</v>
      </c>
      <c r="AT150" s="143">
        <f t="shared" si="49"/>
        <v>0</v>
      </c>
      <c r="AU150" s="143">
        <f t="shared" si="49"/>
        <v>0</v>
      </c>
      <c r="AV150" s="143">
        <f t="shared" si="49"/>
        <v>0</v>
      </c>
      <c r="AW150" s="143">
        <f t="shared" si="49"/>
        <v>0</v>
      </c>
      <c r="AX150" s="143">
        <f t="shared" si="49"/>
        <v>0</v>
      </c>
      <c r="AY150" s="143">
        <f t="shared" si="49"/>
        <v>0</v>
      </c>
      <c r="AZ150" s="143">
        <f t="shared" si="49"/>
        <v>0</v>
      </c>
    </row>
    <row r="152" spans="1:52" x14ac:dyDescent="0.2">
      <c r="I152" s="143">
        <f>H150-I150</f>
        <v>-168345</v>
      </c>
    </row>
  </sheetData>
  <autoFilter ref="A2:BJ149"/>
  <sortState ref="A3:WWX149">
    <sortCondition ref="B3:B149"/>
    <sortCondition ref="G3:G149"/>
  </sortState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4"/>
  <sheetViews>
    <sheetView workbookViewId="0">
      <selection activeCell="A12" sqref="A12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customWidth="1"/>
    <col min="4" max="4" width="8" style="129" customWidth="1"/>
    <col min="5" max="5" width="12.5703125" style="144" customWidth="1"/>
    <col min="6" max="6" width="7.140625" style="130" customWidth="1"/>
    <col min="7" max="7" width="54.28515625" style="130" customWidth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3.42578125" style="131" customWidth="1" collapsed="1"/>
    <col min="28" max="31" width="15.42578125" style="131" hidden="1" customWidth="1" outlineLevel="1"/>
    <col min="32" max="32" width="13.7109375" style="131" bestFit="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1.85546875" style="131" customWidth="1"/>
    <col min="38" max="41" width="15.42578125" style="131" customWidth="1" outlineLevel="1"/>
    <col min="42" max="42" width="13.7109375" style="131" bestFit="1" customWidth="1"/>
    <col min="43" max="43" width="14.85546875" style="131" hidden="1" customWidth="1" outlineLevel="1"/>
    <col min="44" max="44" width="2.7109375" style="131" customWidth="1" collapsed="1"/>
    <col min="45" max="45" width="10.7109375" style="131" customWidth="1"/>
    <col min="46" max="46" width="11.85546875" style="131" bestFit="1" customWidth="1"/>
    <col min="47" max="50" width="15.42578125" style="131" bestFit="1" customWidth="1"/>
    <col min="51" max="51" width="13.7109375" style="131" bestFit="1" customWidth="1"/>
    <col min="52" max="52" width="17.7109375" style="131" bestFit="1" customWidth="1"/>
    <col min="53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05" t="s">
        <v>2</v>
      </c>
      <c r="I1" s="205"/>
      <c r="J1" s="205"/>
      <c r="K1" s="205"/>
      <c r="L1" s="205"/>
      <c r="M1" s="205"/>
      <c r="N1" s="205"/>
      <c r="O1" s="145"/>
      <c r="Q1" s="206" t="s">
        <v>3</v>
      </c>
      <c r="R1" s="206"/>
      <c r="S1" s="206"/>
      <c r="T1" s="206"/>
      <c r="U1" s="206"/>
      <c r="V1" s="206"/>
      <c r="W1" s="206"/>
      <c r="X1" s="206"/>
      <c r="Z1" s="207" t="s">
        <v>4</v>
      </c>
      <c r="AA1" s="207"/>
      <c r="AB1" s="207"/>
      <c r="AC1" s="207"/>
      <c r="AD1" s="207"/>
      <c r="AE1" s="207"/>
      <c r="AF1" s="207"/>
      <c r="AG1" s="207"/>
      <c r="AI1" s="208" t="s">
        <v>5</v>
      </c>
      <c r="AJ1" s="208"/>
      <c r="AK1" s="208"/>
      <c r="AL1" s="208"/>
      <c r="AM1" s="208"/>
      <c r="AN1" s="208"/>
      <c r="AO1" s="208"/>
      <c r="AP1" s="208"/>
      <c r="AQ1" s="208"/>
      <c r="AS1" s="206" t="s">
        <v>6</v>
      </c>
      <c r="AT1" s="206"/>
      <c r="AU1" s="206"/>
      <c r="AV1" s="206"/>
      <c r="AW1" s="206"/>
      <c r="AX1" s="206"/>
      <c r="AY1" s="206"/>
      <c r="AZ1" s="206"/>
    </row>
    <row r="2" spans="1:62" s="148" customFormat="1" ht="25.5" x14ac:dyDescent="0.2">
      <c r="A2" s="132" t="s">
        <v>70</v>
      </c>
      <c r="B2" s="133" t="s">
        <v>71</v>
      </c>
      <c r="C2" s="146" t="s">
        <v>72</v>
      </c>
      <c r="D2" s="146" t="s">
        <v>73</v>
      </c>
      <c r="E2" s="132" t="s">
        <v>74</v>
      </c>
      <c r="F2" s="134" t="s">
        <v>75</v>
      </c>
      <c r="G2" s="134" t="s">
        <v>76</v>
      </c>
      <c r="H2" s="135" t="s">
        <v>7</v>
      </c>
      <c r="I2" s="135" t="s">
        <v>8</v>
      </c>
      <c r="J2" s="135" t="s">
        <v>77</v>
      </c>
      <c r="K2" s="135" t="s">
        <v>78</v>
      </c>
      <c r="L2" s="135" t="s">
        <v>79</v>
      </c>
      <c r="M2" s="135" t="s">
        <v>80</v>
      </c>
      <c r="N2" s="135" t="s">
        <v>13</v>
      </c>
      <c r="O2" s="135" t="s">
        <v>81</v>
      </c>
      <c r="P2" s="147"/>
      <c r="Q2" s="136" t="s">
        <v>7</v>
      </c>
      <c r="R2" s="136" t="s">
        <v>8</v>
      </c>
      <c r="S2" s="136" t="s">
        <v>77</v>
      </c>
      <c r="T2" s="136" t="s">
        <v>78</v>
      </c>
      <c r="U2" s="136" t="s">
        <v>79</v>
      </c>
      <c r="V2" s="136" t="s">
        <v>80</v>
      </c>
      <c r="W2" s="136" t="s">
        <v>13</v>
      </c>
      <c r="X2" s="136" t="s">
        <v>81</v>
      </c>
      <c r="Y2" s="147"/>
      <c r="Z2" s="137" t="s">
        <v>7</v>
      </c>
      <c r="AA2" s="137" t="s">
        <v>8</v>
      </c>
      <c r="AB2" s="137" t="s">
        <v>77</v>
      </c>
      <c r="AC2" s="137" t="s">
        <v>78</v>
      </c>
      <c r="AD2" s="137" t="s">
        <v>79</v>
      </c>
      <c r="AE2" s="137" t="s">
        <v>80</v>
      </c>
      <c r="AF2" s="137" t="s">
        <v>13</v>
      </c>
      <c r="AG2" s="137" t="s">
        <v>81</v>
      </c>
      <c r="AH2" s="147"/>
      <c r="AI2" s="138" t="s">
        <v>7</v>
      </c>
      <c r="AJ2" s="138" t="s">
        <v>8</v>
      </c>
      <c r="AK2" s="138" t="s">
        <v>353</v>
      </c>
      <c r="AL2" s="138" t="s">
        <v>77</v>
      </c>
      <c r="AM2" s="138" t="s">
        <v>78</v>
      </c>
      <c r="AN2" s="138" t="s">
        <v>79</v>
      </c>
      <c r="AO2" s="138" t="s">
        <v>80</v>
      </c>
      <c r="AP2" s="138" t="s">
        <v>17</v>
      </c>
      <c r="AQ2" s="139" t="s">
        <v>82</v>
      </c>
      <c r="AR2" s="140"/>
      <c r="AS2" s="136" t="s">
        <v>7</v>
      </c>
      <c r="AT2" s="136" t="s">
        <v>8</v>
      </c>
      <c r="AU2" s="136" t="s">
        <v>77</v>
      </c>
      <c r="AV2" s="136" t="s">
        <v>78</v>
      </c>
      <c r="AW2" s="136" t="s">
        <v>79</v>
      </c>
      <c r="AX2" s="136" t="s">
        <v>80</v>
      </c>
      <c r="AY2" s="136" t="s">
        <v>17</v>
      </c>
      <c r="AZ2" s="182" t="s">
        <v>82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x14ac:dyDescent="0.2">
      <c r="A3" s="127">
        <v>2</v>
      </c>
      <c r="B3" s="150" t="s">
        <v>168</v>
      </c>
      <c r="C3" s="151" t="s">
        <v>83</v>
      </c>
      <c r="D3" s="151" t="s">
        <v>83</v>
      </c>
      <c r="E3" s="149">
        <v>900</v>
      </c>
      <c r="F3" s="129" t="str">
        <f t="shared" ref="F3:F13" si="0">RIGHT(B3,7)</f>
        <v>4700.01</v>
      </c>
      <c r="G3" s="152" t="s">
        <v>179</v>
      </c>
      <c r="H3" s="166">
        <v>0</v>
      </c>
      <c r="I3" s="166">
        <v>0</v>
      </c>
      <c r="J3" s="166"/>
      <c r="K3" s="166"/>
      <c r="L3" s="166"/>
      <c r="M3" s="166" t="s">
        <v>146</v>
      </c>
      <c r="N3" s="166" t="s">
        <v>146</v>
      </c>
      <c r="O3" s="167" t="e">
        <f>N3-H3</f>
        <v>#VALUE!</v>
      </c>
      <c r="P3" s="147"/>
      <c r="Q3" s="177">
        <v>1000</v>
      </c>
      <c r="R3" s="177">
        <v>1000</v>
      </c>
      <c r="S3" s="177"/>
      <c r="T3" s="177"/>
      <c r="U3" s="177"/>
      <c r="V3" s="177">
        <v>9539.09</v>
      </c>
      <c r="W3" s="177">
        <v>9539.09</v>
      </c>
      <c r="X3" s="178">
        <f>W3-R3</f>
        <v>8539.09</v>
      </c>
      <c r="Y3" s="169"/>
      <c r="Z3" s="179">
        <f>IFERROR(VLOOKUP(B3,[3]rptBudgetaryBudgetCrossOrganiza!$A$2:$J$158,4,FALSE),"0")</f>
        <v>1000</v>
      </c>
      <c r="AA3" s="179">
        <f>IFERROR(VLOOKUP(B3,[3]rptBudgetaryBudgetCrossOrganiza!$A$2:$J$158,4,FALSE),"0")</f>
        <v>1000</v>
      </c>
      <c r="AB3" s="179"/>
      <c r="AC3" s="179"/>
      <c r="AD3" s="179"/>
      <c r="AE3" s="179">
        <f>IFERROR(VLOOKUP(B3,[3]rptBudgetaryBudgetCrossOrganiza!$A$2:$J$158,9,FALSE),"0")</f>
        <v>4140.17</v>
      </c>
      <c r="AF3" s="179">
        <v>4140.17</v>
      </c>
      <c r="AG3" s="180">
        <f>AF3-AA3</f>
        <v>3140.17</v>
      </c>
      <c r="AH3" s="169"/>
      <c r="AI3" s="171">
        <v>1000</v>
      </c>
      <c r="AJ3" s="171">
        <v>1000</v>
      </c>
      <c r="AK3" s="171">
        <f>AJ3</f>
        <v>1000</v>
      </c>
      <c r="AL3" s="171">
        <f>IFERROR(VLOOKUP(B3,[4]rptBudgetaryBudgetCrossOrganiza!$A$912:$O$922,13,FALSE),"0")</f>
        <v>0</v>
      </c>
      <c r="AM3" s="171"/>
      <c r="AN3" s="171"/>
      <c r="AO3" s="171"/>
      <c r="AP3" s="171"/>
      <c r="AQ3" s="181">
        <f t="shared" ref="AQ3:AQ13" si="1">AP3-AJ3</f>
        <v>-1000</v>
      </c>
      <c r="AR3" s="174"/>
      <c r="AS3" s="177"/>
      <c r="AT3" s="177"/>
      <c r="AU3" s="177"/>
      <c r="AV3" s="177"/>
      <c r="AW3" s="177"/>
      <c r="AX3" s="177"/>
      <c r="AY3" s="177"/>
      <c r="AZ3" s="178">
        <f>AY3-AT3</f>
        <v>0</v>
      </c>
      <c r="BA3" s="169"/>
      <c r="BB3" s="169"/>
      <c r="BC3" s="169"/>
      <c r="BD3" s="169"/>
      <c r="BE3" s="147"/>
      <c r="BF3" s="147"/>
      <c r="BG3" s="147"/>
      <c r="BH3" s="147"/>
      <c r="BI3" s="147"/>
      <c r="BJ3" s="147"/>
    </row>
    <row r="4" spans="1:62" x14ac:dyDescent="0.2">
      <c r="A4" s="127">
        <v>3</v>
      </c>
      <c r="B4" s="128" t="s">
        <v>169</v>
      </c>
      <c r="C4" s="151" t="s">
        <v>83</v>
      </c>
      <c r="D4" s="151" t="s">
        <v>83</v>
      </c>
      <c r="E4" s="149">
        <v>900</v>
      </c>
      <c r="F4" s="129" t="str">
        <f t="shared" si="0"/>
        <v>4700.19</v>
      </c>
      <c r="G4" s="130" t="s">
        <v>180</v>
      </c>
      <c r="H4" s="166">
        <v>0</v>
      </c>
      <c r="I4" s="166">
        <v>0</v>
      </c>
      <c r="J4" s="167"/>
      <c r="K4" s="167"/>
      <c r="L4" s="167"/>
      <c r="M4" s="166" t="s">
        <v>146</v>
      </c>
      <c r="N4" s="166" t="s">
        <v>146</v>
      </c>
      <c r="O4" s="167" t="e">
        <f>N4-H4</f>
        <v>#VALUE!</v>
      </c>
      <c r="Q4" s="177">
        <v>0</v>
      </c>
      <c r="R4" s="177">
        <v>0</v>
      </c>
      <c r="S4" s="178"/>
      <c r="T4" s="178"/>
      <c r="U4" s="178"/>
      <c r="V4" s="177">
        <v>0</v>
      </c>
      <c r="W4" s="177">
        <v>0</v>
      </c>
      <c r="X4" s="178">
        <f>W4-R4</f>
        <v>0</v>
      </c>
      <c r="Y4" s="143"/>
      <c r="Z4" s="179">
        <f>IFERROR(VLOOKUP(B4,[3]rptBudgetaryBudgetCrossOrganiza!$A$2:$J$158,4,FALSE),"0")</f>
        <v>0</v>
      </c>
      <c r="AA4" s="179">
        <f>IFERROR(VLOOKUP(B4,[3]rptBudgetaryBudgetCrossOrganiza!$A$2:$J$158,4,FALSE),"0")</f>
        <v>0</v>
      </c>
      <c r="AB4" s="180"/>
      <c r="AC4" s="180"/>
      <c r="AD4" s="180"/>
      <c r="AE4" s="179">
        <f>IFERROR(VLOOKUP(B4,[3]rptBudgetaryBudgetCrossOrganiza!$A$2:$J$158,9,FALSE),"0")</f>
        <v>0</v>
      </c>
      <c r="AF4" s="179">
        <v>0</v>
      </c>
      <c r="AG4" s="180">
        <f>AF4-AA4</f>
        <v>0</v>
      </c>
      <c r="AH4" s="143"/>
      <c r="AI4" s="181">
        <v>0</v>
      </c>
      <c r="AJ4" s="171">
        <v>0</v>
      </c>
      <c r="AK4" s="171">
        <f t="shared" ref="AK4:AK13" si="2">AJ4</f>
        <v>0</v>
      </c>
      <c r="AL4" s="171">
        <f>IFERROR(VLOOKUP(B4,[4]rptBudgetaryBudgetCrossOrganiza!$A$912:$O$922,13,FALSE),"0")</f>
        <v>0</v>
      </c>
      <c r="AM4" s="181"/>
      <c r="AN4" s="181"/>
      <c r="AO4" s="181"/>
      <c r="AP4" s="181"/>
      <c r="AQ4" s="181">
        <f t="shared" si="1"/>
        <v>0</v>
      </c>
      <c r="AR4" s="143"/>
      <c r="AS4" s="178"/>
      <c r="AT4" s="178"/>
      <c r="AU4" s="178"/>
      <c r="AV4" s="178"/>
      <c r="AW4" s="178"/>
      <c r="AX4" s="178"/>
      <c r="AY4" s="178"/>
      <c r="AZ4" s="178">
        <f>AY4-AT4</f>
        <v>0</v>
      </c>
      <c r="BA4" s="143"/>
      <c r="BB4" s="143"/>
      <c r="BC4" s="143"/>
      <c r="BD4" s="143"/>
    </row>
    <row r="5" spans="1:62" x14ac:dyDescent="0.2">
      <c r="A5" s="127">
        <v>1</v>
      </c>
      <c r="B5" s="128" t="s">
        <v>170</v>
      </c>
      <c r="C5" s="151" t="s">
        <v>83</v>
      </c>
      <c r="D5" s="151" t="s">
        <v>83</v>
      </c>
      <c r="E5" s="149">
        <v>900</v>
      </c>
      <c r="F5" s="129" t="str">
        <f t="shared" si="0"/>
        <v>4700.21</v>
      </c>
      <c r="G5" s="130" t="s">
        <v>181</v>
      </c>
      <c r="H5" s="166">
        <v>0</v>
      </c>
      <c r="I5" s="166">
        <v>0</v>
      </c>
      <c r="J5" s="167"/>
      <c r="K5" s="167"/>
      <c r="L5" s="167"/>
      <c r="M5" s="166" t="s">
        <v>146</v>
      </c>
      <c r="N5" s="166" t="s">
        <v>146</v>
      </c>
      <c r="O5" s="167" t="e">
        <f t="shared" ref="O5:O12" si="3">N5-H5</f>
        <v>#VALUE!</v>
      </c>
      <c r="Q5" s="177">
        <v>-500</v>
      </c>
      <c r="R5" s="177">
        <v>-500</v>
      </c>
      <c r="S5" s="178"/>
      <c r="T5" s="178"/>
      <c r="U5" s="178"/>
      <c r="V5" s="177">
        <v>-423.14</v>
      </c>
      <c r="W5" s="177">
        <v>-423.14</v>
      </c>
      <c r="X5" s="178">
        <f t="shared" ref="X5:X13" si="4">W5-R5</f>
        <v>76.860000000000014</v>
      </c>
      <c r="Y5" s="143"/>
      <c r="Z5" s="179">
        <f>IFERROR(VLOOKUP(B5,[3]rptBudgetaryBudgetCrossOrganiza!$A$2:$J$158,4,FALSE),"0")</f>
        <v>-500</v>
      </c>
      <c r="AA5" s="179">
        <f>IFERROR(VLOOKUP(B5,[3]rptBudgetaryBudgetCrossOrganiza!$A$2:$J$158,4,FALSE),"0")</f>
        <v>-500</v>
      </c>
      <c r="AB5" s="180"/>
      <c r="AC5" s="180"/>
      <c r="AD5" s="180"/>
      <c r="AE5" s="179">
        <f>IFERROR(VLOOKUP(B5,[3]rptBudgetaryBudgetCrossOrganiza!$A$2:$J$158,9,FALSE),"0")</f>
        <v>-251.99</v>
      </c>
      <c r="AF5" s="179">
        <v>-251.99</v>
      </c>
      <c r="AG5" s="180">
        <f t="shared" ref="AG5:AG13" si="5">AF5-AA5</f>
        <v>248.01</v>
      </c>
      <c r="AH5" s="143"/>
      <c r="AI5" s="181">
        <v>-500</v>
      </c>
      <c r="AJ5" s="171">
        <v>-500</v>
      </c>
      <c r="AK5" s="171">
        <f t="shared" si="2"/>
        <v>-500</v>
      </c>
      <c r="AL5" s="171">
        <f>IFERROR(VLOOKUP(B5,[4]rptBudgetaryBudgetCrossOrganiza!$A$912:$O$922,13,FALSE),"0")</f>
        <v>0</v>
      </c>
      <c r="AM5" s="181"/>
      <c r="AN5" s="181"/>
      <c r="AO5" s="181"/>
      <c r="AP5" s="181"/>
      <c r="AQ5" s="181">
        <f t="shared" si="1"/>
        <v>500</v>
      </c>
      <c r="AR5" s="143"/>
      <c r="AS5" s="178"/>
      <c r="AT5" s="178"/>
      <c r="AU5" s="178"/>
      <c r="AV5" s="178"/>
      <c r="AW5" s="178"/>
      <c r="AX5" s="178"/>
      <c r="AY5" s="178"/>
      <c r="AZ5" s="178">
        <f t="shared" ref="AZ5:AZ13" si="6">AY5-AT5</f>
        <v>0</v>
      </c>
      <c r="BA5" s="143"/>
      <c r="BB5" s="143"/>
      <c r="BC5" s="143"/>
      <c r="BD5" s="143"/>
    </row>
    <row r="6" spans="1:62" x14ac:dyDescent="0.2">
      <c r="A6" s="127">
        <v>1</v>
      </c>
      <c r="B6" s="128" t="s">
        <v>171</v>
      </c>
      <c r="C6" s="151" t="s">
        <v>83</v>
      </c>
      <c r="D6" s="151" t="s">
        <v>83</v>
      </c>
      <c r="E6" s="149">
        <v>900</v>
      </c>
      <c r="F6" s="129" t="str">
        <f t="shared" si="0"/>
        <v>4800.01</v>
      </c>
      <c r="G6" s="130" t="s">
        <v>182</v>
      </c>
      <c r="H6" s="166">
        <v>0</v>
      </c>
      <c r="I6" s="166">
        <v>0</v>
      </c>
      <c r="J6" s="167"/>
      <c r="K6" s="167"/>
      <c r="L6" s="167"/>
      <c r="M6" s="166" t="s">
        <v>146</v>
      </c>
      <c r="N6" s="166" t="s">
        <v>146</v>
      </c>
      <c r="O6" s="167" t="e">
        <f t="shared" si="3"/>
        <v>#VALUE!</v>
      </c>
      <c r="Q6" s="177">
        <v>0</v>
      </c>
      <c r="R6" s="177">
        <v>0</v>
      </c>
      <c r="S6" s="178"/>
      <c r="T6" s="178"/>
      <c r="U6" s="178"/>
      <c r="V6" s="177">
        <v>0</v>
      </c>
      <c r="W6" s="177">
        <v>0</v>
      </c>
      <c r="X6" s="178">
        <f t="shared" si="4"/>
        <v>0</v>
      </c>
      <c r="Y6" s="143"/>
      <c r="Z6" s="179">
        <f>IFERROR(VLOOKUP(B6,[3]rptBudgetaryBudgetCrossOrganiza!$A$2:$J$158,4,FALSE),"0")</f>
        <v>0</v>
      </c>
      <c r="AA6" s="179">
        <f>IFERROR(VLOOKUP(B6,[3]rptBudgetaryBudgetCrossOrganiza!$A$2:$J$158,4,FALSE),"0")</f>
        <v>0</v>
      </c>
      <c r="AB6" s="180"/>
      <c r="AC6" s="180"/>
      <c r="AD6" s="180"/>
      <c r="AE6" s="179">
        <f>IFERROR(VLOOKUP(B6,[3]rptBudgetaryBudgetCrossOrganiza!$A$2:$J$158,9,FALSE),"0")</f>
        <v>0</v>
      </c>
      <c r="AF6" s="179">
        <v>0</v>
      </c>
      <c r="AG6" s="180">
        <f t="shared" si="5"/>
        <v>0</v>
      </c>
      <c r="AH6" s="143"/>
      <c r="AI6" s="181">
        <v>0</v>
      </c>
      <c r="AJ6" s="171">
        <v>0</v>
      </c>
      <c r="AK6" s="171">
        <f t="shared" si="2"/>
        <v>0</v>
      </c>
      <c r="AL6" s="171">
        <f>IFERROR(VLOOKUP(B6,[4]rptBudgetaryBudgetCrossOrganiza!$A$912:$O$922,13,FALSE),"0")</f>
        <v>0</v>
      </c>
      <c r="AM6" s="181"/>
      <c r="AN6" s="181"/>
      <c r="AO6" s="181"/>
      <c r="AP6" s="181"/>
      <c r="AQ6" s="181">
        <f t="shared" si="1"/>
        <v>0</v>
      </c>
      <c r="AR6" s="143"/>
      <c r="AS6" s="178"/>
      <c r="AT6" s="178"/>
      <c r="AU6" s="178"/>
      <c r="AV6" s="178"/>
      <c r="AW6" s="178"/>
      <c r="AX6" s="178"/>
      <c r="AY6" s="178"/>
      <c r="AZ6" s="178">
        <f t="shared" si="6"/>
        <v>0</v>
      </c>
      <c r="BA6" s="143"/>
      <c r="BB6" s="143"/>
      <c r="BC6" s="143"/>
      <c r="BD6" s="143"/>
    </row>
    <row r="7" spans="1:62" x14ac:dyDescent="0.2">
      <c r="A7" s="127">
        <v>3</v>
      </c>
      <c r="B7" s="128" t="s">
        <v>172</v>
      </c>
      <c r="C7" s="151" t="s">
        <v>83</v>
      </c>
      <c r="D7" s="151" t="s">
        <v>83</v>
      </c>
      <c r="E7" s="149">
        <v>900</v>
      </c>
      <c r="F7" s="129" t="str">
        <f t="shared" si="0"/>
        <v>4850.01</v>
      </c>
      <c r="G7" s="130" t="s">
        <v>183</v>
      </c>
      <c r="H7" s="166">
        <v>0</v>
      </c>
      <c r="I7" s="166">
        <v>0</v>
      </c>
      <c r="J7" s="167"/>
      <c r="K7" s="167"/>
      <c r="L7" s="167"/>
      <c r="M7" s="166" t="s">
        <v>146</v>
      </c>
      <c r="N7" s="166" t="s">
        <v>146</v>
      </c>
      <c r="O7" s="167" t="e">
        <f t="shared" si="3"/>
        <v>#VALUE!</v>
      </c>
      <c r="Q7" s="177">
        <v>10000</v>
      </c>
      <c r="R7" s="177">
        <v>10000</v>
      </c>
      <c r="S7" s="178"/>
      <c r="T7" s="178"/>
      <c r="U7" s="178"/>
      <c r="V7" s="177">
        <v>62464.68</v>
      </c>
      <c r="W7" s="177">
        <v>62464.68</v>
      </c>
      <c r="X7" s="178">
        <f t="shared" si="4"/>
        <v>52464.68</v>
      </c>
      <c r="Y7" s="143"/>
      <c r="Z7" s="179">
        <f>IFERROR(VLOOKUP(B7,[3]rptBudgetaryBudgetCrossOrganiza!$A$2:$J$158,4,FALSE),"0")</f>
        <v>10000</v>
      </c>
      <c r="AA7" s="179">
        <f>IFERROR(VLOOKUP(B7,[3]rptBudgetaryBudgetCrossOrganiza!$A$2:$J$158,4,FALSE),"0")</f>
        <v>10000</v>
      </c>
      <c r="AB7" s="180"/>
      <c r="AC7" s="180"/>
      <c r="AD7" s="180"/>
      <c r="AE7" s="179">
        <f>IFERROR(VLOOKUP(B7,[3]rptBudgetaryBudgetCrossOrganiza!$A$2:$J$158,9,FALSE),"0")</f>
        <v>0</v>
      </c>
      <c r="AF7" s="179">
        <v>0</v>
      </c>
      <c r="AG7" s="180">
        <f t="shared" si="5"/>
        <v>-10000</v>
      </c>
      <c r="AH7" s="143"/>
      <c r="AI7" s="181">
        <v>10000</v>
      </c>
      <c r="AJ7" s="171">
        <v>10000</v>
      </c>
      <c r="AK7" s="171">
        <f t="shared" si="2"/>
        <v>10000</v>
      </c>
      <c r="AL7" s="171">
        <f>IFERROR(VLOOKUP(B7,[4]rptBudgetaryBudgetCrossOrganiza!$A$912:$O$922,13,FALSE),"0")</f>
        <v>0</v>
      </c>
      <c r="AM7" s="181"/>
      <c r="AN7" s="181"/>
      <c r="AO7" s="181"/>
      <c r="AP7" s="181"/>
      <c r="AQ7" s="181">
        <f t="shared" si="1"/>
        <v>-10000</v>
      </c>
      <c r="AR7" s="143"/>
      <c r="AS7" s="178"/>
      <c r="AT7" s="178"/>
      <c r="AU7" s="178"/>
      <c r="AV7" s="178"/>
      <c r="AW7" s="178"/>
      <c r="AX7" s="178"/>
      <c r="AY7" s="178"/>
      <c r="AZ7" s="178">
        <f t="shared" si="6"/>
        <v>0</v>
      </c>
      <c r="BA7" s="143"/>
      <c r="BB7" s="143"/>
      <c r="BC7" s="143"/>
      <c r="BD7" s="143"/>
    </row>
    <row r="8" spans="1:62" x14ac:dyDescent="0.2">
      <c r="A8" s="127">
        <v>3</v>
      </c>
      <c r="B8" s="128" t="s">
        <v>173</v>
      </c>
      <c r="C8" s="151" t="s">
        <v>83</v>
      </c>
      <c r="D8" s="151" t="s">
        <v>83</v>
      </c>
      <c r="E8" s="149">
        <v>900</v>
      </c>
      <c r="F8" s="129" t="str">
        <f t="shared" si="0"/>
        <v>4850.07</v>
      </c>
      <c r="G8" s="130" t="s">
        <v>184</v>
      </c>
      <c r="H8" s="166">
        <v>0</v>
      </c>
      <c r="I8" s="166">
        <v>0</v>
      </c>
      <c r="J8" s="167"/>
      <c r="K8" s="167"/>
      <c r="L8" s="167"/>
      <c r="M8" s="166" t="s">
        <v>146</v>
      </c>
      <c r="N8" s="166" t="s">
        <v>146</v>
      </c>
      <c r="O8" s="167" t="e">
        <f t="shared" si="3"/>
        <v>#VALUE!</v>
      </c>
      <c r="Q8" s="177">
        <v>0</v>
      </c>
      <c r="R8" s="177">
        <v>0</v>
      </c>
      <c r="S8" s="178"/>
      <c r="T8" s="178"/>
      <c r="U8" s="178"/>
      <c r="V8" s="177">
        <v>18561.150000000001</v>
      </c>
      <c r="W8" s="177">
        <v>18561.150000000001</v>
      </c>
      <c r="X8" s="178">
        <f t="shared" si="4"/>
        <v>18561.150000000001</v>
      </c>
      <c r="Y8" s="143"/>
      <c r="Z8" s="179">
        <f>IFERROR(VLOOKUP(B8,[3]rptBudgetaryBudgetCrossOrganiza!$A$2:$J$158,4,FALSE),"0")</f>
        <v>0</v>
      </c>
      <c r="AA8" s="179">
        <f>IFERROR(VLOOKUP(B8,[3]rptBudgetaryBudgetCrossOrganiza!$A$2:$J$158,4,FALSE),"0")</f>
        <v>0</v>
      </c>
      <c r="AB8" s="180"/>
      <c r="AC8" s="180"/>
      <c r="AD8" s="180"/>
      <c r="AE8" s="179">
        <f>IFERROR(VLOOKUP(B8,[3]rptBudgetaryBudgetCrossOrganiza!$A$2:$J$158,9,FALSE),"0")</f>
        <v>0</v>
      </c>
      <c r="AF8" s="179">
        <v>0</v>
      </c>
      <c r="AG8" s="180">
        <f t="shared" si="5"/>
        <v>0</v>
      </c>
      <c r="AH8" s="143"/>
      <c r="AI8" s="181">
        <v>0</v>
      </c>
      <c r="AJ8" s="171">
        <v>0</v>
      </c>
      <c r="AK8" s="171">
        <f t="shared" si="2"/>
        <v>0</v>
      </c>
      <c r="AL8" s="171">
        <f>IFERROR(VLOOKUP(B8,[4]rptBudgetaryBudgetCrossOrganiza!$A$912:$O$922,13,FALSE),"0")</f>
        <v>2093.48</v>
      </c>
      <c r="AM8" s="181"/>
      <c r="AN8" s="181"/>
      <c r="AO8" s="181"/>
      <c r="AP8" s="181"/>
      <c r="AQ8" s="181">
        <f t="shared" si="1"/>
        <v>0</v>
      </c>
      <c r="AR8" s="143"/>
      <c r="AS8" s="178"/>
      <c r="AT8" s="178"/>
      <c r="AU8" s="178"/>
      <c r="AV8" s="178"/>
      <c r="AW8" s="178"/>
      <c r="AX8" s="178"/>
      <c r="AY8" s="178"/>
      <c r="AZ8" s="178">
        <f t="shared" si="6"/>
        <v>0</v>
      </c>
      <c r="BA8" s="143"/>
      <c r="BB8" s="143"/>
      <c r="BC8" s="143"/>
      <c r="BD8" s="143"/>
    </row>
    <row r="9" spans="1:62" x14ac:dyDescent="0.2">
      <c r="A9" s="127">
        <v>1</v>
      </c>
      <c r="B9" s="128" t="s">
        <v>174</v>
      </c>
      <c r="C9" s="151" t="s">
        <v>83</v>
      </c>
      <c r="D9" s="151" t="s">
        <v>83</v>
      </c>
      <c r="E9" s="149">
        <v>900</v>
      </c>
      <c r="F9" s="129" t="str">
        <f t="shared" si="0"/>
        <v>4850.20</v>
      </c>
      <c r="G9" s="130" t="s">
        <v>185</v>
      </c>
      <c r="H9" s="166">
        <v>0</v>
      </c>
      <c r="I9" s="166">
        <v>0</v>
      </c>
      <c r="J9" s="167"/>
      <c r="K9" s="167"/>
      <c r="L9" s="167"/>
      <c r="M9" s="166" t="s">
        <v>146</v>
      </c>
      <c r="N9" s="166" t="s">
        <v>146</v>
      </c>
      <c r="O9" s="167" t="e">
        <f t="shared" si="3"/>
        <v>#VALUE!</v>
      </c>
      <c r="Q9" s="177">
        <v>0</v>
      </c>
      <c r="R9" s="177">
        <v>0</v>
      </c>
      <c r="S9" s="178"/>
      <c r="T9" s="178"/>
      <c r="U9" s="178"/>
      <c r="V9" s="177">
        <v>0</v>
      </c>
      <c r="W9" s="177">
        <v>0</v>
      </c>
      <c r="X9" s="178">
        <f t="shared" si="4"/>
        <v>0</v>
      </c>
      <c r="Y9" s="143"/>
      <c r="Z9" s="179">
        <f>IFERROR(VLOOKUP(B9,[3]rptBudgetaryBudgetCrossOrganiza!$A$2:$J$158,4,FALSE),"0")</f>
        <v>1050265</v>
      </c>
      <c r="AA9" s="179">
        <f>IFERROR(VLOOKUP(B9,[3]rptBudgetaryBudgetCrossOrganiza!$A$2:$J$158,4,FALSE),"0")</f>
        <v>1050265</v>
      </c>
      <c r="AB9" s="180"/>
      <c r="AC9" s="180"/>
      <c r="AD9" s="180"/>
      <c r="AE9" s="179">
        <f>IFERROR(VLOOKUP(B9,[3]rptBudgetaryBudgetCrossOrganiza!$A$2:$J$158,9,FALSE),"0")</f>
        <v>437612.5</v>
      </c>
      <c r="AF9" s="179">
        <v>437612.5</v>
      </c>
      <c r="AG9" s="180">
        <f t="shared" si="5"/>
        <v>-612652.5</v>
      </c>
      <c r="AH9" s="143"/>
      <c r="AI9" s="181">
        <v>1050265</v>
      </c>
      <c r="AJ9" s="171">
        <v>1050265</v>
      </c>
      <c r="AK9" s="171">
        <f t="shared" si="2"/>
        <v>1050265</v>
      </c>
      <c r="AL9" s="171">
        <f>IFERROR(VLOOKUP(B9,[4]rptBudgetaryBudgetCrossOrganiza!$A$912:$O$922,13,FALSE),"0")</f>
        <v>0</v>
      </c>
      <c r="AM9" s="181"/>
      <c r="AN9" s="181"/>
      <c r="AO9" s="181"/>
      <c r="AP9" s="181"/>
      <c r="AQ9" s="181">
        <f t="shared" si="1"/>
        <v>-1050265</v>
      </c>
      <c r="AR9" s="143"/>
      <c r="AS9" s="178"/>
      <c r="AT9" s="178"/>
      <c r="AU9" s="178"/>
      <c r="AV9" s="178"/>
      <c r="AW9" s="178"/>
      <c r="AX9" s="178"/>
      <c r="AY9" s="178"/>
      <c r="AZ9" s="178">
        <f t="shared" si="6"/>
        <v>0</v>
      </c>
      <c r="BA9" s="143"/>
      <c r="BB9" s="143"/>
      <c r="BC9" s="143"/>
      <c r="BD9" s="143"/>
    </row>
    <row r="10" spans="1:62" x14ac:dyDescent="0.2">
      <c r="A10" s="127">
        <v>10</v>
      </c>
      <c r="B10" s="128" t="s">
        <v>175</v>
      </c>
      <c r="C10" s="151" t="s">
        <v>83</v>
      </c>
      <c r="D10" s="151" t="s">
        <v>83</v>
      </c>
      <c r="E10" s="149">
        <v>900</v>
      </c>
      <c r="F10" s="129" t="str">
        <f t="shared" si="0"/>
        <v>4900.01</v>
      </c>
      <c r="G10" s="130" t="s">
        <v>186</v>
      </c>
      <c r="H10" s="166">
        <v>0</v>
      </c>
      <c r="I10" s="166">
        <v>0</v>
      </c>
      <c r="J10" s="167"/>
      <c r="K10" s="167"/>
      <c r="L10" s="167"/>
      <c r="M10" s="166" t="s">
        <v>146</v>
      </c>
      <c r="N10" s="166" t="s">
        <v>146</v>
      </c>
      <c r="O10" s="167" t="e">
        <f t="shared" si="3"/>
        <v>#VALUE!</v>
      </c>
      <c r="Q10" s="177">
        <v>69500</v>
      </c>
      <c r="R10" s="177">
        <v>69500</v>
      </c>
      <c r="S10" s="178"/>
      <c r="T10" s="178"/>
      <c r="U10" s="178"/>
      <c r="V10" s="177">
        <v>69500</v>
      </c>
      <c r="W10" s="177">
        <v>69500</v>
      </c>
      <c r="X10" s="178">
        <f t="shared" si="4"/>
        <v>0</v>
      </c>
      <c r="Y10" s="143"/>
      <c r="Z10" s="179">
        <f>IFERROR(VLOOKUP(B10,[3]rptBudgetaryBudgetCrossOrganiza!$A$2:$J$158,4,FALSE),"0")</f>
        <v>186000</v>
      </c>
      <c r="AA10" s="179">
        <f>IFERROR(VLOOKUP(B10,[3]rptBudgetaryBudgetCrossOrganiza!$A$2:$J$158,4,FALSE),"0")</f>
        <v>186000</v>
      </c>
      <c r="AB10" s="180"/>
      <c r="AC10" s="180"/>
      <c r="AD10" s="180"/>
      <c r="AE10" s="179">
        <f>IFERROR(VLOOKUP(B10,[3]rptBudgetaryBudgetCrossOrganiza!$A$2:$J$158,9,FALSE),"0")</f>
        <v>0</v>
      </c>
      <c r="AF10" s="179">
        <v>0</v>
      </c>
      <c r="AG10" s="180">
        <f t="shared" si="5"/>
        <v>-186000</v>
      </c>
      <c r="AH10" s="143"/>
      <c r="AI10" s="181">
        <v>186000</v>
      </c>
      <c r="AJ10" s="171">
        <v>186000</v>
      </c>
      <c r="AK10" s="171">
        <f t="shared" si="2"/>
        <v>186000</v>
      </c>
      <c r="AL10" s="171">
        <f>IFERROR(VLOOKUP(B10,[4]rptBudgetaryBudgetCrossOrganiza!$A$912:$O$922,13,FALSE),"0")</f>
        <v>0</v>
      </c>
      <c r="AM10" s="181"/>
      <c r="AN10" s="181"/>
      <c r="AO10" s="181"/>
      <c r="AP10" s="181"/>
      <c r="AQ10" s="181">
        <f t="shared" si="1"/>
        <v>-186000</v>
      </c>
      <c r="AR10" s="143"/>
      <c r="AS10" s="178"/>
      <c r="AT10" s="178"/>
      <c r="AU10" s="178"/>
      <c r="AV10" s="178"/>
      <c r="AW10" s="178"/>
      <c r="AX10" s="178"/>
      <c r="AY10" s="178"/>
      <c r="AZ10" s="178">
        <f t="shared" si="6"/>
        <v>0</v>
      </c>
      <c r="BA10" s="143"/>
      <c r="BB10" s="143"/>
      <c r="BC10" s="143"/>
      <c r="BD10" s="143"/>
    </row>
    <row r="11" spans="1:62" x14ac:dyDescent="0.2">
      <c r="A11" s="127">
        <v>3</v>
      </c>
      <c r="B11" s="128" t="s">
        <v>176</v>
      </c>
      <c r="C11" s="151" t="s">
        <v>83</v>
      </c>
      <c r="D11" s="151" t="s">
        <v>83</v>
      </c>
      <c r="E11" s="149">
        <v>900</v>
      </c>
      <c r="F11" s="129" t="str">
        <f t="shared" si="0"/>
        <v>4900.25</v>
      </c>
      <c r="G11" s="130" t="s">
        <v>187</v>
      </c>
      <c r="H11" s="166">
        <v>0</v>
      </c>
      <c r="I11" s="166">
        <v>0</v>
      </c>
      <c r="J11" s="167"/>
      <c r="K11" s="167"/>
      <c r="L11" s="167"/>
      <c r="M11" s="166" t="s">
        <v>146</v>
      </c>
      <c r="N11" s="166" t="s">
        <v>146</v>
      </c>
      <c r="O11" s="167" t="e">
        <f t="shared" si="3"/>
        <v>#VALUE!</v>
      </c>
      <c r="Q11" s="177">
        <v>0</v>
      </c>
      <c r="R11" s="177">
        <v>0</v>
      </c>
      <c r="S11" s="178"/>
      <c r="T11" s="178"/>
      <c r="U11" s="178"/>
      <c r="V11" s="177">
        <v>0</v>
      </c>
      <c r="W11" s="177">
        <v>0</v>
      </c>
      <c r="X11" s="178">
        <f t="shared" si="4"/>
        <v>0</v>
      </c>
      <c r="Y11" s="143"/>
      <c r="Z11" s="179">
        <f>IFERROR(VLOOKUP(B11,[3]rptBudgetaryBudgetCrossOrganiza!$A$2:$J$158,4,FALSE),"0")</f>
        <v>0</v>
      </c>
      <c r="AA11" s="179">
        <f>IFERROR(VLOOKUP(B11,[3]rptBudgetaryBudgetCrossOrganiza!$A$2:$J$158,4,FALSE),"0")</f>
        <v>0</v>
      </c>
      <c r="AB11" s="180"/>
      <c r="AC11" s="180"/>
      <c r="AD11" s="180"/>
      <c r="AE11" s="179">
        <f>IFERROR(VLOOKUP(B11,[3]rptBudgetaryBudgetCrossOrganiza!$A$2:$J$158,9,FALSE),"0")</f>
        <v>0</v>
      </c>
      <c r="AF11" s="179">
        <v>0</v>
      </c>
      <c r="AG11" s="180">
        <f t="shared" si="5"/>
        <v>0</v>
      </c>
      <c r="AH11" s="143"/>
      <c r="AI11" s="181">
        <v>0</v>
      </c>
      <c r="AJ11" s="171">
        <v>0</v>
      </c>
      <c r="AK11" s="171">
        <f t="shared" si="2"/>
        <v>0</v>
      </c>
      <c r="AL11" s="171">
        <f>IFERROR(VLOOKUP(B11,[4]rptBudgetaryBudgetCrossOrganiza!$A$912:$O$922,13,FALSE),"0")</f>
        <v>0</v>
      </c>
      <c r="AM11" s="181"/>
      <c r="AN11" s="181"/>
      <c r="AO11" s="181"/>
      <c r="AP11" s="181"/>
      <c r="AQ11" s="181">
        <f t="shared" si="1"/>
        <v>0</v>
      </c>
      <c r="AR11" s="143"/>
      <c r="AS11" s="178"/>
      <c r="AT11" s="178"/>
      <c r="AU11" s="178"/>
      <c r="AV11" s="178"/>
      <c r="AW11" s="178"/>
      <c r="AX11" s="178"/>
      <c r="AY11" s="178"/>
      <c r="AZ11" s="178">
        <f t="shared" si="6"/>
        <v>0</v>
      </c>
      <c r="BA11" s="143"/>
      <c r="BB11" s="143"/>
      <c r="BC11" s="143"/>
      <c r="BD11" s="143"/>
    </row>
    <row r="12" spans="1:62" x14ac:dyDescent="0.2">
      <c r="A12" s="127">
        <v>12</v>
      </c>
      <c r="B12" s="128" t="s">
        <v>177</v>
      </c>
      <c r="C12" s="151" t="s">
        <v>83</v>
      </c>
      <c r="D12" s="151" t="s">
        <v>83</v>
      </c>
      <c r="E12" s="149">
        <v>900</v>
      </c>
      <c r="F12" s="129" t="str">
        <f t="shared" si="0"/>
        <v>4900.34</v>
      </c>
      <c r="G12" s="130" t="s">
        <v>188</v>
      </c>
      <c r="H12" s="166">
        <v>0</v>
      </c>
      <c r="I12" s="166">
        <v>0</v>
      </c>
      <c r="J12" s="167"/>
      <c r="K12" s="167"/>
      <c r="L12" s="167"/>
      <c r="M12" s="166" t="s">
        <v>146</v>
      </c>
      <c r="N12" s="166" t="s">
        <v>146</v>
      </c>
      <c r="O12" s="167" t="e">
        <f t="shared" si="3"/>
        <v>#VALUE!</v>
      </c>
      <c r="Q12" s="177">
        <v>0</v>
      </c>
      <c r="R12" s="177">
        <v>0</v>
      </c>
      <c r="S12" s="178"/>
      <c r="T12" s="178"/>
      <c r="U12" s="178"/>
      <c r="V12" s="177">
        <v>0</v>
      </c>
      <c r="W12" s="177">
        <v>0</v>
      </c>
      <c r="X12" s="178">
        <f t="shared" si="4"/>
        <v>0</v>
      </c>
      <c r="Y12" s="143"/>
      <c r="Z12" s="179">
        <f>IFERROR(VLOOKUP(B12,[3]rptBudgetaryBudgetCrossOrganiza!$A$2:$J$158,4,FALSE),"0")</f>
        <v>127500</v>
      </c>
      <c r="AA12" s="179">
        <f>IFERROR(VLOOKUP(B12,[3]rptBudgetaryBudgetCrossOrganiza!$A$2:$J$158,4,FALSE),"0")</f>
        <v>127500</v>
      </c>
      <c r="AB12" s="180"/>
      <c r="AC12" s="180"/>
      <c r="AD12" s="180"/>
      <c r="AE12" s="179">
        <f>IFERROR(VLOOKUP(B12,[3]rptBudgetaryBudgetCrossOrganiza!$A$2:$J$158,9,FALSE),"0")</f>
        <v>0</v>
      </c>
      <c r="AF12" s="179">
        <v>0</v>
      </c>
      <c r="AG12" s="180">
        <f t="shared" si="5"/>
        <v>-127500</v>
      </c>
      <c r="AH12" s="143"/>
      <c r="AI12" s="181">
        <v>127500</v>
      </c>
      <c r="AJ12" s="171">
        <v>127500</v>
      </c>
      <c r="AK12" s="171">
        <f t="shared" si="2"/>
        <v>127500</v>
      </c>
      <c r="AL12" s="171">
        <f>IFERROR(VLOOKUP(B12,[4]rptBudgetaryBudgetCrossOrganiza!$A$912:$O$922,13,FALSE),"0")</f>
        <v>0</v>
      </c>
      <c r="AM12" s="181"/>
      <c r="AN12" s="181"/>
      <c r="AO12" s="181"/>
      <c r="AP12" s="181"/>
      <c r="AQ12" s="181">
        <f t="shared" si="1"/>
        <v>-127500</v>
      </c>
      <c r="AR12" s="143"/>
      <c r="AS12" s="178"/>
      <c r="AT12" s="178"/>
      <c r="AU12" s="178"/>
      <c r="AV12" s="178"/>
      <c r="AW12" s="178"/>
      <c r="AX12" s="178"/>
      <c r="AY12" s="178"/>
      <c r="AZ12" s="178">
        <f t="shared" si="6"/>
        <v>0</v>
      </c>
      <c r="BA12" s="143"/>
      <c r="BB12" s="143"/>
      <c r="BC12" s="143"/>
      <c r="BD12" s="143"/>
    </row>
    <row r="13" spans="1:62" x14ac:dyDescent="0.2">
      <c r="A13" s="127">
        <v>12</v>
      </c>
      <c r="B13" s="128" t="s">
        <v>178</v>
      </c>
      <c r="C13" s="151" t="s">
        <v>83</v>
      </c>
      <c r="D13" s="151" t="s">
        <v>83</v>
      </c>
      <c r="E13" s="149">
        <v>900</v>
      </c>
      <c r="F13" s="129" t="str">
        <f t="shared" si="0"/>
        <v>4900.86</v>
      </c>
      <c r="G13" s="130" t="s">
        <v>189</v>
      </c>
      <c r="H13" s="166">
        <v>0</v>
      </c>
      <c r="I13" s="166">
        <v>0</v>
      </c>
      <c r="J13" s="167"/>
      <c r="K13" s="167"/>
      <c r="L13" s="167"/>
      <c r="M13" s="166" t="s">
        <v>146</v>
      </c>
      <c r="N13" s="166" t="s">
        <v>146</v>
      </c>
      <c r="O13" s="167"/>
      <c r="Q13" s="177">
        <v>0</v>
      </c>
      <c r="R13" s="177">
        <v>0</v>
      </c>
      <c r="S13" s="178"/>
      <c r="T13" s="178"/>
      <c r="U13" s="178"/>
      <c r="V13" s="177">
        <v>0</v>
      </c>
      <c r="W13" s="177">
        <v>0</v>
      </c>
      <c r="X13" s="178">
        <f t="shared" si="4"/>
        <v>0</v>
      </c>
      <c r="Y13" s="143"/>
      <c r="Z13" s="179">
        <f>IFERROR(VLOOKUP(B13,[3]rptBudgetaryBudgetCrossOrganiza!$A$2:$J$158,4,FALSE),"0")</f>
        <v>0</v>
      </c>
      <c r="AA13" s="179">
        <f>IFERROR(VLOOKUP(B13,[3]rptBudgetaryBudgetCrossOrganiza!$A$2:$J$158,4,FALSE),"0")</f>
        <v>0</v>
      </c>
      <c r="AB13" s="180"/>
      <c r="AC13" s="180"/>
      <c r="AD13" s="180"/>
      <c r="AE13" s="179">
        <f>IFERROR(VLOOKUP(B13,[3]rptBudgetaryBudgetCrossOrganiza!$A$2:$J$158,9,FALSE),"0")</f>
        <v>0</v>
      </c>
      <c r="AF13" s="179">
        <v>0</v>
      </c>
      <c r="AG13" s="180">
        <f t="shared" si="5"/>
        <v>0</v>
      </c>
      <c r="AH13" s="143"/>
      <c r="AI13" s="181">
        <v>0</v>
      </c>
      <c r="AJ13" s="171">
        <v>0</v>
      </c>
      <c r="AK13" s="171">
        <f t="shared" si="2"/>
        <v>0</v>
      </c>
      <c r="AL13" s="171">
        <f>IFERROR(VLOOKUP(B13,[4]rptBudgetaryBudgetCrossOrganiza!$A$912:$O$922,13,FALSE),"0")</f>
        <v>0</v>
      </c>
      <c r="AM13" s="181"/>
      <c r="AN13" s="181"/>
      <c r="AO13" s="181"/>
      <c r="AP13" s="181"/>
      <c r="AQ13" s="181">
        <f t="shared" si="1"/>
        <v>0</v>
      </c>
      <c r="AR13" s="143"/>
      <c r="AS13" s="178"/>
      <c r="AT13" s="178"/>
      <c r="AU13" s="178"/>
      <c r="AV13" s="178"/>
      <c r="AW13" s="178"/>
      <c r="AX13" s="178"/>
      <c r="AY13" s="178"/>
      <c r="AZ13" s="178">
        <f t="shared" si="6"/>
        <v>0</v>
      </c>
      <c r="BA13" s="143"/>
      <c r="BB13" s="143"/>
      <c r="BC13" s="143"/>
      <c r="BD13" s="143"/>
    </row>
    <row r="14" spans="1:62" x14ac:dyDescent="0.2">
      <c r="H14" s="143">
        <f t="shared" ref="H14:O14" si="7">SUM(H3:H13)</f>
        <v>0</v>
      </c>
      <c r="I14" s="143">
        <f t="shared" si="7"/>
        <v>0</v>
      </c>
      <c r="J14" s="143">
        <f t="shared" si="7"/>
        <v>0</v>
      </c>
      <c r="K14" s="143">
        <f t="shared" si="7"/>
        <v>0</v>
      </c>
      <c r="L14" s="143">
        <f t="shared" si="7"/>
        <v>0</v>
      </c>
      <c r="M14" s="143">
        <f t="shared" si="7"/>
        <v>0</v>
      </c>
      <c r="N14" s="143">
        <f t="shared" si="7"/>
        <v>0</v>
      </c>
      <c r="O14" s="143" t="e">
        <f t="shared" si="7"/>
        <v>#VALUE!</v>
      </c>
      <c r="Q14" s="143">
        <f t="shared" ref="Q14:X14" si="8">SUM(Q3:Q13)</f>
        <v>80000</v>
      </c>
      <c r="R14" s="143">
        <f t="shared" si="8"/>
        <v>80000</v>
      </c>
      <c r="S14" s="143">
        <f t="shared" si="8"/>
        <v>0</v>
      </c>
      <c r="T14" s="143">
        <f t="shared" si="8"/>
        <v>0</v>
      </c>
      <c r="U14" s="143">
        <f t="shared" si="8"/>
        <v>0</v>
      </c>
      <c r="V14" s="143">
        <f t="shared" si="8"/>
        <v>159641.78</v>
      </c>
      <c r="W14" s="143">
        <f t="shared" si="8"/>
        <v>159641.78</v>
      </c>
      <c r="X14" s="143">
        <f t="shared" si="8"/>
        <v>79641.78</v>
      </c>
      <c r="Y14" s="143"/>
      <c r="Z14" s="143">
        <f t="shared" ref="Z14:AG14" si="9">SUM(Z3:Z13)</f>
        <v>1374265</v>
      </c>
      <c r="AA14" s="143">
        <f t="shared" si="9"/>
        <v>1374265</v>
      </c>
      <c r="AB14" s="143">
        <f t="shared" si="9"/>
        <v>0</v>
      </c>
      <c r="AC14" s="143">
        <f t="shared" si="9"/>
        <v>0</v>
      </c>
      <c r="AD14" s="143">
        <f t="shared" si="9"/>
        <v>0</v>
      </c>
      <c r="AE14" s="143">
        <f t="shared" si="9"/>
        <v>441500.68</v>
      </c>
      <c r="AF14" s="143">
        <f t="shared" si="9"/>
        <v>441500.68</v>
      </c>
      <c r="AG14" s="143">
        <f t="shared" si="9"/>
        <v>-932764.32</v>
      </c>
      <c r="AH14" s="143"/>
      <c r="AI14" s="143">
        <f>SUM(AI3:AI11)</f>
        <v>1246765</v>
      </c>
      <c r="AJ14" s="143">
        <f>SUM(AJ3:AJ13)</f>
        <v>1374265</v>
      </c>
      <c r="AK14" s="143">
        <f t="shared" ref="AK14:AQ14" si="10">SUM(AK3:AK13)</f>
        <v>1374265</v>
      </c>
      <c r="AL14" s="143">
        <f t="shared" si="10"/>
        <v>2093.48</v>
      </c>
      <c r="AM14" s="143">
        <f t="shared" si="10"/>
        <v>0</v>
      </c>
      <c r="AN14" s="143">
        <f t="shared" si="10"/>
        <v>0</v>
      </c>
      <c r="AO14" s="143">
        <f t="shared" si="10"/>
        <v>0</v>
      </c>
      <c r="AP14" s="143">
        <f t="shared" si="10"/>
        <v>0</v>
      </c>
      <c r="AQ14" s="143">
        <f t="shared" si="10"/>
        <v>-1374265</v>
      </c>
      <c r="AR14" s="143"/>
      <c r="AS14" s="143">
        <f>SUM(AS3:AS11)</f>
        <v>0</v>
      </c>
      <c r="AT14" s="143">
        <f t="shared" ref="AT14:AZ14" si="11">SUM(AT3:AT11)</f>
        <v>0</v>
      </c>
      <c r="AU14" s="143">
        <f t="shared" si="11"/>
        <v>0</v>
      </c>
      <c r="AV14" s="143">
        <f t="shared" si="11"/>
        <v>0</v>
      </c>
      <c r="AW14" s="143">
        <f t="shared" si="11"/>
        <v>0</v>
      </c>
      <c r="AX14" s="143">
        <f t="shared" si="11"/>
        <v>0</v>
      </c>
      <c r="AY14" s="143">
        <f t="shared" si="11"/>
        <v>0</v>
      </c>
      <c r="AZ14" s="143">
        <f t="shared" si="11"/>
        <v>0</v>
      </c>
      <c r="BA14" s="143"/>
      <c r="BB14" s="143"/>
      <c r="BC14" s="143"/>
      <c r="BD14" s="143"/>
    </row>
  </sheetData>
  <autoFilter ref="A2:WWY14"/>
  <mergeCells count="5">
    <mergeCell ref="H1:N1"/>
    <mergeCell ref="Q1:X1"/>
    <mergeCell ref="Z1:AG1"/>
    <mergeCell ref="AI1:AQ1"/>
    <mergeCell ref="AS1:AZ1"/>
  </mergeCells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4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3" t="s">
        <v>121</v>
      </c>
      <c r="C1" s="153"/>
    </row>
    <row r="2" spans="1:22" x14ac:dyDescent="0.25">
      <c r="A2" s="153" t="s">
        <v>122</v>
      </c>
      <c r="C2" s="153"/>
      <c r="D2" s="155" t="s">
        <v>123</v>
      </c>
      <c r="E2" s="15"/>
      <c r="F2" s="155" t="s">
        <v>2</v>
      </c>
      <c r="G2" s="15"/>
      <c r="H2" s="155" t="s">
        <v>3</v>
      </c>
      <c r="I2" s="15"/>
      <c r="J2" s="155" t="s">
        <v>4</v>
      </c>
      <c r="K2" s="15"/>
      <c r="L2" s="155" t="s">
        <v>5</v>
      </c>
      <c r="M2" s="15"/>
      <c r="N2" s="155"/>
      <c r="O2" s="15"/>
      <c r="P2" s="155"/>
      <c r="Q2" s="156"/>
      <c r="R2" s="155"/>
      <c r="T2" s="157"/>
    </row>
    <row r="4" spans="1:22" x14ac:dyDescent="0.25">
      <c r="A4" s="153" t="s">
        <v>124</v>
      </c>
      <c r="C4" s="153"/>
    </row>
    <row r="5" spans="1:22" x14ac:dyDescent="0.25">
      <c r="B5" s="153"/>
      <c r="C5" s="153" t="s">
        <v>125</v>
      </c>
      <c r="D5" s="158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</row>
    <row r="6" spans="1:22" x14ac:dyDescent="0.25">
      <c r="B6" s="153"/>
      <c r="C6" s="153" t="s">
        <v>126</v>
      </c>
      <c r="D6" s="158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</row>
    <row r="7" spans="1:22" x14ac:dyDescent="0.25">
      <c r="B7" s="153"/>
      <c r="C7" s="153" t="s">
        <v>127</v>
      </c>
      <c r="D7" s="158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22" x14ac:dyDescent="0.25">
      <c r="B8" s="153"/>
      <c r="C8" s="153" t="s">
        <v>128</v>
      </c>
      <c r="D8" s="158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</row>
    <row r="9" spans="1:22" x14ac:dyDescent="0.25">
      <c r="B9" s="153"/>
      <c r="C9" s="153" t="s">
        <v>129</v>
      </c>
      <c r="D9" s="158"/>
      <c r="E9" s="154"/>
      <c r="F9" s="154"/>
      <c r="G9" s="154"/>
      <c r="H9" s="165"/>
      <c r="I9" s="154"/>
      <c r="J9" s="154"/>
      <c r="K9" s="154"/>
      <c r="L9" s="154"/>
      <c r="M9" s="154"/>
      <c r="N9" s="154"/>
      <c r="O9" s="154"/>
      <c r="P9" s="154"/>
      <c r="Q9" s="154"/>
      <c r="R9" s="154"/>
      <c r="V9" s="159"/>
    </row>
    <row r="10" spans="1:22" x14ac:dyDescent="0.25">
      <c r="A10" s="153" t="s">
        <v>130</v>
      </c>
      <c r="C10" s="153"/>
      <c r="D10" s="160">
        <f>SUM(D5:D8)</f>
        <v>0</v>
      </c>
      <c r="E10" s="154"/>
      <c r="F10" s="160">
        <f>SUM(F5:F8)</f>
        <v>0</v>
      </c>
      <c r="G10" s="154"/>
      <c r="H10" s="161">
        <f>SUM(H5:H9)</f>
        <v>0</v>
      </c>
      <c r="I10" s="154"/>
      <c r="J10" s="161">
        <f>SUM(J5:J9)</f>
        <v>0</v>
      </c>
      <c r="K10" s="154"/>
      <c r="L10" s="161">
        <f>SUM(L5:L9)</f>
        <v>0</v>
      </c>
      <c r="M10" s="154"/>
      <c r="N10" s="161">
        <f>SUM(N5:N9)</f>
        <v>0</v>
      </c>
      <c r="O10" s="154"/>
      <c r="P10" s="161">
        <f>SUM(P5:P9)</f>
        <v>0</v>
      </c>
      <c r="Q10" s="154"/>
      <c r="R10" s="161">
        <f>SUM(R5:R9)</f>
        <v>0</v>
      </c>
      <c r="T10" s="161">
        <f>SUM(T5:T9)</f>
        <v>0</v>
      </c>
    </row>
    <row r="11" spans="1:22" x14ac:dyDescent="0.25">
      <c r="B11" s="153"/>
      <c r="C11" s="153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</row>
    <row r="12" spans="1:22" x14ac:dyDescent="0.25">
      <c r="A12" s="153" t="s">
        <v>131</v>
      </c>
      <c r="C12" s="153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</row>
    <row r="13" spans="1:22" x14ac:dyDescent="0.25">
      <c r="B13" s="153"/>
      <c r="C13" s="153" t="s">
        <v>132</v>
      </c>
      <c r="D13" s="158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</row>
    <row r="14" spans="1:22" x14ac:dyDescent="0.25">
      <c r="B14" s="153"/>
      <c r="C14" s="153" t="s">
        <v>133</v>
      </c>
      <c r="D14" s="158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</row>
    <row r="15" spans="1:22" x14ac:dyDescent="0.25">
      <c r="B15" s="153"/>
      <c r="C15" s="153" t="s">
        <v>134</v>
      </c>
      <c r="D15" s="158"/>
      <c r="E15" s="154"/>
      <c r="F15" s="154"/>
      <c r="G15" s="154"/>
      <c r="H15" s="154"/>
      <c r="I15" s="154"/>
      <c r="K15" s="154"/>
      <c r="L15" s="154"/>
      <c r="M15" s="154"/>
      <c r="N15" s="154"/>
      <c r="O15" s="154"/>
      <c r="P15" s="154"/>
      <c r="Q15" s="154"/>
      <c r="R15" s="154"/>
    </row>
    <row r="16" spans="1:22" x14ac:dyDescent="0.25">
      <c r="B16" s="153"/>
      <c r="C16" s="153" t="s">
        <v>135</v>
      </c>
      <c r="D16" s="158"/>
      <c r="E16" s="154"/>
      <c r="F16" s="154"/>
      <c r="G16" s="154"/>
      <c r="H16" s="154"/>
      <c r="I16" s="154"/>
      <c r="K16" s="154"/>
      <c r="L16" s="154"/>
      <c r="M16" s="154"/>
      <c r="N16" s="154"/>
      <c r="O16" s="154"/>
      <c r="P16" s="154"/>
      <c r="Q16" s="154"/>
      <c r="R16" s="154"/>
    </row>
    <row r="17" spans="1:20" x14ac:dyDescent="0.25">
      <c r="B17" s="153"/>
      <c r="C17" s="153" t="s">
        <v>136</v>
      </c>
      <c r="D17" s="158"/>
      <c r="E17" s="154"/>
      <c r="F17" s="154"/>
      <c r="G17" s="154"/>
      <c r="H17" s="154"/>
      <c r="I17" s="154"/>
      <c r="K17" s="154"/>
      <c r="L17" s="154"/>
      <c r="M17" s="154"/>
      <c r="N17" s="154"/>
      <c r="O17" s="154"/>
      <c r="P17" s="154"/>
      <c r="Q17" s="154"/>
      <c r="R17" s="154"/>
    </row>
    <row r="18" spans="1:20" x14ac:dyDescent="0.25">
      <c r="B18" s="153"/>
      <c r="C18" s="153" t="s">
        <v>137</v>
      </c>
      <c r="D18" s="158"/>
      <c r="E18" s="154"/>
      <c r="F18" s="154"/>
      <c r="G18" s="154"/>
      <c r="H18" s="154"/>
      <c r="I18" s="154"/>
      <c r="K18" s="154"/>
      <c r="L18" s="154"/>
      <c r="M18" s="154"/>
      <c r="N18" s="154"/>
      <c r="O18" s="154"/>
      <c r="P18" s="154"/>
      <c r="Q18" s="154"/>
      <c r="R18" s="154"/>
    </row>
    <row r="19" spans="1:20" x14ac:dyDescent="0.25">
      <c r="B19" s="153"/>
      <c r="C19" s="153" t="s">
        <v>137</v>
      </c>
      <c r="D19" s="158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</row>
    <row r="20" spans="1:20" x14ac:dyDescent="0.25">
      <c r="B20" s="153"/>
      <c r="C20" s="153" t="s">
        <v>138</v>
      </c>
      <c r="D20" s="158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</row>
    <row r="21" spans="1:20" x14ac:dyDescent="0.25">
      <c r="A21" s="153" t="s">
        <v>139</v>
      </c>
      <c r="C21" s="153"/>
      <c r="D21" s="160">
        <f>SUM(D13:D20)</f>
        <v>0</v>
      </c>
      <c r="E21" s="154"/>
      <c r="F21" s="160">
        <f>SUM(F13:F20)</f>
        <v>0</v>
      </c>
      <c r="G21" s="154"/>
      <c r="H21" s="161">
        <f>SUM(H13:H20)</f>
        <v>0</v>
      </c>
      <c r="I21" s="154"/>
      <c r="J21" s="161"/>
      <c r="K21" s="154"/>
      <c r="L21" s="161"/>
      <c r="M21" s="154"/>
      <c r="N21" s="161"/>
      <c r="O21" s="154"/>
      <c r="P21" s="161"/>
      <c r="Q21" s="154"/>
      <c r="R21" s="161"/>
      <c r="T21" s="161"/>
    </row>
    <row r="22" spans="1:20" x14ac:dyDescent="0.25">
      <c r="B22" s="153"/>
      <c r="C22" s="153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</row>
    <row r="23" spans="1:20" ht="15.75" thickBot="1" x14ac:dyDescent="0.3">
      <c r="A23" s="153" t="s">
        <v>140</v>
      </c>
      <c r="C23" s="153"/>
      <c r="D23" s="162">
        <f>+D10-D21</f>
        <v>0</v>
      </c>
      <c r="E23" s="154"/>
      <c r="F23" s="162">
        <f>+F10-F21</f>
        <v>0</v>
      </c>
      <c r="G23" s="154"/>
      <c r="H23" s="162">
        <f>+H10-H21</f>
        <v>0</v>
      </c>
      <c r="I23" s="154"/>
      <c r="J23" s="163"/>
      <c r="K23" s="154"/>
      <c r="L23" s="163"/>
      <c r="M23" s="154"/>
      <c r="N23" s="163"/>
      <c r="O23" s="154"/>
      <c r="P23" s="163"/>
      <c r="Q23" s="154"/>
      <c r="R23" s="163"/>
      <c r="T23" s="163"/>
    </row>
    <row r="24" spans="1:20" ht="15.75" thickTop="1" x14ac:dyDescent="0.25">
      <c r="A24" t="s">
        <v>141</v>
      </c>
      <c r="B24" s="153"/>
      <c r="C24" s="153"/>
      <c r="D24" s="158">
        <f>+D23-'[1]Current Working'!H61</f>
        <v>-2391589.8199999998</v>
      </c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</row>
    <row r="25" spans="1:20" x14ac:dyDescent="0.25">
      <c r="A25" t="s">
        <v>142</v>
      </c>
    </row>
    <row r="26" spans="1:20" x14ac:dyDescent="0.25">
      <c r="B26" s="154"/>
      <c r="C26" s="153" t="s">
        <v>143</v>
      </c>
      <c r="D26" s="154"/>
      <c r="E26" s="154"/>
      <c r="F26" s="154"/>
      <c r="G26" s="154"/>
      <c r="H26" s="154"/>
      <c r="I26" s="154"/>
      <c r="J26" s="154"/>
      <c r="K26" s="154"/>
      <c r="N26" s="154"/>
      <c r="O26" s="154"/>
      <c r="P26" s="154"/>
      <c r="R26" s="154"/>
      <c r="S26" s="154"/>
    </row>
    <row r="27" spans="1:20" x14ac:dyDescent="0.25">
      <c r="B27" s="154"/>
      <c r="C27" s="153"/>
      <c r="D27" s="154"/>
      <c r="E27" s="154"/>
      <c r="F27" s="154"/>
      <c r="G27" s="154"/>
      <c r="H27" s="154"/>
      <c r="I27" s="154"/>
      <c r="J27" s="154"/>
      <c r="K27" s="154"/>
      <c r="N27" s="154"/>
      <c r="O27" s="154"/>
      <c r="P27" s="154"/>
      <c r="R27" s="154"/>
      <c r="S27" s="154"/>
    </row>
    <row r="28" spans="1:20" x14ac:dyDescent="0.25">
      <c r="B28" s="154"/>
      <c r="C28" s="153"/>
      <c r="D28" s="154"/>
      <c r="E28" s="154"/>
      <c r="F28" s="154"/>
      <c r="G28" s="154"/>
      <c r="H28" s="154"/>
      <c r="I28" s="154"/>
      <c r="J28" s="154"/>
      <c r="K28" s="154"/>
      <c r="N28" s="154"/>
      <c r="O28" s="154"/>
      <c r="R28" s="154"/>
      <c r="S28" s="154"/>
    </row>
    <row r="29" spans="1:20" x14ac:dyDescent="0.25">
      <c r="P29" s="159"/>
      <c r="R29" s="154"/>
      <c r="S29" s="154"/>
    </row>
    <row r="30" spans="1:20" x14ac:dyDescent="0.25">
      <c r="R30" s="154"/>
      <c r="S30" s="154"/>
    </row>
    <row r="31" spans="1:20" x14ac:dyDescent="0.25">
      <c r="R31" s="154"/>
      <c r="S31" s="154"/>
    </row>
    <row r="32" spans="1:20" x14ac:dyDescent="0.25">
      <c r="R32" s="154"/>
      <c r="S32" s="154"/>
    </row>
    <row r="35" spans="3:18" x14ac:dyDescent="0.25">
      <c r="C35" s="164"/>
      <c r="R35" s="15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H14" sqref="H14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83"/>
    </row>
    <row r="3" spans="1:1" x14ac:dyDescent="0.25">
      <c r="A3" s="184"/>
    </row>
    <row r="4" spans="1:1" x14ac:dyDescent="0.25">
      <c r="A4" s="184"/>
    </row>
    <row r="5" spans="1:1" x14ac:dyDescent="0.25">
      <c r="A5" s="184"/>
    </row>
    <row r="6" spans="1:1" x14ac:dyDescent="0.25">
      <c r="A6" s="184"/>
    </row>
    <row r="7" spans="1:1" x14ac:dyDescent="0.25">
      <c r="A7" s="184"/>
    </row>
    <row r="8" spans="1:1" x14ac:dyDescent="0.25">
      <c r="A8" s="184"/>
    </row>
    <row r="9" spans="1:1" x14ac:dyDescent="0.25">
      <c r="A9" s="184"/>
    </row>
    <row r="10" spans="1:1" x14ac:dyDescent="0.25">
      <c r="A10" s="184"/>
    </row>
    <row r="11" spans="1:1" x14ac:dyDescent="0.25">
      <c r="A11" s="184"/>
    </row>
    <row r="12" spans="1:1" x14ac:dyDescent="0.25">
      <c r="A12" s="18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QD2UCF5UJE4V-2141839551-47</_dlc_DocId>
    <_dlc_DocIdUrl xmlns="7184055b-e5ea-4162-8b19-ace5c644b73a">
      <Url>http://intranet2/finance/_layouts/15/DocIdRedir.aspx?ID=QD2UCF5UJE4V-2141839551-47</Url>
      <Description>QD2UCF5UJE4V-2141839551-47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26FECE-8FC0-4ED0-A4EF-122B6C382B13}"/>
</file>

<file path=customXml/itemProps2.xml><?xml version="1.0" encoding="utf-8"?>
<ds:datastoreItem xmlns:ds="http://schemas.openxmlformats.org/officeDocument/2006/customXml" ds:itemID="{50B7F906-6C2E-47F5-AC51-845916DD7F16}"/>
</file>

<file path=customXml/itemProps3.xml><?xml version="1.0" encoding="utf-8"?>
<ds:datastoreItem xmlns:ds="http://schemas.openxmlformats.org/officeDocument/2006/customXml" ds:itemID="{CB39AFC8-93D6-48CE-8833-2064BDE01064}"/>
</file>

<file path=customXml/itemProps4.xml><?xml version="1.0" encoding="utf-8"?>
<ds:datastoreItem xmlns:ds="http://schemas.openxmlformats.org/officeDocument/2006/customXml" ds:itemID="{2AC09AFC-4A3B-40DE-8447-9224E3B889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2020-11-19T01:51:13Z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4a2a6ddd-117a-4262-829f-b3b69ff1f3ed</vt:lpwstr>
  </property>
</Properties>
</file>