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Expenses!$A$2:$BJ$166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K4" i="3" l="1"/>
  <c r="AK5" i="3"/>
  <c r="AK6" i="3"/>
  <c r="AK7" i="3"/>
  <c r="AK8" i="3"/>
  <c r="AK9" i="3"/>
  <c r="AK10" i="3"/>
  <c r="AK11" i="3"/>
  <c r="AK3" i="3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3" i="4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3" i="4"/>
  <c r="AL4" i="3"/>
  <c r="AL5" i="3"/>
  <c r="AL6" i="3"/>
  <c r="AL7" i="3"/>
  <c r="AL8" i="3"/>
  <c r="AL9" i="3"/>
  <c r="AL10" i="3"/>
  <c r="AL11" i="3"/>
  <c r="AL3" i="3"/>
  <c r="C25" i="4" l="1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100" i="4"/>
  <c r="D100" i="4"/>
  <c r="E100" i="4"/>
  <c r="F100" i="4"/>
  <c r="C101" i="4"/>
  <c r="D101" i="4"/>
  <c r="E101" i="4"/>
  <c r="F101" i="4"/>
  <c r="C102" i="4"/>
  <c r="D102" i="4"/>
  <c r="E102" i="4"/>
  <c r="F102" i="4"/>
  <c r="C103" i="4"/>
  <c r="D103" i="4"/>
  <c r="E103" i="4"/>
  <c r="F103" i="4"/>
  <c r="C104" i="4"/>
  <c r="D104" i="4"/>
  <c r="E104" i="4"/>
  <c r="F104" i="4"/>
  <c r="C105" i="4"/>
  <c r="D105" i="4"/>
  <c r="E105" i="4"/>
  <c r="F105" i="4"/>
  <c r="C106" i="4"/>
  <c r="D106" i="4"/>
  <c r="E106" i="4"/>
  <c r="F106" i="4"/>
  <c r="C107" i="4"/>
  <c r="D107" i="4"/>
  <c r="E107" i="4"/>
  <c r="F107" i="4"/>
  <c r="C108" i="4"/>
  <c r="D108" i="4"/>
  <c r="E108" i="4"/>
  <c r="F108" i="4"/>
  <c r="C109" i="4"/>
  <c r="D109" i="4"/>
  <c r="E109" i="4"/>
  <c r="F109" i="4"/>
  <c r="C110" i="4"/>
  <c r="D110" i="4"/>
  <c r="E110" i="4"/>
  <c r="F110" i="4"/>
  <c r="C111" i="4"/>
  <c r="D111" i="4"/>
  <c r="E111" i="4"/>
  <c r="F111" i="4"/>
  <c r="C112" i="4"/>
  <c r="D112" i="4"/>
  <c r="E112" i="4"/>
  <c r="F112" i="4"/>
  <c r="C113" i="4"/>
  <c r="D113" i="4"/>
  <c r="E113" i="4"/>
  <c r="F113" i="4"/>
  <c r="C114" i="4"/>
  <c r="D114" i="4"/>
  <c r="E114" i="4"/>
  <c r="F114" i="4"/>
  <c r="C115" i="4"/>
  <c r="D115" i="4"/>
  <c r="E115" i="4"/>
  <c r="F115" i="4"/>
  <c r="C116" i="4"/>
  <c r="D116" i="4"/>
  <c r="E116" i="4"/>
  <c r="F116" i="4"/>
  <c r="C117" i="4"/>
  <c r="D117" i="4"/>
  <c r="E117" i="4"/>
  <c r="F117" i="4"/>
  <c r="C118" i="4"/>
  <c r="D118" i="4"/>
  <c r="E118" i="4"/>
  <c r="F118" i="4"/>
  <c r="C119" i="4"/>
  <c r="D119" i="4"/>
  <c r="E119" i="4"/>
  <c r="F119" i="4"/>
  <c r="C120" i="4"/>
  <c r="D120" i="4"/>
  <c r="E120" i="4"/>
  <c r="F120" i="4"/>
  <c r="C121" i="4"/>
  <c r="D121" i="4"/>
  <c r="E121" i="4"/>
  <c r="F121" i="4"/>
  <c r="C122" i="4"/>
  <c r="D122" i="4"/>
  <c r="E122" i="4"/>
  <c r="F122" i="4"/>
  <c r="C123" i="4"/>
  <c r="D123" i="4"/>
  <c r="E123" i="4"/>
  <c r="F123" i="4"/>
  <c r="C124" i="4"/>
  <c r="D124" i="4"/>
  <c r="E124" i="4"/>
  <c r="F124" i="4"/>
  <c r="C125" i="4"/>
  <c r="D125" i="4"/>
  <c r="E125" i="4"/>
  <c r="F125" i="4"/>
  <c r="C126" i="4"/>
  <c r="D126" i="4"/>
  <c r="E126" i="4"/>
  <c r="F126" i="4"/>
  <c r="C127" i="4"/>
  <c r="D127" i="4"/>
  <c r="E127" i="4"/>
  <c r="F127" i="4"/>
  <c r="C128" i="4"/>
  <c r="D128" i="4"/>
  <c r="E128" i="4"/>
  <c r="F128" i="4"/>
  <c r="C129" i="4"/>
  <c r="D129" i="4"/>
  <c r="E129" i="4"/>
  <c r="F129" i="4"/>
  <c r="C130" i="4"/>
  <c r="D130" i="4"/>
  <c r="E130" i="4"/>
  <c r="F130" i="4"/>
  <c r="C131" i="4"/>
  <c r="D131" i="4"/>
  <c r="E131" i="4"/>
  <c r="F131" i="4"/>
  <c r="C132" i="4"/>
  <c r="D132" i="4"/>
  <c r="E132" i="4"/>
  <c r="F132" i="4"/>
  <c r="C133" i="4"/>
  <c r="D133" i="4"/>
  <c r="E133" i="4"/>
  <c r="F133" i="4"/>
  <c r="C134" i="4"/>
  <c r="D134" i="4"/>
  <c r="E134" i="4"/>
  <c r="F134" i="4"/>
  <c r="C135" i="4"/>
  <c r="D135" i="4"/>
  <c r="E135" i="4"/>
  <c r="F135" i="4"/>
  <c r="C136" i="4"/>
  <c r="D136" i="4"/>
  <c r="E136" i="4"/>
  <c r="F136" i="4"/>
  <c r="C137" i="4"/>
  <c r="D137" i="4"/>
  <c r="E137" i="4"/>
  <c r="F137" i="4"/>
  <c r="C138" i="4"/>
  <c r="D138" i="4"/>
  <c r="E138" i="4"/>
  <c r="F138" i="4"/>
  <c r="C139" i="4"/>
  <c r="D139" i="4"/>
  <c r="E139" i="4"/>
  <c r="F139" i="4"/>
  <c r="C140" i="4"/>
  <c r="D140" i="4"/>
  <c r="E140" i="4"/>
  <c r="F140" i="4"/>
  <c r="C141" i="4"/>
  <c r="D141" i="4"/>
  <c r="E141" i="4"/>
  <c r="F141" i="4"/>
  <c r="C142" i="4"/>
  <c r="D142" i="4"/>
  <c r="E142" i="4"/>
  <c r="F142" i="4"/>
  <c r="C143" i="4"/>
  <c r="D143" i="4"/>
  <c r="E143" i="4"/>
  <c r="F143" i="4"/>
  <c r="C144" i="4"/>
  <c r="D144" i="4"/>
  <c r="E144" i="4"/>
  <c r="F144" i="4"/>
  <c r="C145" i="4"/>
  <c r="D145" i="4"/>
  <c r="E145" i="4"/>
  <c r="F145" i="4"/>
  <c r="C146" i="4"/>
  <c r="D146" i="4"/>
  <c r="E146" i="4"/>
  <c r="F146" i="4"/>
  <c r="C147" i="4"/>
  <c r="D147" i="4"/>
  <c r="E147" i="4"/>
  <c r="F147" i="4"/>
  <c r="C148" i="4"/>
  <c r="D148" i="4"/>
  <c r="E148" i="4"/>
  <c r="F148" i="4"/>
  <c r="C149" i="4"/>
  <c r="D149" i="4"/>
  <c r="E149" i="4"/>
  <c r="F149" i="4"/>
  <c r="C150" i="4"/>
  <c r="D150" i="4"/>
  <c r="E150" i="4"/>
  <c r="F150" i="4"/>
  <c r="C151" i="4"/>
  <c r="D151" i="4"/>
  <c r="E151" i="4"/>
  <c r="F151" i="4"/>
  <c r="C152" i="4"/>
  <c r="D152" i="4"/>
  <c r="E152" i="4"/>
  <c r="F152" i="4"/>
  <c r="C153" i="4"/>
  <c r="D153" i="4"/>
  <c r="E153" i="4"/>
  <c r="F153" i="4"/>
  <c r="C154" i="4"/>
  <c r="D154" i="4"/>
  <c r="E154" i="4"/>
  <c r="F154" i="4"/>
  <c r="C155" i="4"/>
  <c r="D155" i="4"/>
  <c r="E155" i="4"/>
  <c r="F155" i="4"/>
  <c r="C156" i="4"/>
  <c r="D156" i="4"/>
  <c r="E156" i="4"/>
  <c r="F156" i="4"/>
  <c r="C157" i="4"/>
  <c r="D157" i="4"/>
  <c r="E157" i="4"/>
  <c r="F157" i="4"/>
  <c r="C158" i="4"/>
  <c r="D158" i="4"/>
  <c r="E158" i="4"/>
  <c r="F158" i="4"/>
  <c r="C159" i="4"/>
  <c r="D159" i="4"/>
  <c r="E159" i="4"/>
  <c r="F159" i="4"/>
  <c r="C160" i="4"/>
  <c r="D160" i="4"/>
  <c r="E160" i="4"/>
  <c r="F160" i="4"/>
  <c r="C161" i="4"/>
  <c r="D161" i="4"/>
  <c r="E161" i="4"/>
  <c r="F161" i="4"/>
  <c r="C162" i="4"/>
  <c r="D162" i="4"/>
  <c r="E162" i="4"/>
  <c r="F162" i="4"/>
  <c r="C163" i="4"/>
  <c r="D163" i="4"/>
  <c r="E163" i="4"/>
  <c r="F163" i="4"/>
  <c r="C164" i="4"/>
  <c r="D164" i="4"/>
  <c r="E164" i="4"/>
  <c r="F164" i="4"/>
  <c r="C165" i="4"/>
  <c r="D165" i="4"/>
  <c r="E165" i="4"/>
  <c r="F165" i="4"/>
  <c r="C166" i="4"/>
  <c r="D166" i="4"/>
  <c r="E166" i="4"/>
  <c r="F166" i="4"/>
  <c r="AB12" i="5" l="1"/>
  <c r="AC12" i="5"/>
  <c r="AD12" i="5"/>
  <c r="AE12" i="5"/>
  <c r="AF12" i="5"/>
  <c r="AG12" i="5"/>
  <c r="AH12" i="5"/>
  <c r="AB13" i="5"/>
  <c r="AC13" i="5"/>
  <c r="AD13" i="5"/>
  <c r="AE13" i="5"/>
  <c r="AF13" i="5"/>
  <c r="AG13" i="5"/>
  <c r="AH13" i="5"/>
  <c r="AC11" i="5"/>
  <c r="AD11" i="5"/>
  <c r="AE11" i="5"/>
  <c r="AF11" i="5"/>
  <c r="AG11" i="5"/>
  <c r="AH11" i="5"/>
  <c r="AB11" i="5"/>
  <c r="AN11" i="5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W12" i="5"/>
  <c r="W13" i="5"/>
  <c r="W11" i="5"/>
  <c r="AC28" i="5"/>
  <c r="AD28" i="5"/>
  <c r="AE28" i="5"/>
  <c r="AF28" i="5"/>
  <c r="AG28" i="5"/>
  <c r="AH28" i="5"/>
  <c r="AB28" i="5"/>
  <c r="AB27" i="5"/>
  <c r="AC27" i="5"/>
  <c r="AD27" i="5"/>
  <c r="AE27" i="5"/>
  <c r="AF27" i="5"/>
  <c r="AG27" i="5"/>
  <c r="AH27" i="5"/>
  <c r="AC26" i="5"/>
  <c r="AD26" i="5"/>
  <c r="AE26" i="5"/>
  <c r="AF26" i="5"/>
  <c r="AG26" i="5"/>
  <c r="AH26" i="5"/>
  <c r="AB26" i="5"/>
  <c r="AR28" i="5"/>
  <c r="AS28" i="5"/>
  <c r="AT28" i="5"/>
  <c r="AN28" i="5"/>
  <c r="AO28" i="5"/>
  <c r="AP28" i="5"/>
  <c r="AQ28" i="5"/>
  <c r="AM28" i="5"/>
  <c r="AM27" i="5"/>
  <c r="AN27" i="5"/>
  <c r="AO27" i="5"/>
  <c r="AP27" i="5"/>
  <c r="AQ27" i="5"/>
  <c r="AR27" i="5"/>
  <c r="AS27" i="5"/>
  <c r="AT27" i="5"/>
  <c r="AU27" i="5"/>
  <c r="AN26" i="5"/>
  <c r="AO26" i="5"/>
  <c r="AP26" i="5"/>
  <c r="AQ26" i="5"/>
  <c r="AR26" i="5"/>
  <c r="AS26" i="5"/>
  <c r="AT26" i="5"/>
  <c r="AU26" i="5"/>
  <c r="AM26" i="5"/>
  <c r="AM17" i="5"/>
  <c r="AI4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J3" i="3"/>
  <c r="AI3" i="3"/>
  <c r="AO33" i="5"/>
  <c r="AP29" i="5" l="1"/>
  <c r="AO29" i="5"/>
  <c r="Q27" i="5"/>
  <c r="R27" i="5"/>
  <c r="S27" i="5"/>
  <c r="T27" i="5"/>
  <c r="U27" i="5"/>
  <c r="V27" i="5"/>
  <c r="W27" i="5"/>
  <c r="R26" i="5"/>
  <c r="S26" i="5"/>
  <c r="T26" i="5"/>
  <c r="U26" i="5"/>
  <c r="V26" i="5"/>
  <c r="W26" i="5"/>
  <c r="Q26" i="5"/>
  <c r="Q12" i="5"/>
  <c r="R12" i="5"/>
  <c r="S12" i="5"/>
  <c r="T12" i="5"/>
  <c r="U12" i="5"/>
  <c r="V12" i="5"/>
  <c r="Q13" i="5"/>
  <c r="R13" i="5"/>
  <c r="S13" i="5"/>
  <c r="T13" i="5"/>
  <c r="U13" i="5"/>
  <c r="V13" i="5"/>
  <c r="R11" i="5"/>
  <c r="S11" i="5"/>
  <c r="T11" i="5"/>
  <c r="U11" i="5"/>
  <c r="V11" i="5"/>
  <c r="Q11" i="5"/>
  <c r="F27" i="5"/>
  <c r="G27" i="5"/>
  <c r="H27" i="5"/>
  <c r="I27" i="5"/>
  <c r="J27" i="5"/>
  <c r="K27" i="5"/>
  <c r="L27" i="5"/>
  <c r="G26" i="5"/>
  <c r="H26" i="5"/>
  <c r="I26" i="5"/>
  <c r="J26" i="5"/>
  <c r="K26" i="5"/>
  <c r="L26" i="5"/>
  <c r="F26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AE12" i="3"/>
  <c r="AG4" i="3"/>
  <c r="AG5" i="3"/>
  <c r="AG6" i="3"/>
  <c r="AG7" i="3"/>
  <c r="AG8" i="3"/>
  <c r="AG9" i="3"/>
  <c r="AG10" i="3"/>
  <c r="AG11" i="3"/>
  <c r="AB12" i="3"/>
  <c r="AC12" i="3"/>
  <c r="AD12" i="3"/>
  <c r="AF12" i="3"/>
  <c r="AH12" i="3"/>
  <c r="Z12" i="3"/>
  <c r="AP12" i="3"/>
  <c r="AO12" i="3"/>
  <c r="AN12" i="3"/>
  <c r="AM12" i="3"/>
  <c r="AL12" i="3"/>
  <c r="AK12" i="3"/>
  <c r="AJ12" i="3"/>
  <c r="AI12" i="3"/>
  <c r="W12" i="3"/>
  <c r="V12" i="3"/>
  <c r="U12" i="3"/>
  <c r="T12" i="3"/>
  <c r="S12" i="3"/>
  <c r="R12" i="3"/>
  <c r="Q12" i="3"/>
  <c r="I12" i="3"/>
  <c r="J12" i="3"/>
  <c r="K12" i="3"/>
  <c r="L12" i="3"/>
  <c r="M12" i="3"/>
  <c r="N12" i="3"/>
  <c r="H12" i="3"/>
  <c r="C11" i="3"/>
  <c r="D11" i="3"/>
  <c r="E11" i="3"/>
  <c r="F11" i="3"/>
  <c r="O11" i="3"/>
  <c r="X11" i="3"/>
  <c r="AQ11" i="3"/>
  <c r="AZ11" i="3"/>
  <c r="AZ10" i="3"/>
  <c r="AQ10" i="3"/>
  <c r="X10" i="3"/>
  <c r="O10" i="3"/>
  <c r="F10" i="3"/>
  <c r="E10" i="3"/>
  <c r="D10" i="3"/>
  <c r="C10" i="3"/>
  <c r="AZ9" i="3"/>
  <c r="AQ9" i="3"/>
  <c r="X9" i="3"/>
  <c r="O9" i="3"/>
  <c r="F9" i="3"/>
  <c r="E9" i="3"/>
  <c r="D9" i="3"/>
  <c r="C9" i="3"/>
  <c r="AZ8" i="3"/>
  <c r="AQ8" i="3"/>
  <c r="X8" i="3"/>
  <c r="O8" i="3"/>
  <c r="F8" i="3"/>
  <c r="E8" i="3"/>
  <c r="D8" i="3"/>
  <c r="C8" i="3"/>
  <c r="AZ7" i="3"/>
  <c r="AQ7" i="3"/>
  <c r="X7" i="3"/>
  <c r="O7" i="3"/>
  <c r="F7" i="3"/>
  <c r="E7" i="3"/>
  <c r="D7" i="3"/>
  <c r="C7" i="3"/>
  <c r="AZ6" i="3"/>
  <c r="AQ6" i="3"/>
  <c r="X6" i="3"/>
  <c r="O6" i="3"/>
  <c r="F6" i="3"/>
  <c r="E6" i="3"/>
  <c r="D6" i="3"/>
  <c r="C6" i="3"/>
  <c r="AZ5" i="3"/>
  <c r="AQ5" i="3"/>
  <c r="X5" i="3"/>
  <c r="O5" i="3"/>
  <c r="F5" i="3"/>
  <c r="E5" i="3"/>
  <c r="D5" i="3"/>
  <c r="C5" i="3"/>
  <c r="AZ4" i="3"/>
  <c r="AQ4" i="3"/>
  <c r="X4" i="3"/>
  <c r="O4" i="3"/>
  <c r="F4" i="3"/>
  <c r="E4" i="3"/>
  <c r="D4" i="3"/>
  <c r="C4" i="3"/>
  <c r="AZ3" i="3"/>
  <c r="AQ3" i="3"/>
  <c r="X3" i="3"/>
  <c r="O3" i="3"/>
  <c r="F3" i="3"/>
  <c r="E3" i="3"/>
  <c r="D3" i="3"/>
  <c r="C3" i="3"/>
  <c r="C22" i="4"/>
  <c r="D22" i="4"/>
  <c r="E22" i="4"/>
  <c r="F22" i="4"/>
  <c r="C23" i="4"/>
  <c r="D23" i="4"/>
  <c r="E23" i="4"/>
  <c r="F23" i="4"/>
  <c r="C24" i="4"/>
  <c r="D24" i="4"/>
  <c r="E24" i="4"/>
  <c r="F24" i="4"/>
  <c r="AQ12" i="3" l="1"/>
  <c r="AA12" i="3"/>
  <c r="AG3" i="3"/>
  <c r="AG12" i="3" s="1"/>
  <c r="AK167" i="4"/>
  <c r="AM18" i="5"/>
  <c r="AN18" i="5"/>
  <c r="AO18" i="5"/>
  <c r="AP18" i="5"/>
  <c r="AQ18" i="5"/>
  <c r="AR18" i="5"/>
  <c r="AS18" i="5"/>
  <c r="AT18" i="5"/>
  <c r="AM19" i="5"/>
  <c r="AN19" i="5"/>
  <c r="AO19" i="5"/>
  <c r="AP19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M21" i="5"/>
  <c r="AN21" i="5"/>
  <c r="AO21" i="5"/>
  <c r="AP21" i="5"/>
  <c r="AQ21" i="5"/>
  <c r="AR21" i="5"/>
  <c r="AS21" i="5"/>
  <c r="AT21" i="5"/>
  <c r="AM22" i="5"/>
  <c r="AN22" i="5"/>
  <c r="AO22" i="5"/>
  <c r="AP22" i="5"/>
  <c r="AQ22" i="5"/>
  <c r="AR22" i="5"/>
  <c r="AS22" i="5"/>
  <c r="AT22" i="5"/>
  <c r="AN17" i="5"/>
  <c r="AO17" i="5"/>
  <c r="AP17" i="5"/>
  <c r="AQ17" i="5"/>
  <c r="AR17" i="5"/>
  <c r="AS17" i="5"/>
  <c r="AT17" i="5"/>
  <c r="C3" i="4"/>
  <c r="D3" i="4"/>
  <c r="E3" i="4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AO23" i="5" l="1"/>
  <c r="AP23" i="5"/>
  <c r="AR14" i="5"/>
  <c r="AQ14" i="5"/>
  <c r="AP14" i="5"/>
  <c r="AO14" i="5"/>
  <c r="AS14" i="5"/>
  <c r="L28" i="5"/>
  <c r="BF33" i="5" l="1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167" i="4"/>
  <c r="AC167" i="4"/>
  <c r="AD167" i="4"/>
  <c r="S167" i="4"/>
  <c r="T167" i="4"/>
  <c r="U167" i="4"/>
  <c r="V167" i="4"/>
  <c r="Q167" i="4"/>
  <c r="F5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67" i="4" l="1"/>
  <c r="I167" i="4"/>
  <c r="H167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Q3" i="4"/>
  <c r="AQ4" i="4"/>
  <c r="AQ6" i="4"/>
  <c r="AQ7" i="4"/>
  <c r="AQ8" i="4"/>
  <c r="AQ9" i="4"/>
  <c r="AQ10" i="4"/>
  <c r="AQ11" i="4"/>
  <c r="AU28" i="5" s="1"/>
  <c r="AQ12" i="4"/>
  <c r="AQ13" i="4"/>
  <c r="AQ14" i="4"/>
  <c r="AQ15" i="4"/>
  <c r="AQ16" i="4"/>
  <c r="AQ17" i="4"/>
  <c r="AQ18" i="4"/>
  <c r="AQ19" i="4"/>
  <c r="AQ20" i="4"/>
  <c r="AY167" i="4"/>
  <c r="AX167" i="4"/>
  <c r="AW167" i="4"/>
  <c r="AV167" i="4"/>
  <c r="AU167" i="4"/>
  <c r="AT167" i="4"/>
  <c r="AS167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6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Y12" i="3"/>
  <c r="AX12" i="3"/>
  <c r="AW12" i="3"/>
  <c r="AV12" i="3"/>
  <c r="AU12" i="3"/>
  <c r="AT12" i="3"/>
  <c r="AS12" i="3"/>
  <c r="R28" i="5"/>
  <c r="S28" i="5"/>
  <c r="T28" i="5"/>
  <c r="U28" i="5"/>
  <c r="V28" i="5"/>
  <c r="W28" i="5"/>
  <c r="Q28" i="5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AH20" i="5" l="1"/>
  <c r="AF167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67" i="4"/>
  <c r="Z167" i="4"/>
  <c r="AA167" i="4"/>
  <c r="R22" i="5"/>
  <c r="W22" i="5"/>
  <c r="W21" i="5"/>
  <c r="W18" i="5"/>
  <c r="W167" i="4"/>
  <c r="W17" i="5"/>
  <c r="W19" i="5"/>
  <c r="W20" i="5"/>
  <c r="R20" i="5"/>
  <c r="R21" i="5"/>
  <c r="R167" i="4"/>
  <c r="R19" i="5"/>
  <c r="R17" i="5"/>
  <c r="R18" i="5"/>
  <c r="I169" i="4"/>
  <c r="T29" i="5"/>
  <c r="AF29" i="5"/>
  <c r="AD29" i="5"/>
  <c r="AC29" i="5"/>
  <c r="AZ167" i="4"/>
  <c r="U29" i="5"/>
  <c r="AB19" i="5"/>
  <c r="AB20" i="5"/>
  <c r="AB17" i="5"/>
  <c r="AB22" i="5"/>
  <c r="AB18" i="5"/>
  <c r="AB29" i="5"/>
  <c r="AH29" i="5"/>
  <c r="AU29" i="5" s="1"/>
  <c r="AG29" i="5"/>
  <c r="AE29" i="5"/>
  <c r="AZ12" i="3"/>
  <c r="R29" i="5"/>
  <c r="W29" i="5"/>
  <c r="V29" i="5"/>
  <c r="S29" i="5"/>
  <c r="L29" i="5"/>
  <c r="I29" i="5"/>
  <c r="H29" i="5"/>
  <c r="K29" i="5"/>
  <c r="J29" i="5"/>
  <c r="G29" i="5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X12" i="3"/>
  <c r="M11" i="5"/>
  <c r="N11" i="5" s="1"/>
  <c r="AP167" i="4"/>
  <c r="AO167" i="4"/>
  <c r="AN167" i="4"/>
  <c r="AM167" i="4"/>
  <c r="AL167" i="4"/>
  <c r="AJ167" i="4"/>
  <c r="M167" i="4"/>
  <c r="L167" i="4"/>
  <c r="K167" i="4"/>
  <c r="J167" i="4"/>
  <c r="AI167" i="4"/>
  <c r="F21" i="4"/>
  <c r="AG20" i="4"/>
  <c r="X20" i="4"/>
  <c r="O20" i="4"/>
  <c r="F20" i="4"/>
  <c r="AG19" i="4"/>
  <c r="X19" i="4"/>
  <c r="O19" i="4"/>
  <c r="F19" i="4"/>
  <c r="AG18" i="4"/>
  <c r="X18" i="4"/>
  <c r="O18" i="4"/>
  <c r="F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6" i="4"/>
  <c r="X6" i="4"/>
  <c r="O6" i="4"/>
  <c r="F6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V26" i="5"/>
  <c r="AT29" i="5"/>
  <c r="BH29" i="5" s="1"/>
  <c r="AR29" i="5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O12" i="3" l="1"/>
  <c r="AG167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Q29" i="5"/>
  <c r="AF14" i="5"/>
  <c r="X12" i="5"/>
  <c r="Y12" i="5" s="1"/>
  <c r="R23" i="5"/>
  <c r="AD23" i="5"/>
  <c r="BC23" i="5"/>
  <c r="AI19" i="5"/>
  <c r="AJ19" i="5" s="1"/>
  <c r="AI22" i="5"/>
  <c r="AJ22" i="5" s="1"/>
  <c r="AV28" i="5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167" i="4"/>
  <c r="O167" i="4"/>
  <c r="X167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<sst xmlns="http://schemas.openxmlformats.org/spreadsheetml/2006/main" count="592" uniqueCount="376">
  <si>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</si>
  <si>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</si>
  <si>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</si>
  <si>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</si>
  <si>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</si>
  <si>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</si>
  <si>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</si>
  <si>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</si>
  <si>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</si>
  <si>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</si>
  <si>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</si>
  <si>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</si>
  <si>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</si>
  <si>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</si>
  <si>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</si>
  <si>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</si>
  <si>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</si>
  <si>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</si>
  <si>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</si>
  <si>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</si>
  <si>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</si>
  <si>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</si>
  <si>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</si>
  <si>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</si>
  <si>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</si>
  <si>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</si>
  <si>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</si>
  <si>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</si>
  <si>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</si>
  <si>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</si>
  <si>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</si>
  <si>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</si>
  <si>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</si>
  <si>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</si>
  <si>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</si>
  <si>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</si>
  <si>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</si>
  <si>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</si>
  <si>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</si>
  <si>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</si>
  <si>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</si>
  <si>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</si>
  <si>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</si>
  <si>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</si>
  <si>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</si>
  <si>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</si>
  <si>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</si>
  <si>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</si>
  <si>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</si>
  <si>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</si>
  <si>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</si>
  <si>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</si>
  <si>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</si>
  <si>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</si>
  <si>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</si>
  <si>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</si>
  <si>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</si>
  <si>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</si>
  <si>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</si>
  <si>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</si>
  <si>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</si>
  <si>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</si>
  <si>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</si>
  <si>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</si>
  <si>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</si>
  <si>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</si>
  <si>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</si>
  <si>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</si>
  <si>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</si>
  <si>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</si>
  <si>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</si>
  <si>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</si>
  <si>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</si>
  <si>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</si>
  <si>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</si>
  <si>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</si>
  <si>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</si>
  <si>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</si>
  <si>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</si>
  <si>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</si>
  <si>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</si>
  <si>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</si>
  <si>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</si>
  <si>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</si>
  <si>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</si>
  <si>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Professional Services General</t>
  </si>
  <si>
    <t>Supplies Special Department</t>
  </si>
  <si>
    <t>Repairs &amp; Maintenance Equipment Rental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</si>
  <si>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</si>
  <si>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</si>
  <si>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</si>
  <si>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</si>
  <si>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</si>
  <si>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</si>
  <si>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</si>
  <si>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</si>
  <si>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</si>
  <si>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</si>
  <si>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</si>
  <si>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</si>
  <si>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</si>
  <si>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</si>
  <si>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</si>
  <si>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</si>
  <si>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</si>
  <si>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</si>
  <si>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</si>
  <si>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</si>
  <si>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</si>
  <si>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</si>
  <si>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</si>
  <si>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</si>
  <si>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</si>
  <si>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</si>
  <si>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</si>
  <si>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Maintenance Agreements &amp; Licenses Maintenance Agreements</t>
  </si>
  <si>
    <t>Administrative Expenses Support Services-Indirect Labor</t>
  </si>
  <si>
    <t>Capital Outlay Computer Software</t>
  </si>
  <si>
    <t>Transfer In - General Fund</t>
  </si>
  <si>
    <t>Transfer In - Other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</si>
  <si>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</si>
  <si>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</si>
  <si>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</si>
  <si>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</si>
  <si>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Water Fees</t>
  </si>
  <si>
    <t>Capital Improvements-Water Other Misc Improvements</t>
  </si>
  <si>
    <t>Capital Improvements-Water General</t>
  </si>
  <si>
    <t>Investment Earnings Interest on Investments</t>
  </si>
  <si>
    <t>Investment Earnings Market Value Change</t>
  </si>
  <si>
    <t>Investment Earnings Unallocated Investment Expense</t>
  </si>
  <si>
    <t>Other Revenue Misc Reimbursement</t>
  </si>
  <si>
    <t>Total Budget Request</t>
  </si>
  <si>
    <t>Provisional Budget</t>
  </si>
  <si>
    <t>Fund 700</t>
  </si>
  <si>
    <t>700.00.00.900-4900.59</t>
  </si>
  <si>
    <t>700.00.00.900-7000.03</t>
  </si>
  <si>
    <t>700.00.00.900-7000.07</t>
  </si>
  <si>
    <t>700.00.00.900-7000.08</t>
  </si>
  <si>
    <t>700.00.00.900-7000.99</t>
  </si>
  <si>
    <t>700.00.00.900-8100.11</t>
  </si>
  <si>
    <t>700.00.00.900-8100.12</t>
  </si>
  <si>
    <t>700.00.00.900-8100.17</t>
  </si>
  <si>
    <t>700.00.00.900-8100.99</t>
  </si>
  <si>
    <t>700.00.00.900-9000.44</t>
  </si>
  <si>
    <t>700.05.00.150-6000.01</t>
  </si>
  <si>
    <t>700.40.85.015-4500.31</t>
  </si>
  <si>
    <t>700.40.85.015-4700.01</t>
  </si>
  <si>
    <t>700.40.85.015-4700.12</t>
  </si>
  <si>
    <t>700.40.85.015-4700.13</t>
  </si>
  <si>
    <t>700.40.85.015-4700.19</t>
  </si>
  <si>
    <t>700.40.85.015-4700.21</t>
  </si>
  <si>
    <t>700.40.85.015-4700.23</t>
  </si>
  <si>
    <t>700.40.85.015-4850.07</t>
  </si>
  <si>
    <t>700.40.85.015-6000.01</t>
  </si>
  <si>
    <t>700.40.85.015-6000.12</t>
  </si>
  <si>
    <t>700.40.85.015-6000.18</t>
  </si>
  <si>
    <t>700.40.85.015-6200.02</t>
  </si>
  <si>
    <t>700.40.85.015-6200.09</t>
  </si>
  <si>
    <t>700.40.85.015-6350.03</t>
  </si>
  <si>
    <t>700.40.85.015-6400.04</t>
  </si>
  <si>
    <t>700.40.85.015-6600.04</t>
  </si>
  <si>
    <t>700.40.85.015-6600.25</t>
  </si>
  <si>
    <t>700.40.85.015-6600.26</t>
  </si>
  <si>
    <t>700.40.85.015-6600.36</t>
  </si>
  <si>
    <t>700.40.85.015-8910.21</t>
  </si>
  <si>
    <t>Other Financing Sources Op Transfer In-PFIP Transport.</t>
  </si>
  <si>
    <t>Capital Outlay Computer Hardware</t>
  </si>
  <si>
    <t>Capital Improvements-Water Zone 11</t>
  </si>
  <si>
    <t>Capital Improvements-Water Zone 12</t>
  </si>
  <si>
    <t>Operating Transfers Out Measure K Fund</t>
  </si>
  <si>
    <t>Charges for Services-Public Works Water PFIP Zone 12</t>
  </si>
  <si>
    <t>Investment Earnings Zone12/Well #25</t>
  </si>
  <si>
    <t>Investment Earnings Zone 12/Well #26</t>
  </si>
  <si>
    <t>Investment Earnings Zone 12/Well #27</t>
  </si>
  <si>
    <t>Debt Service-Interest PFIP Loan Transportation</t>
  </si>
  <si>
    <t>`</t>
  </si>
  <si>
    <t>*mostly CIP carryovers</t>
  </si>
  <si>
    <t>700.45.40.000-5000.01</t>
  </si>
  <si>
    <t>700.45.40.000-5000.02</t>
  </si>
  <si>
    <t>700.45.40.000-5000.03</t>
  </si>
  <si>
    <t>700.45.40.000-5000.04</t>
  </si>
  <si>
    <t>700.45.40.000-5000.06</t>
  </si>
  <si>
    <t>700.45.40.000-5000.07</t>
  </si>
  <si>
    <t>700.45.40.000-5000.08</t>
  </si>
  <si>
    <t>700.45.40.000-5000.11</t>
  </si>
  <si>
    <t>700.45.40.000-5000.99</t>
  </si>
  <si>
    <t>700.45.40.000-5100.00</t>
  </si>
  <si>
    <t>700.45.40.000-5100.01</t>
  </si>
  <si>
    <t>700.45.40.000-5100.02</t>
  </si>
  <si>
    <t>700.45.40.000-5100.03</t>
  </si>
  <si>
    <t>700.45.40.000-5100.04</t>
  </si>
  <si>
    <t>700.45.40.000-5100.05</t>
  </si>
  <si>
    <t>700.45.40.000-5100.06</t>
  </si>
  <si>
    <t>700.45.40.000-5100.07</t>
  </si>
  <si>
    <t>700.45.40.000-5100.08</t>
  </si>
  <si>
    <t>700.45.40.000-5100.09</t>
  </si>
  <si>
    <t>700.45.40.000-5100.11</t>
  </si>
  <si>
    <t>700.45.40.000-5100.15</t>
  </si>
  <si>
    <t>700.45.40.000-5100.17</t>
  </si>
  <si>
    <t>700.45.40.000-6000.01</t>
  </si>
  <si>
    <t>700.45.40.000-6000.10</t>
  </si>
  <si>
    <t>700.45.40.000-6000.12</t>
  </si>
  <si>
    <t>700.45.40.000-6000.13</t>
  </si>
  <si>
    <t>700.45.40.000-6000.14</t>
  </si>
  <si>
    <t>700.45.40.000-6000.18</t>
  </si>
  <si>
    <t>700.45.40.000-6100.01</t>
  </si>
  <si>
    <t>700.45.40.000-6100.02</t>
  </si>
  <si>
    <t>700.45.40.000-6100.03</t>
  </si>
  <si>
    <t>700.45.40.000-6200.01</t>
  </si>
  <si>
    <t>700.45.40.000-6200.02</t>
  </si>
  <si>
    <t>700.45.40.000-6200.03</t>
  </si>
  <si>
    <t>700.45.40.000-6200.04</t>
  </si>
  <si>
    <t>700.45.40.000-6200.05</t>
  </si>
  <si>
    <t>700.45.40.000-6200.09</t>
  </si>
  <si>
    <t>700.45.40.000-6300.01</t>
  </si>
  <si>
    <t>700.45.40.000-6300.02</t>
  </si>
  <si>
    <t>700.45.40.000-6300.03</t>
  </si>
  <si>
    <t>700.45.40.000-6350.01</t>
  </si>
  <si>
    <t>700.45.40.000-6350.02</t>
  </si>
  <si>
    <t>700.45.40.000-6350.03</t>
  </si>
  <si>
    <t>700.45.40.000-6350.04</t>
  </si>
  <si>
    <t>700.45.40.000-6350.05</t>
  </si>
  <si>
    <t>700.45.40.000-6350.06</t>
  </si>
  <si>
    <t>700.45.40.000-6400.01</t>
  </si>
  <si>
    <t>700.45.40.000-6400.02</t>
  </si>
  <si>
    <t>700.45.40.000-6400.03</t>
  </si>
  <si>
    <t>700.45.40.000-6400.04</t>
  </si>
  <si>
    <t>700.45.40.000-6400.05</t>
  </si>
  <si>
    <t>700.45.40.000-6600.01</t>
  </si>
  <si>
    <t>700.45.40.000-6600.03</t>
  </si>
  <si>
    <t>700.45.40.000-6600.04</t>
  </si>
  <si>
    <t>700.45.40.000-6600.05</t>
  </si>
  <si>
    <t>700.45.40.000-6600.06</t>
  </si>
  <si>
    <t>700.45.40.000-6600.07</t>
  </si>
  <si>
    <t>700.45.40.000-6600.08</t>
  </si>
  <si>
    <t>700.45.40.000-6600.14</t>
  </si>
  <si>
    <t>700.45.40.000-6600.24</t>
  </si>
  <si>
    <t>700.45.40.000-6600.25</t>
  </si>
  <si>
    <t>700.45.40.000-6600.26</t>
  </si>
  <si>
    <t>700.45.40.000-6600.27</t>
  </si>
  <si>
    <t>700.45.40.000-6600.29</t>
  </si>
  <si>
    <t>700.45.40.000-6600.30</t>
  </si>
  <si>
    <t>700.45.40.000-7000.03</t>
  </si>
  <si>
    <t>700.45.40.000-7000.04</t>
  </si>
  <si>
    <t>700.45.40.000-7000.07</t>
  </si>
  <si>
    <t>700.45.40.000-7000.08</t>
  </si>
  <si>
    <t>700.45.40.000-7000.12</t>
  </si>
  <si>
    <t>700.45.40.000-7000.99</t>
  </si>
  <si>
    <t>700.45.41.000-5000.01</t>
  </si>
  <si>
    <t>700.45.41.000-5000.02</t>
  </si>
  <si>
    <t>700.45.41.000-5000.03</t>
  </si>
  <si>
    <t>700.45.41.000-5000.04</t>
  </si>
  <si>
    <t>700.45.41.000-5000.06</t>
  </si>
  <si>
    <t>700.45.41.000-5000.07</t>
  </si>
  <si>
    <t>700.45.41.000-5000.08</t>
  </si>
  <si>
    <t>700.45.41.000-5000.11</t>
  </si>
  <si>
    <t>700.45.41.000-5000.99</t>
  </si>
  <si>
    <t>700.45.41.000-5100.00</t>
  </si>
  <si>
    <t>700.45.41.000-5100.01</t>
  </si>
  <si>
    <t>700.45.41.000-5100.02</t>
  </si>
  <si>
    <t>700.45.41.000-5100.03</t>
  </si>
  <si>
    <t>700.45.41.000-5100.04</t>
  </si>
  <si>
    <t>700.45.41.000-5100.05</t>
  </si>
  <si>
    <t>700.45.41.000-5100.06</t>
  </si>
  <si>
    <t>700.45.41.000-5100.07</t>
  </si>
  <si>
    <t>700.45.41.000-5100.08</t>
  </si>
  <si>
    <t>700.45.41.000-5100.09</t>
  </si>
  <si>
    <t>700.45.41.000-5100.11</t>
  </si>
  <si>
    <t>700.45.41.000-5100.15</t>
  </si>
  <si>
    <t>700.45.41.000-5100.17</t>
  </si>
  <si>
    <t>700.45.41.000-6000.01</t>
  </si>
  <si>
    <t>700.45.41.000-6000.10</t>
  </si>
  <si>
    <t>700.45.41.000-6000.12</t>
  </si>
  <si>
    <t>700.45.41.000-6000.13</t>
  </si>
  <si>
    <t>700.45.41.000-6000.14</t>
  </si>
  <si>
    <t>700.45.41.000-6000.18</t>
  </si>
  <si>
    <t>700.45.41.000-6100.01</t>
  </si>
  <si>
    <t>700.45.41.000-6100.02</t>
  </si>
  <si>
    <t>700.45.41.000-6100.03</t>
  </si>
  <si>
    <t>700.45.41.000-6200.01</t>
  </si>
  <si>
    <t>700.45.41.000-6200.02</t>
  </si>
  <si>
    <t>700.45.41.000-6200.03</t>
  </si>
  <si>
    <t>700.45.41.000-6200.04</t>
  </si>
  <si>
    <t>700.45.41.000-6200.05</t>
  </si>
  <si>
    <t>700.45.41.000-6200.09</t>
  </si>
  <si>
    <t>700.45.41.000-6300.01</t>
  </si>
  <si>
    <t>700.45.41.000-6300.02</t>
  </si>
  <si>
    <t>700.45.41.000-6300.03</t>
  </si>
  <si>
    <t>700.45.41.000-6350.01</t>
  </si>
  <si>
    <t>700.45.41.000-6350.02</t>
  </si>
  <si>
    <t>700.45.41.000-6350.03</t>
  </si>
  <si>
    <t>700.45.41.000-6350.04</t>
  </si>
  <si>
    <t>700.45.41.000-6350.05</t>
  </si>
  <si>
    <t>700.45.41.000-6350.06</t>
  </si>
  <si>
    <t>700.45.41.000-6400.01</t>
  </si>
  <si>
    <t>700.45.41.000-6400.02</t>
  </si>
  <si>
    <t>700.45.41.000-6400.03</t>
  </si>
  <si>
    <t>700.45.41.000-6400.04</t>
  </si>
  <si>
    <t>700.45.41.000-6400.05</t>
  </si>
  <si>
    <t>700.45.41.000-6600.01</t>
  </si>
  <si>
    <t>700.45.41.000-6600.03</t>
  </si>
  <si>
    <t>700.45.41.000-6600.04</t>
  </si>
  <si>
    <t>700.45.41.000-6600.05</t>
  </si>
  <si>
    <t>700.45.41.000-6600.06</t>
  </si>
  <si>
    <t>700.45.41.000-6600.07</t>
  </si>
  <si>
    <t>700.45.41.000-6600.08</t>
  </si>
  <si>
    <t>700.45.41.000-6600.14</t>
  </si>
  <si>
    <t>700.45.41.000-6600.24</t>
  </si>
  <si>
    <t>700.45.41.000-6600.25</t>
  </si>
  <si>
    <t>700.45.41.000-6600.26</t>
  </si>
  <si>
    <t>700.45.41.000-6600.27</t>
  </si>
  <si>
    <t>700.45.41.000-6600.29</t>
  </si>
  <si>
    <t>700.45.41.000-6600.30</t>
  </si>
  <si>
    <t>700.45.41.000-7000.03</t>
  </si>
  <si>
    <t>700.45.41.000-7000.04</t>
  </si>
  <si>
    <t>700.45.41.000-7000.07</t>
  </si>
  <si>
    <t>700.45.41.000-7000.08</t>
  </si>
  <si>
    <t>700.45.41.000-7000.12</t>
  </si>
  <si>
    <t>700.45.41.000-7000.99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</si>
  <si>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</si>
  <si>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</si>
  <si>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</si>
  <si>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</si>
  <si>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</si>
  <si>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</si>
  <si>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</si>
  <si>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</si>
  <si>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</si>
  <si>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</si>
  <si>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</si>
  <si>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</si>
  <si>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</si>
  <si>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</si>
  <si>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</si>
  <si>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</si>
  <si>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</si>
  <si>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</si>
  <si>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</si>
  <si>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</si>
  <si>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</si>
  <si>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</si>
  <si>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</si>
  <si>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</si>
  <si>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</si>
  <si>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</si>
  <si>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</si>
  <si>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</si>
  <si>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</si>
  <si>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</si>
  <si>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</si>
  <si>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</si>
  <si>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</si>
  <si>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</si>
  <si>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</si>
  <si>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</si>
  <si>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</si>
  <si>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</si>
  <si>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</si>
  <si>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</si>
  <si>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</si>
  <si>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</si>
  <si>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</si>
  <si>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</si>
  <si>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</si>
  <si>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</si>
  <si>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</si>
  <si>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</si>
  <si>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</si>
  <si>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</si>
  <si>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</si>
  <si>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</si>
  <si>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</si>
  <si>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</si>
  <si>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</si>
  <si>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Equipment-Major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</si>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</sst>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19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Border="1" applyAlignment="1">
      <alignment horizontal="right" vertical="top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3" borderId="5" xfId="0" applyNumberFormat="1" applyFont="1" applyFill="1" applyBorder="1" applyAlignment="1">
      <alignment horizontal="center" vertical="top" wrapText="1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37" fontId="11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61819.268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2876">
          <cell r="A12876" t="str">
            <v>700.00.00.900-7000.03</v>
          </cell>
          <cell r="B12876" t="str">
            <v>700</v>
          </cell>
          <cell r="C12876" t="str">
            <v>00</v>
          </cell>
          <cell r="D12876" t="str">
            <v>00</v>
          </cell>
          <cell r="E12876" t="str">
            <v>900</v>
          </cell>
          <cell r="F12876" t="str">
            <v>7000.03</v>
          </cell>
          <cell r="G12876" t="str">
            <v>Capital Outlay Operations Equip-Minor</v>
          </cell>
          <cell r="H12876">
            <v>0</v>
          </cell>
          <cell r="I12876">
            <v>0</v>
          </cell>
          <cell r="J12876">
            <v>0</v>
          </cell>
          <cell r="K12876">
            <v>0</v>
          </cell>
          <cell r="L12876">
            <v>0</v>
          </cell>
          <cell r="M12876">
            <v>0</v>
          </cell>
          <cell r="N12876">
            <v>0</v>
          </cell>
          <cell r="O12876" t="str">
            <v>+++</v>
          </cell>
        </row>
        <row r="12877">
          <cell r="A12877" t="str">
            <v>700.00.00.900-7000.07</v>
          </cell>
          <cell r="B12877" t="str">
            <v>700</v>
          </cell>
          <cell r="C12877" t="str">
            <v>00</v>
          </cell>
          <cell r="D12877" t="str">
            <v>00</v>
          </cell>
          <cell r="E12877" t="str">
            <v>900</v>
          </cell>
          <cell r="F12877" t="str">
            <v>7000.07</v>
          </cell>
          <cell r="G12877" t="str">
            <v>Capital Outlay Computer Hardware</v>
          </cell>
          <cell r="H12877">
            <v>0</v>
          </cell>
          <cell r="I12877">
            <v>0</v>
          </cell>
          <cell r="J12877">
            <v>0</v>
          </cell>
          <cell r="K12877">
            <v>0</v>
          </cell>
          <cell r="L12877">
            <v>0</v>
          </cell>
          <cell r="M12877">
            <v>0</v>
          </cell>
          <cell r="N12877">
            <v>0</v>
          </cell>
          <cell r="O12877" t="str">
            <v>+++</v>
          </cell>
        </row>
        <row r="12878">
          <cell r="A12878" t="str">
            <v>700.00.00.900-7000.08</v>
          </cell>
          <cell r="B12878" t="str">
            <v>700</v>
          </cell>
          <cell r="C12878" t="str">
            <v>00</v>
          </cell>
          <cell r="D12878" t="str">
            <v>00</v>
          </cell>
          <cell r="E12878" t="str">
            <v>900</v>
          </cell>
          <cell r="F12878" t="str">
            <v>7000.08</v>
          </cell>
          <cell r="G12878" t="str">
            <v>Capital Outlay Computer Software</v>
          </cell>
          <cell r="H12878">
            <v>0</v>
          </cell>
          <cell r="I12878">
            <v>0</v>
          </cell>
          <cell r="J12878">
            <v>0</v>
          </cell>
          <cell r="K12878">
            <v>0</v>
          </cell>
          <cell r="L12878">
            <v>0</v>
          </cell>
          <cell r="M12878">
            <v>0</v>
          </cell>
          <cell r="N12878">
            <v>0</v>
          </cell>
          <cell r="O12878" t="str">
            <v>+++</v>
          </cell>
        </row>
        <row r="12879">
          <cell r="A12879" t="str">
            <v>700.00.00.900-7000.99</v>
          </cell>
          <cell r="B12879" t="str">
            <v>700</v>
          </cell>
          <cell r="C12879" t="str">
            <v>00</v>
          </cell>
          <cell r="D12879" t="str">
            <v>00</v>
          </cell>
          <cell r="E12879" t="str">
            <v>900</v>
          </cell>
          <cell r="F12879" t="str">
            <v>7000.99</v>
          </cell>
          <cell r="G12879" t="str">
            <v>Capital Outlay General</v>
          </cell>
          <cell r="H12879">
            <v>0</v>
          </cell>
          <cell r="I12879">
            <v>0</v>
          </cell>
          <cell r="J12879">
            <v>0</v>
          </cell>
          <cell r="K12879">
            <v>0</v>
          </cell>
          <cell r="L12879">
            <v>0</v>
          </cell>
          <cell r="M12879">
            <v>0</v>
          </cell>
          <cell r="N12879">
            <v>0</v>
          </cell>
          <cell r="O12879" t="str">
            <v>+++</v>
          </cell>
        </row>
        <row r="12880">
          <cell r="A12880" t="str">
            <v>700.00.00.900-8100.11</v>
          </cell>
          <cell r="B12880" t="str">
            <v>700</v>
          </cell>
          <cell r="C12880" t="str">
            <v>00</v>
          </cell>
          <cell r="D12880" t="str">
            <v>00</v>
          </cell>
          <cell r="E12880" t="str">
            <v>900</v>
          </cell>
          <cell r="F12880" t="str">
            <v>8100.11</v>
          </cell>
          <cell r="G12880" t="str">
            <v>Capital Improvements-Water Zone 11</v>
          </cell>
          <cell r="H12880">
            <v>0</v>
          </cell>
          <cell r="I12880">
            <v>0</v>
          </cell>
          <cell r="J12880">
            <v>0</v>
          </cell>
          <cell r="K12880">
            <v>0</v>
          </cell>
          <cell r="L12880">
            <v>0</v>
          </cell>
          <cell r="M12880">
            <v>0</v>
          </cell>
          <cell r="N12880">
            <v>0</v>
          </cell>
          <cell r="O12880" t="str">
            <v>+++</v>
          </cell>
        </row>
        <row r="12881">
          <cell r="A12881" t="str">
            <v>700.00.00.900-8100.12</v>
          </cell>
          <cell r="B12881" t="str">
            <v>700</v>
          </cell>
          <cell r="C12881" t="str">
            <v>00</v>
          </cell>
          <cell r="D12881" t="str">
            <v>00</v>
          </cell>
          <cell r="E12881" t="str">
            <v>900</v>
          </cell>
          <cell r="F12881" t="str">
            <v>8100.12</v>
          </cell>
          <cell r="G12881" t="str">
            <v>Capital Improvements-Water Zone 12</v>
          </cell>
          <cell r="H12881">
            <v>0</v>
          </cell>
          <cell r="I12881">
            <v>0</v>
          </cell>
          <cell r="J12881">
            <v>0</v>
          </cell>
          <cell r="K12881">
            <v>0</v>
          </cell>
          <cell r="L12881">
            <v>0</v>
          </cell>
          <cell r="M12881">
            <v>71639.899999999994</v>
          </cell>
          <cell r="N12881">
            <v>-71639.899999999994</v>
          </cell>
          <cell r="O12881" t="str">
            <v>+++</v>
          </cell>
        </row>
        <row r="12882">
          <cell r="A12882" t="str">
            <v>700.00.00.900-8100.17</v>
          </cell>
          <cell r="B12882" t="str">
            <v>700</v>
          </cell>
          <cell r="C12882" t="str">
            <v>00</v>
          </cell>
          <cell r="D12882" t="str">
            <v>00</v>
          </cell>
          <cell r="E12882" t="str">
            <v>900</v>
          </cell>
          <cell r="F12882" t="str">
            <v>8100.17</v>
          </cell>
          <cell r="G12882" t="str">
            <v>Capital Improvements-Water Other Misc Improvements</v>
          </cell>
          <cell r="H12882">
            <v>0</v>
          </cell>
          <cell r="I12882">
            <v>0</v>
          </cell>
          <cell r="J12882">
            <v>0</v>
          </cell>
          <cell r="K12882">
            <v>0</v>
          </cell>
          <cell r="L12882">
            <v>0</v>
          </cell>
          <cell r="M12882">
            <v>0</v>
          </cell>
          <cell r="N12882">
            <v>0</v>
          </cell>
          <cell r="O12882" t="str">
            <v>+++</v>
          </cell>
        </row>
        <row r="12883">
          <cell r="A12883" t="str">
            <v>700.00.00.900-8100.99</v>
          </cell>
          <cell r="B12883" t="str">
            <v>700</v>
          </cell>
          <cell r="C12883" t="str">
            <v>00</v>
          </cell>
          <cell r="D12883" t="str">
            <v>00</v>
          </cell>
          <cell r="E12883" t="str">
            <v>900</v>
          </cell>
          <cell r="F12883" t="str">
            <v>8100.99</v>
          </cell>
          <cell r="G12883" t="str">
            <v>Capital Improvements-Water General</v>
          </cell>
          <cell r="H12883">
            <v>0</v>
          </cell>
          <cell r="I12883">
            <v>0</v>
          </cell>
          <cell r="J12883">
            <v>0</v>
          </cell>
          <cell r="K12883">
            <v>0</v>
          </cell>
          <cell r="L12883">
            <v>0</v>
          </cell>
          <cell r="M12883">
            <v>0</v>
          </cell>
          <cell r="N12883">
            <v>0</v>
          </cell>
          <cell r="O12883" t="str">
            <v>+++</v>
          </cell>
        </row>
        <row r="12884">
          <cell r="A12884" t="str">
            <v>700.00.00.900-9000.44</v>
          </cell>
          <cell r="B12884" t="str">
            <v>700</v>
          </cell>
          <cell r="C12884" t="str">
            <v>00</v>
          </cell>
          <cell r="D12884" t="str">
            <v>00</v>
          </cell>
          <cell r="E12884" t="str">
            <v>900</v>
          </cell>
          <cell r="F12884" t="str">
            <v>9000.44</v>
          </cell>
          <cell r="G12884" t="str">
            <v>Operating Transfers Out Measure K Fund</v>
          </cell>
          <cell r="H12884">
            <v>0</v>
          </cell>
          <cell r="I12884">
            <v>0</v>
          </cell>
          <cell r="J12884">
            <v>0</v>
          </cell>
          <cell r="K12884">
            <v>0</v>
          </cell>
          <cell r="L12884">
            <v>0</v>
          </cell>
          <cell r="M12884">
            <v>0</v>
          </cell>
          <cell r="N12884">
            <v>0</v>
          </cell>
          <cell r="O12884" t="str">
            <v>+++</v>
          </cell>
        </row>
        <row r="12885">
          <cell r="A12885" t="str">
            <v>700.05.00.150-6000.01</v>
          </cell>
          <cell r="B12885" t="str">
            <v>700</v>
          </cell>
          <cell r="C12885" t="str">
            <v>05</v>
          </cell>
          <cell r="D12885" t="str">
            <v>00</v>
          </cell>
          <cell r="E12885" t="str">
            <v>150</v>
          </cell>
          <cell r="F12885" t="str">
            <v>6000.01</v>
          </cell>
          <cell r="G12885" t="str">
            <v>Professional Services General</v>
          </cell>
          <cell r="H12885">
            <v>5000</v>
          </cell>
          <cell r="I12885">
            <v>0</v>
          </cell>
          <cell r="J12885">
            <v>5000</v>
          </cell>
          <cell r="K12885">
            <v>0</v>
          </cell>
          <cell r="L12885">
            <v>0</v>
          </cell>
          <cell r="M12885">
            <v>0</v>
          </cell>
          <cell r="N12885">
            <v>5000</v>
          </cell>
          <cell r="O12885">
            <v>0</v>
          </cell>
        </row>
        <row r="12886">
          <cell r="A12886" t="str">
            <v>700.40.85.015-6000.01</v>
          </cell>
          <cell r="B12886" t="str">
            <v>700</v>
          </cell>
          <cell r="C12886" t="str">
            <v>40</v>
          </cell>
          <cell r="D12886" t="str">
            <v>85</v>
          </cell>
          <cell r="E12886" t="str">
            <v>015</v>
          </cell>
          <cell r="F12886" t="str">
            <v>6000.01</v>
          </cell>
          <cell r="G12886" t="str">
            <v>Professional Services General</v>
          </cell>
          <cell r="H12886">
            <v>0</v>
          </cell>
          <cell r="I12886">
            <v>0</v>
          </cell>
          <cell r="J12886">
            <v>0</v>
          </cell>
          <cell r="K12886">
            <v>0</v>
          </cell>
          <cell r="L12886">
            <v>0</v>
          </cell>
          <cell r="M12886">
            <v>0</v>
          </cell>
          <cell r="N12886">
            <v>0</v>
          </cell>
          <cell r="O12886" t="str">
            <v>+++</v>
          </cell>
        </row>
        <row r="12887">
          <cell r="A12887" t="str">
            <v>700.40.85.015-6000.12</v>
          </cell>
          <cell r="B12887" t="str">
            <v>700</v>
          </cell>
          <cell r="C12887" t="str">
            <v>40</v>
          </cell>
          <cell r="D12887" t="str">
            <v>85</v>
          </cell>
          <cell r="E12887" t="str">
            <v>015</v>
          </cell>
          <cell r="F12887" t="str">
            <v>6000.12</v>
          </cell>
          <cell r="G12887" t="str">
            <v>Professional Services Contract Services</v>
          </cell>
          <cell r="H12887">
            <v>0</v>
          </cell>
          <cell r="I12887">
            <v>0</v>
          </cell>
          <cell r="J12887">
            <v>0</v>
          </cell>
          <cell r="K12887">
            <v>0</v>
          </cell>
          <cell r="L12887">
            <v>0</v>
          </cell>
          <cell r="M12887">
            <v>0</v>
          </cell>
          <cell r="N12887">
            <v>0</v>
          </cell>
          <cell r="O12887" t="str">
            <v>+++</v>
          </cell>
        </row>
        <row r="12888">
          <cell r="A12888" t="str">
            <v>700.40.85.015-6000.18</v>
          </cell>
          <cell r="B12888" t="str">
            <v>700</v>
          </cell>
          <cell r="C12888" t="str">
            <v>40</v>
          </cell>
          <cell r="D12888" t="str">
            <v>85</v>
          </cell>
          <cell r="E12888" t="str">
            <v>015</v>
          </cell>
          <cell r="F12888" t="str">
            <v>6000.18</v>
          </cell>
          <cell r="G12888" t="str">
            <v>Professional Services Legal</v>
          </cell>
          <cell r="H12888">
            <v>0</v>
          </cell>
          <cell r="I12888">
            <v>0</v>
          </cell>
          <cell r="J12888">
            <v>0</v>
          </cell>
          <cell r="K12888">
            <v>0</v>
          </cell>
          <cell r="L12888">
            <v>0</v>
          </cell>
          <cell r="M12888">
            <v>0</v>
          </cell>
          <cell r="N12888">
            <v>0</v>
          </cell>
          <cell r="O12888" t="str">
            <v>+++</v>
          </cell>
        </row>
        <row r="12889">
          <cell r="A12889" t="str">
            <v>700.40.85.015-6200.02</v>
          </cell>
          <cell r="B12889" t="str">
            <v>700</v>
          </cell>
          <cell r="C12889" t="str">
            <v>40</v>
          </cell>
          <cell r="D12889" t="str">
            <v>85</v>
          </cell>
          <cell r="E12889" t="str">
            <v>015</v>
          </cell>
          <cell r="F12889" t="str">
            <v>6200.02</v>
          </cell>
          <cell r="G12889" t="str">
            <v>Supplies Special Department</v>
          </cell>
          <cell r="H12889">
            <v>0</v>
          </cell>
          <cell r="I12889">
            <v>0</v>
          </cell>
          <cell r="J12889">
            <v>0</v>
          </cell>
          <cell r="K12889">
            <v>0</v>
          </cell>
          <cell r="L12889">
            <v>0</v>
          </cell>
          <cell r="M12889">
            <v>0</v>
          </cell>
          <cell r="N12889">
            <v>0</v>
          </cell>
          <cell r="O12889" t="str">
            <v>+++</v>
          </cell>
        </row>
        <row r="12890">
          <cell r="A12890" t="str">
            <v>700.40.85.015-6200.09</v>
          </cell>
          <cell r="B12890" t="str">
            <v>700</v>
          </cell>
          <cell r="C12890" t="str">
            <v>40</v>
          </cell>
          <cell r="D12890" t="str">
            <v>85</v>
          </cell>
          <cell r="E12890" t="str">
            <v>015</v>
          </cell>
          <cell r="F12890" t="str">
            <v>6200.09</v>
          </cell>
          <cell r="G12890" t="str">
            <v>Supplies Data Processing</v>
          </cell>
          <cell r="H12890">
            <v>0</v>
          </cell>
          <cell r="I12890">
            <v>0</v>
          </cell>
          <cell r="J12890">
            <v>0</v>
          </cell>
          <cell r="K12890">
            <v>0</v>
          </cell>
          <cell r="L12890">
            <v>0</v>
          </cell>
          <cell r="M12890">
            <v>0</v>
          </cell>
          <cell r="N12890">
            <v>0</v>
          </cell>
          <cell r="O12890" t="str">
            <v>+++</v>
          </cell>
        </row>
        <row r="12891">
          <cell r="A12891" t="str">
            <v>700.40.85.015-6350.03</v>
          </cell>
          <cell r="B12891" t="str">
            <v>700</v>
          </cell>
          <cell r="C12891" t="str">
            <v>40</v>
          </cell>
          <cell r="D12891" t="str">
            <v>85</v>
          </cell>
          <cell r="E12891" t="str">
            <v>015</v>
          </cell>
          <cell r="F12891" t="str">
            <v>6350.03</v>
          </cell>
          <cell r="G12891" t="str">
            <v>Maintenance Agreements &amp; Licenses Maintenance Agreements</v>
          </cell>
          <cell r="H12891">
            <v>0</v>
          </cell>
          <cell r="I12891">
            <v>0</v>
          </cell>
          <cell r="J12891">
            <v>0</v>
          </cell>
          <cell r="K12891">
            <v>0</v>
          </cell>
          <cell r="L12891">
            <v>0</v>
          </cell>
          <cell r="M12891">
            <v>0</v>
          </cell>
          <cell r="N12891">
            <v>0</v>
          </cell>
          <cell r="O12891" t="str">
            <v>+++</v>
          </cell>
        </row>
        <row r="12892">
          <cell r="A12892" t="str">
            <v>700.40.85.015-6400.04</v>
          </cell>
          <cell r="B12892" t="str">
            <v>700</v>
          </cell>
          <cell r="C12892" t="str">
            <v>40</v>
          </cell>
          <cell r="D12892" t="str">
            <v>85</v>
          </cell>
          <cell r="E12892" t="str">
            <v>015</v>
          </cell>
          <cell r="F12892" t="str">
            <v>6400.04</v>
          </cell>
          <cell r="G12892" t="str">
            <v>Repairs &amp; Maintenance Equipment Rental</v>
          </cell>
          <cell r="H12892">
            <v>0</v>
          </cell>
          <cell r="I12892">
            <v>0</v>
          </cell>
          <cell r="J12892">
            <v>0</v>
          </cell>
          <cell r="K12892">
            <v>0</v>
          </cell>
          <cell r="L12892">
            <v>0</v>
          </cell>
          <cell r="M12892">
            <v>0</v>
          </cell>
          <cell r="N12892">
            <v>0</v>
          </cell>
          <cell r="O12892" t="str">
            <v>+++</v>
          </cell>
        </row>
        <row r="12893">
          <cell r="A12893" t="str">
            <v>700.40.85.015-6600.04</v>
          </cell>
          <cell r="B12893" t="str">
            <v>700</v>
          </cell>
          <cell r="C12893" t="str">
            <v>40</v>
          </cell>
          <cell r="D12893" t="str">
            <v>85</v>
          </cell>
          <cell r="E12893" t="str">
            <v>015</v>
          </cell>
          <cell r="F12893" t="str">
            <v>6600.04</v>
          </cell>
          <cell r="G12893" t="str">
            <v>Administrative Expenses Training/Conferences</v>
          </cell>
          <cell r="H12893">
            <v>0</v>
          </cell>
          <cell r="I12893">
            <v>0</v>
          </cell>
          <cell r="J12893">
            <v>0</v>
          </cell>
          <cell r="K12893">
            <v>0</v>
          </cell>
          <cell r="L12893">
            <v>0</v>
          </cell>
          <cell r="M12893">
            <v>0</v>
          </cell>
          <cell r="N12893">
            <v>0</v>
          </cell>
          <cell r="O12893" t="str">
            <v>+++</v>
          </cell>
        </row>
        <row r="12894">
          <cell r="A12894" t="str">
            <v>700.40.85.015-6600.25</v>
          </cell>
          <cell r="B12894" t="str">
            <v>700</v>
          </cell>
          <cell r="C12894" t="str">
            <v>40</v>
          </cell>
          <cell r="D12894" t="str">
            <v>85</v>
          </cell>
          <cell r="E12894" t="str">
            <v>015</v>
          </cell>
          <cell r="F12894" t="str">
            <v>6600.25</v>
          </cell>
          <cell r="G12894" t="str">
            <v>Administrative Expenses Support Services-Indirect Labor</v>
          </cell>
          <cell r="H12894">
            <v>63790</v>
          </cell>
          <cell r="I12894">
            <v>0</v>
          </cell>
          <cell r="J12894">
            <v>63790</v>
          </cell>
          <cell r="K12894">
            <v>0</v>
          </cell>
          <cell r="L12894">
            <v>0</v>
          </cell>
          <cell r="M12894">
            <v>0</v>
          </cell>
          <cell r="N12894">
            <v>63790</v>
          </cell>
          <cell r="O12894">
            <v>0</v>
          </cell>
        </row>
        <row r="12895">
          <cell r="A12895" t="str">
            <v>700.40.85.015-6600.26</v>
          </cell>
          <cell r="B12895" t="str">
            <v>700</v>
          </cell>
          <cell r="C12895" t="str">
            <v>40</v>
          </cell>
          <cell r="D12895" t="str">
            <v>85</v>
          </cell>
          <cell r="E12895" t="str">
            <v>015</v>
          </cell>
          <cell r="F12895" t="str">
            <v>6600.26</v>
          </cell>
          <cell r="G12895" t="str">
            <v>Administrative Expenses Support Services-IT</v>
          </cell>
          <cell r="H12895">
            <v>1200</v>
          </cell>
          <cell r="I12895">
            <v>0</v>
          </cell>
          <cell r="J12895">
            <v>1200</v>
          </cell>
          <cell r="K12895">
            <v>0</v>
          </cell>
          <cell r="L12895">
            <v>0</v>
          </cell>
          <cell r="M12895">
            <v>0</v>
          </cell>
          <cell r="N12895">
            <v>1200</v>
          </cell>
          <cell r="O12895">
            <v>0</v>
          </cell>
        </row>
        <row r="12896">
          <cell r="A12896" t="str">
            <v>700.40.85.015-6600.36</v>
          </cell>
          <cell r="B12896" t="str">
            <v>700</v>
          </cell>
          <cell r="C12896" t="str">
            <v>40</v>
          </cell>
          <cell r="D12896" t="str">
            <v>85</v>
          </cell>
          <cell r="E12896" t="str">
            <v>015</v>
          </cell>
          <cell r="F12896" t="str">
            <v>6600.36</v>
          </cell>
          <cell r="G12896" t="str">
            <v>Administrative Expenses IT Fund Contribution</v>
          </cell>
          <cell r="H12896">
            <v>2520</v>
          </cell>
          <cell r="I12896">
            <v>0</v>
          </cell>
          <cell r="J12896">
            <v>2520</v>
          </cell>
          <cell r="K12896">
            <v>0</v>
          </cell>
          <cell r="L12896">
            <v>0</v>
          </cell>
          <cell r="M12896">
            <v>0</v>
          </cell>
          <cell r="N12896">
            <v>2520</v>
          </cell>
          <cell r="O12896">
            <v>0</v>
          </cell>
        </row>
        <row r="12897">
          <cell r="A12897" t="str">
            <v>700.40.85.015-8910.21</v>
          </cell>
          <cell r="B12897" t="str">
            <v>700</v>
          </cell>
          <cell r="C12897" t="str">
            <v>40</v>
          </cell>
          <cell r="D12897" t="str">
            <v>85</v>
          </cell>
          <cell r="E12897" t="str">
            <v>015</v>
          </cell>
          <cell r="F12897" t="str">
            <v>8910.21</v>
          </cell>
          <cell r="G12897" t="str">
            <v>Debt Service-Interest PFIP Loan Transportation</v>
          </cell>
          <cell r="H12897">
            <v>22910</v>
          </cell>
          <cell r="I12897">
            <v>0</v>
          </cell>
          <cell r="J12897">
            <v>22910</v>
          </cell>
          <cell r="K12897">
            <v>0</v>
          </cell>
          <cell r="L12897">
            <v>0</v>
          </cell>
          <cell r="M12897">
            <v>0</v>
          </cell>
          <cell r="N12897">
            <v>22910</v>
          </cell>
          <cell r="O12897">
            <v>0</v>
          </cell>
        </row>
        <row r="12898">
          <cell r="A12898" t="str">
            <v>700.40.85.085-5000.01</v>
          </cell>
          <cell r="B12898" t="str">
            <v>700</v>
          </cell>
          <cell r="C12898" t="str">
            <v>40</v>
          </cell>
          <cell r="D12898" t="str">
            <v>85</v>
          </cell>
          <cell r="E12898" t="str">
            <v>085</v>
          </cell>
          <cell r="F12898" t="str">
            <v>5000.01</v>
          </cell>
          <cell r="G12898" t="str">
            <v>Salaries Regular</v>
          </cell>
          <cell r="H12898">
            <v>0</v>
          </cell>
          <cell r="I12898">
            <v>0</v>
          </cell>
          <cell r="J12898">
            <v>0</v>
          </cell>
          <cell r="K12898">
            <v>0</v>
          </cell>
          <cell r="L12898">
            <v>0</v>
          </cell>
          <cell r="M12898">
            <v>0</v>
          </cell>
          <cell r="N12898">
            <v>0</v>
          </cell>
          <cell r="O12898" t="str">
            <v>+++</v>
          </cell>
        </row>
        <row r="12899">
          <cell r="A12899" t="str">
            <v>700.40.85.085-5000.02</v>
          </cell>
          <cell r="B12899" t="str">
            <v>700</v>
          </cell>
          <cell r="C12899" t="str">
            <v>40</v>
          </cell>
          <cell r="D12899" t="str">
            <v>85</v>
          </cell>
          <cell r="E12899" t="str">
            <v>085</v>
          </cell>
          <cell r="F12899" t="str">
            <v>5000.02</v>
          </cell>
          <cell r="G12899" t="str">
            <v>Salaries Part Time</v>
          </cell>
          <cell r="H12899">
            <v>0</v>
          </cell>
          <cell r="I12899">
            <v>0</v>
          </cell>
          <cell r="J12899">
            <v>0</v>
          </cell>
          <cell r="K12899">
            <v>0</v>
          </cell>
          <cell r="L12899">
            <v>0</v>
          </cell>
          <cell r="M12899">
            <v>0</v>
          </cell>
          <cell r="N12899">
            <v>0</v>
          </cell>
          <cell r="O12899" t="str">
            <v>+++</v>
          </cell>
        </row>
        <row r="12900">
          <cell r="A12900" t="str">
            <v>700.40.85.085-5000.03</v>
          </cell>
          <cell r="B12900" t="str">
            <v>700</v>
          </cell>
          <cell r="C12900" t="str">
            <v>40</v>
          </cell>
          <cell r="D12900" t="str">
            <v>85</v>
          </cell>
          <cell r="E12900" t="str">
            <v>085</v>
          </cell>
          <cell r="F12900" t="str">
            <v>5000.03</v>
          </cell>
          <cell r="G12900" t="str">
            <v>Salaries Overtime</v>
          </cell>
          <cell r="H12900">
            <v>0</v>
          </cell>
          <cell r="I12900">
            <v>0</v>
          </cell>
          <cell r="J12900">
            <v>0</v>
          </cell>
          <cell r="K12900">
            <v>0</v>
          </cell>
          <cell r="L12900">
            <v>0</v>
          </cell>
          <cell r="M12900">
            <v>0</v>
          </cell>
          <cell r="N12900">
            <v>0</v>
          </cell>
          <cell r="O12900" t="str">
            <v>+++</v>
          </cell>
        </row>
        <row r="12901">
          <cell r="A12901" t="str">
            <v>700.40.85.085-5000.04</v>
          </cell>
          <cell r="B12901" t="str">
            <v>700</v>
          </cell>
          <cell r="C12901" t="str">
            <v>40</v>
          </cell>
          <cell r="D12901" t="str">
            <v>85</v>
          </cell>
          <cell r="E12901" t="str">
            <v>085</v>
          </cell>
          <cell r="F12901" t="str">
            <v>5000.04</v>
          </cell>
          <cell r="G12901" t="str">
            <v>Salaries Holiday Pay</v>
          </cell>
          <cell r="H12901">
            <v>0</v>
          </cell>
          <cell r="I12901">
            <v>0</v>
          </cell>
          <cell r="J12901">
            <v>0</v>
          </cell>
          <cell r="K12901">
            <v>0</v>
          </cell>
          <cell r="L12901">
            <v>0</v>
          </cell>
          <cell r="M12901">
            <v>0</v>
          </cell>
          <cell r="N12901">
            <v>0</v>
          </cell>
          <cell r="O12901" t="str">
            <v>+++</v>
          </cell>
        </row>
        <row r="12902">
          <cell r="A12902" t="str">
            <v>700.40.85.085-5000.06</v>
          </cell>
          <cell r="B12902" t="str">
            <v>700</v>
          </cell>
          <cell r="C12902" t="str">
            <v>40</v>
          </cell>
          <cell r="D12902" t="str">
            <v>85</v>
          </cell>
          <cell r="E12902" t="str">
            <v>085</v>
          </cell>
          <cell r="F12902" t="str">
            <v>5000.06</v>
          </cell>
          <cell r="G12902" t="str">
            <v>Salaries Out of Class</v>
          </cell>
          <cell r="H12902">
            <v>0</v>
          </cell>
          <cell r="I12902">
            <v>0</v>
          </cell>
          <cell r="J12902">
            <v>0</v>
          </cell>
          <cell r="K12902">
            <v>0</v>
          </cell>
          <cell r="L12902">
            <v>0</v>
          </cell>
          <cell r="M12902">
            <v>0</v>
          </cell>
          <cell r="N12902">
            <v>0</v>
          </cell>
          <cell r="O12902" t="str">
            <v>+++</v>
          </cell>
        </row>
        <row r="12903">
          <cell r="A12903" t="str">
            <v>700.40.85.085-5000.07</v>
          </cell>
          <cell r="B12903" t="str">
            <v>700</v>
          </cell>
          <cell r="C12903" t="str">
            <v>40</v>
          </cell>
          <cell r="D12903" t="str">
            <v>85</v>
          </cell>
          <cell r="E12903" t="str">
            <v>085</v>
          </cell>
          <cell r="F12903" t="str">
            <v>5000.07</v>
          </cell>
          <cell r="G12903" t="str">
            <v>Salaries Admin Leave Pay</v>
          </cell>
          <cell r="H12903">
            <v>0</v>
          </cell>
          <cell r="I12903">
            <v>0</v>
          </cell>
          <cell r="J12903">
            <v>0</v>
          </cell>
          <cell r="K12903">
            <v>0</v>
          </cell>
          <cell r="L12903">
            <v>0</v>
          </cell>
          <cell r="M12903">
            <v>0</v>
          </cell>
          <cell r="N12903">
            <v>0</v>
          </cell>
          <cell r="O12903" t="str">
            <v>+++</v>
          </cell>
        </row>
        <row r="12904">
          <cell r="A12904" t="str">
            <v>700.40.85.085-5000.08</v>
          </cell>
          <cell r="B12904" t="str">
            <v>700</v>
          </cell>
          <cell r="C12904" t="str">
            <v>40</v>
          </cell>
          <cell r="D12904" t="str">
            <v>85</v>
          </cell>
          <cell r="E12904" t="str">
            <v>085</v>
          </cell>
          <cell r="F12904" t="str">
            <v>5000.08</v>
          </cell>
          <cell r="G12904" t="str">
            <v>Salaries Longevity Pay</v>
          </cell>
          <cell r="H12904">
            <v>0</v>
          </cell>
          <cell r="I12904">
            <v>0</v>
          </cell>
          <cell r="J12904">
            <v>0</v>
          </cell>
          <cell r="K12904">
            <v>0</v>
          </cell>
          <cell r="L12904">
            <v>0</v>
          </cell>
          <cell r="M12904">
            <v>0</v>
          </cell>
          <cell r="N12904">
            <v>0</v>
          </cell>
          <cell r="O12904" t="str">
            <v>+++</v>
          </cell>
        </row>
        <row r="12905">
          <cell r="A12905" t="str">
            <v>700.40.85.085-5000.11</v>
          </cell>
          <cell r="B12905" t="str">
            <v>700</v>
          </cell>
          <cell r="C12905" t="str">
            <v>40</v>
          </cell>
          <cell r="D12905" t="str">
            <v>85</v>
          </cell>
          <cell r="E12905" t="str">
            <v>085</v>
          </cell>
          <cell r="F12905" t="str">
            <v>5000.11</v>
          </cell>
          <cell r="G12905" t="str">
            <v>Salaries Worker's Comp</v>
          </cell>
          <cell r="H12905">
            <v>0</v>
          </cell>
          <cell r="I12905">
            <v>0</v>
          </cell>
          <cell r="J12905">
            <v>0</v>
          </cell>
          <cell r="K12905">
            <v>0</v>
          </cell>
          <cell r="L12905">
            <v>0</v>
          </cell>
          <cell r="M12905">
            <v>0</v>
          </cell>
          <cell r="N12905">
            <v>0</v>
          </cell>
          <cell r="O12905" t="str">
            <v>+++</v>
          </cell>
        </row>
        <row r="12906">
          <cell r="A12906" t="str">
            <v>700.40.85.085-5000.99</v>
          </cell>
          <cell r="B12906" t="str">
            <v>700</v>
          </cell>
          <cell r="C12906" t="str">
            <v>40</v>
          </cell>
          <cell r="D12906" t="str">
            <v>85</v>
          </cell>
          <cell r="E12906" t="str">
            <v>085</v>
          </cell>
          <cell r="F12906" t="str">
            <v>5000.99</v>
          </cell>
          <cell r="G12906" t="str">
            <v>Salaries New Personnel Requests</v>
          </cell>
          <cell r="H12906">
            <v>0</v>
          </cell>
          <cell r="I12906">
            <v>0</v>
          </cell>
          <cell r="J12906">
            <v>0</v>
          </cell>
          <cell r="K12906">
            <v>0</v>
          </cell>
          <cell r="L12906">
            <v>0</v>
          </cell>
          <cell r="M12906">
            <v>0</v>
          </cell>
          <cell r="N12906">
            <v>0</v>
          </cell>
          <cell r="O12906" t="str">
            <v>+++</v>
          </cell>
        </row>
        <row r="12907">
          <cell r="A12907" t="str">
            <v>700.40.85.085-5100.00</v>
          </cell>
          <cell r="B12907" t="str">
            <v>700</v>
          </cell>
          <cell r="C12907" t="str">
            <v>40</v>
          </cell>
          <cell r="D12907" t="str">
            <v>85</v>
          </cell>
          <cell r="E12907" t="str">
            <v>085</v>
          </cell>
          <cell r="F12907" t="str">
            <v>5100.00</v>
          </cell>
          <cell r="G12907" t="str">
            <v>Benefits PERS Pool Liability</v>
          </cell>
          <cell r="H12907">
            <v>0</v>
          </cell>
          <cell r="I12907">
            <v>0</v>
          </cell>
          <cell r="J12907">
            <v>0</v>
          </cell>
          <cell r="K12907">
            <v>0</v>
          </cell>
          <cell r="L12907">
            <v>0</v>
          </cell>
          <cell r="M12907">
            <v>0</v>
          </cell>
          <cell r="N12907">
            <v>0</v>
          </cell>
          <cell r="O12907" t="str">
            <v>+++</v>
          </cell>
        </row>
        <row r="12908">
          <cell r="A12908" t="str">
            <v>700.40.85.085-5100.01</v>
          </cell>
          <cell r="B12908" t="str">
            <v>700</v>
          </cell>
          <cell r="C12908" t="str">
            <v>40</v>
          </cell>
          <cell r="D12908" t="str">
            <v>85</v>
          </cell>
          <cell r="E12908" t="str">
            <v>085</v>
          </cell>
          <cell r="F12908" t="str">
            <v>5100.01</v>
          </cell>
          <cell r="G12908" t="str">
            <v>Benefits Retirement</v>
          </cell>
          <cell r="H12908">
            <v>0</v>
          </cell>
          <cell r="I12908">
            <v>0</v>
          </cell>
          <cell r="J12908">
            <v>0</v>
          </cell>
          <cell r="K12908">
            <v>0</v>
          </cell>
          <cell r="L12908">
            <v>0</v>
          </cell>
          <cell r="M12908">
            <v>0</v>
          </cell>
          <cell r="N12908">
            <v>0</v>
          </cell>
          <cell r="O12908" t="str">
            <v>+++</v>
          </cell>
        </row>
        <row r="12909">
          <cell r="A12909" t="str">
            <v>700.40.85.085-5100.02</v>
          </cell>
          <cell r="B12909" t="str">
            <v>700</v>
          </cell>
          <cell r="C12909" t="str">
            <v>40</v>
          </cell>
          <cell r="D12909" t="str">
            <v>85</v>
          </cell>
          <cell r="E12909" t="str">
            <v>085</v>
          </cell>
          <cell r="F12909" t="str">
            <v>5100.02</v>
          </cell>
          <cell r="G12909" t="str">
            <v>Benefits Health Insurance</v>
          </cell>
          <cell r="H12909">
            <v>0</v>
          </cell>
          <cell r="I12909">
            <v>0</v>
          </cell>
          <cell r="J12909">
            <v>0</v>
          </cell>
          <cell r="K12909">
            <v>0</v>
          </cell>
          <cell r="L12909">
            <v>0</v>
          </cell>
          <cell r="M12909">
            <v>0</v>
          </cell>
          <cell r="N12909">
            <v>0</v>
          </cell>
          <cell r="O12909" t="str">
            <v>+++</v>
          </cell>
        </row>
        <row r="12910">
          <cell r="A12910" t="str">
            <v>700.40.85.085-5100.03</v>
          </cell>
          <cell r="B12910" t="str">
            <v>700</v>
          </cell>
          <cell r="C12910" t="str">
            <v>40</v>
          </cell>
          <cell r="D12910" t="str">
            <v>85</v>
          </cell>
          <cell r="E12910" t="str">
            <v>085</v>
          </cell>
          <cell r="F12910" t="str">
            <v>5100.03</v>
          </cell>
          <cell r="G12910" t="str">
            <v>Benefits Dental Insurance</v>
          </cell>
          <cell r="H12910">
            <v>0</v>
          </cell>
          <cell r="I12910">
            <v>0</v>
          </cell>
          <cell r="J12910">
            <v>0</v>
          </cell>
          <cell r="K12910">
            <v>0</v>
          </cell>
          <cell r="L12910">
            <v>0</v>
          </cell>
          <cell r="M12910">
            <v>0</v>
          </cell>
          <cell r="N12910">
            <v>0</v>
          </cell>
          <cell r="O12910" t="str">
            <v>+++</v>
          </cell>
        </row>
        <row r="12911">
          <cell r="A12911" t="str">
            <v>700.40.85.085-5100.04</v>
          </cell>
          <cell r="B12911" t="str">
            <v>700</v>
          </cell>
          <cell r="C12911" t="str">
            <v>40</v>
          </cell>
          <cell r="D12911" t="str">
            <v>85</v>
          </cell>
          <cell r="E12911" t="str">
            <v>085</v>
          </cell>
          <cell r="F12911" t="str">
            <v>5100.04</v>
          </cell>
          <cell r="G12911" t="str">
            <v>Benefits Vision Insurance</v>
          </cell>
          <cell r="H12911">
            <v>0</v>
          </cell>
          <cell r="I12911">
            <v>0</v>
          </cell>
          <cell r="J12911">
            <v>0</v>
          </cell>
          <cell r="K12911">
            <v>0</v>
          </cell>
          <cell r="L12911">
            <v>0</v>
          </cell>
          <cell r="M12911">
            <v>0</v>
          </cell>
          <cell r="N12911">
            <v>0</v>
          </cell>
          <cell r="O12911" t="str">
            <v>+++</v>
          </cell>
        </row>
        <row r="12912">
          <cell r="A12912" t="str">
            <v>700.40.85.085-5100.05</v>
          </cell>
          <cell r="B12912" t="str">
            <v>700</v>
          </cell>
          <cell r="C12912" t="str">
            <v>40</v>
          </cell>
          <cell r="D12912" t="str">
            <v>85</v>
          </cell>
          <cell r="E12912" t="str">
            <v>085</v>
          </cell>
          <cell r="F12912" t="str">
            <v>5100.05</v>
          </cell>
          <cell r="G12912" t="str">
            <v>Benefits Life Insurance</v>
          </cell>
          <cell r="H12912">
            <v>0</v>
          </cell>
          <cell r="I12912">
            <v>0</v>
          </cell>
          <cell r="J12912">
            <v>0</v>
          </cell>
          <cell r="K12912">
            <v>0</v>
          </cell>
          <cell r="L12912">
            <v>0</v>
          </cell>
          <cell r="M12912">
            <v>0</v>
          </cell>
          <cell r="N12912">
            <v>0</v>
          </cell>
          <cell r="O12912" t="str">
            <v>+++</v>
          </cell>
        </row>
        <row r="12913">
          <cell r="A12913" t="str">
            <v>700.40.85.085-5100.06</v>
          </cell>
          <cell r="B12913" t="str">
            <v>700</v>
          </cell>
          <cell r="C12913" t="str">
            <v>40</v>
          </cell>
          <cell r="D12913" t="str">
            <v>85</v>
          </cell>
          <cell r="E12913" t="str">
            <v>085</v>
          </cell>
          <cell r="F12913" t="str">
            <v>5100.06</v>
          </cell>
          <cell r="G12913" t="str">
            <v>Benefits Worker's Comp</v>
          </cell>
          <cell r="H12913">
            <v>0</v>
          </cell>
          <cell r="I12913">
            <v>0</v>
          </cell>
          <cell r="J12913">
            <v>0</v>
          </cell>
          <cell r="K12913">
            <v>0</v>
          </cell>
          <cell r="L12913">
            <v>0</v>
          </cell>
          <cell r="M12913">
            <v>0</v>
          </cell>
          <cell r="N12913">
            <v>0</v>
          </cell>
          <cell r="O12913" t="str">
            <v>+++</v>
          </cell>
        </row>
        <row r="12914">
          <cell r="A12914" t="str">
            <v>700.40.85.085-5100.07</v>
          </cell>
          <cell r="B12914" t="str">
            <v>700</v>
          </cell>
          <cell r="C12914" t="str">
            <v>40</v>
          </cell>
          <cell r="D12914" t="str">
            <v>85</v>
          </cell>
          <cell r="E12914" t="str">
            <v>085</v>
          </cell>
          <cell r="F12914" t="str">
            <v>5100.07</v>
          </cell>
          <cell r="G12914" t="str">
            <v>Benefits Long Term Disability</v>
          </cell>
          <cell r="H12914">
            <v>0</v>
          </cell>
          <cell r="I12914">
            <v>0</v>
          </cell>
          <cell r="J12914">
            <v>0</v>
          </cell>
          <cell r="K12914">
            <v>0</v>
          </cell>
          <cell r="L12914">
            <v>0</v>
          </cell>
          <cell r="M12914">
            <v>0</v>
          </cell>
          <cell r="N12914">
            <v>0</v>
          </cell>
          <cell r="O12914" t="str">
            <v>+++</v>
          </cell>
        </row>
        <row r="12915">
          <cell r="A12915" t="str">
            <v>700.40.85.085-5100.08</v>
          </cell>
          <cell r="B12915" t="str">
            <v>700</v>
          </cell>
          <cell r="C12915" t="str">
            <v>40</v>
          </cell>
          <cell r="D12915" t="str">
            <v>85</v>
          </cell>
          <cell r="E12915" t="str">
            <v>085</v>
          </cell>
          <cell r="F12915" t="str">
            <v>5100.08</v>
          </cell>
          <cell r="G12915" t="str">
            <v>Benefits Deferred Compensation</v>
          </cell>
          <cell r="H12915">
            <v>0</v>
          </cell>
          <cell r="I12915">
            <v>0</v>
          </cell>
          <cell r="J12915">
            <v>0</v>
          </cell>
          <cell r="K12915">
            <v>0</v>
          </cell>
          <cell r="L12915">
            <v>0</v>
          </cell>
          <cell r="M12915">
            <v>0</v>
          </cell>
          <cell r="N12915">
            <v>0</v>
          </cell>
          <cell r="O12915" t="str">
            <v>+++</v>
          </cell>
        </row>
        <row r="12916">
          <cell r="A12916" t="str">
            <v>700.40.85.085-5100.09</v>
          </cell>
          <cell r="B12916" t="str">
            <v>700</v>
          </cell>
          <cell r="C12916" t="str">
            <v>40</v>
          </cell>
          <cell r="D12916" t="str">
            <v>85</v>
          </cell>
          <cell r="E12916" t="str">
            <v>085</v>
          </cell>
          <cell r="F12916" t="str">
            <v>5100.09</v>
          </cell>
          <cell r="G12916" t="str">
            <v>Benefits Unemployment Insurance</v>
          </cell>
          <cell r="H12916">
            <v>0</v>
          </cell>
          <cell r="I12916">
            <v>0</v>
          </cell>
          <cell r="J12916">
            <v>0</v>
          </cell>
          <cell r="K12916">
            <v>0</v>
          </cell>
          <cell r="L12916">
            <v>0</v>
          </cell>
          <cell r="M12916">
            <v>0</v>
          </cell>
          <cell r="N12916">
            <v>0</v>
          </cell>
          <cell r="O12916" t="str">
            <v>+++</v>
          </cell>
        </row>
        <row r="12917">
          <cell r="A12917" t="str">
            <v>700.40.85.085-5100.10</v>
          </cell>
          <cell r="B12917" t="str">
            <v>700</v>
          </cell>
          <cell r="C12917" t="str">
            <v>40</v>
          </cell>
          <cell r="D12917" t="str">
            <v>85</v>
          </cell>
          <cell r="E12917" t="str">
            <v>085</v>
          </cell>
          <cell r="F12917" t="str">
            <v>5100.10</v>
          </cell>
          <cell r="G12917" t="str">
            <v>Benefits Uniform Allowance</v>
          </cell>
          <cell r="H12917">
            <v>0</v>
          </cell>
          <cell r="I12917">
            <v>0</v>
          </cell>
          <cell r="J12917">
            <v>0</v>
          </cell>
          <cell r="K12917">
            <v>0</v>
          </cell>
          <cell r="L12917">
            <v>0</v>
          </cell>
          <cell r="M12917">
            <v>0</v>
          </cell>
          <cell r="N12917">
            <v>0</v>
          </cell>
          <cell r="O12917" t="str">
            <v>+++</v>
          </cell>
        </row>
        <row r="12918">
          <cell r="A12918" t="str">
            <v>700.40.85.085-5100.11</v>
          </cell>
          <cell r="B12918" t="str">
            <v>700</v>
          </cell>
          <cell r="C12918" t="str">
            <v>40</v>
          </cell>
          <cell r="D12918" t="str">
            <v>85</v>
          </cell>
          <cell r="E12918" t="str">
            <v>085</v>
          </cell>
          <cell r="F12918" t="str">
            <v>5100.11</v>
          </cell>
          <cell r="G12918" t="str">
            <v>Benefits Medicare</v>
          </cell>
          <cell r="H12918">
            <v>0</v>
          </cell>
          <cell r="I12918">
            <v>0</v>
          </cell>
          <cell r="J12918">
            <v>0</v>
          </cell>
          <cell r="K12918">
            <v>0</v>
          </cell>
          <cell r="L12918">
            <v>0</v>
          </cell>
          <cell r="M12918">
            <v>0</v>
          </cell>
          <cell r="N12918">
            <v>0</v>
          </cell>
          <cell r="O12918" t="str">
            <v>+++</v>
          </cell>
        </row>
        <row r="12919">
          <cell r="A12919" t="str">
            <v>700.40.85.085-5100.12</v>
          </cell>
          <cell r="B12919" t="str">
            <v>700</v>
          </cell>
          <cell r="C12919" t="str">
            <v>40</v>
          </cell>
          <cell r="D12919" t="str">
            <v>85</v>
          </cell>
          <cell r="E12919" t="str">
            <v>085</v>
          </cell>
          <cell r="F12919" t="str">
            <v>5100.12</v>
          </cell>
          <cell r="G12919" t="str">
            <v>Benefits Annual Physical Exam</v>
          </cell>
          <cell r="H12919">
            <v>0</v>
          </cell>
          <cell r="I12919">
            <v>0</v>
          </cell>
          <cell r="J12919">
            <v>0</v>
          </cell>
          <cell r="K12919">
            <v>0</v>
          </cell>
          <cell r="L12919">
            <v>0</v>
          </cell>
          <cell r="M12919">
            <v>0</v>
          </cell>
          <cell r="N12919">
            <v>0</v>
          </cell>
          <cell r="O12919" t="str">
            <v>+++</v>
          </cell>
        </row>
        <row r="12920">
          <cell r="A12920" t="str">
            <v>700.40.85.085-5100.15</v>
          </cell>
          <cell r="B12920" t="str">
            <v>700</v>
          </cell>
          <cell r="C12920" t="str">
            <v>40</v>
          </cell>
          <cell r="D12920" t="str">
            <v>85</v>
          </cell>
          <cell r="E12920" t="str">
            <v>085</v>
          </cell>
          <cell r="F12920" t="str">
            <v>5100.15</v>
          </cell>
          <cell r="G12920" t="str">
            <v>Benefits Cell Phone Allowance</v>
          </cell>
          <cell r="H12920">
            <v>0</v>
          </cell>
          <cell r="I12920">
            <v>0</v>
          </cell>
          <cell r="J12920">
            <v>0</v>
          </cell>
          <cell r="K12920">
            <v>0</v>
          </cell>
          <cell r="L12920">
            <v>0</v>
          </cell>
          <cell r="M12920">
            <v>0</v>
          </cell>
          <cell r="N12920">
            <v>0</v>
          </cell>
          <cell r="O12920" t="str">
            <v>+++</v>
          </cell>
        </row>
        <row r="12921">
          <cell r="A12921" t="str">
            <v>700.40.85.085-5100.17</v>
          </cell>
          <cell r="B12921" t="str">
            <v>700</v>
          </cell>
          <cell r="C12921" t="str">
            <v>40</v>
          </cell>
          <cell r="D12921" t="str">
            <v>85</v>
          </cell>
          <cell r="E12921" t="str">
            <v>085</v>
          </cell>
          <cell r="F12921" t="str">
            <v>5100.17</v>
          </cell>
          <cell r="G12921" t="str">
            <v>Benefits Other Post Employment Benefits</v>
          </cell>
          <cell r="H12921">
            <v>0</v>
          </cell>
          <cell r="I12921">
            <v>0</v>
          </cell>
          <cell r="J12921">
            <v>0</v>
          </cell>
          <cell r="K12921">
            <v>0</v>
          </cell>
          <cell r="L12921">
            <v>0</v>
          </cell>
          <cell r="M12921">
            <v>0</v>
          </cell>
          <cell r="N12921">
            <v>0</v>
          </cell>
          <cell r="O12921" t="str">
            <v>+++</v>
          </cell>
        </row>
        <row r="12922">
          <cell r="A12922" t="str">
            <v>700.40.85.085-6000.01</v>
          </cell>
          <cell r="B12922" t="str">
            <v>700</v>
          </cell>
          <cell r="C12922" t="str">
            <v>40</v>
          </cell>
          <cell r="D12922" t="str">
            <v>85</v>
          </cell>
          <cell r="E12922" t="str">
            <v>085</v>
          </cell>
          <cell r="F12922" t="str">
            <v>6000.01</v>
          </cell>
          <cell r="G12922" t="str">
            <v>Professional Services General</v>
          </cell>
          <cell r="H12922">
            <v>0</v>
          </cell>
          <cell r="I12922">
            <v>0</v>
          </cell>
          <cell r="J12922">
            <v>0</v>
          </cell>
          <cell r="K12922">
            <v>0</v>
          </cell>
          <cell r="L12922">
            <v>0</v>
          </cell>
          <cell r="M12922">
            <v>0</v>
          </cell>
          <cell r="N12922">
            <v>0</v>
          </cell>
          <cell r="O12922" t="str">
            <v>+++</v>
          </cell>
        </row>
        <row r="12923">
          <cell r="A12923" t="str">
            <v>700.40.85.085-6000.07</v>
          </cell>
          <cell r="B12923" t="str">
            <v>700</v>
          </cell>
          <cell r="C12923" t="str">
            <v>40</v>
          </cell>
          <cell r="D12923" t="str">
            <v>85</v>
          </cell>
          <cell r="E12923" t="str">
            <v>085</v>
          </cell>
          <cell r="F12923" t="str">
            <v>6000.07</v>
          </cell>
          <cell r="G12923" t="str">
            <v>Professional Services Weed Abatement</v>
          </cell>
          <cell r="H12923">
            <v>0</v>
          </cell>
          <cell r="I12923">
            <v>0</v>
          </cell>
          <cell r="J12923">
            <v>0</v>
          </cell>
          <cell r="K12923">
            <v>0</v>
          </cell>
          <cell r="L12923">
            <v>0</v>
          </cell>
          <cell r="M12923">
            <v>0</v>
          </cell>
          <cell r="N12923">
            <v>0</v>
          </cell>
          <cell r="O12923" t="str">
            <v>+++</v>
          </cell>
        </row>
        <row r="12924">
          <cell r="A12924" t="str">
            <v>700.40.85.085-6000.09</v>
          </cell>
          <cell r="B12924" t="str">
            <v>700</v>
          </cell>
          <cell r="C12924" t="str">
            <v>40</v>
          </cell>
          <cell r="D12924" t="str">
            <v>85</v>
          </cell>
          <cell r="E12924" t="str">
            <v>085</v>
          </cell>
          <cell r="F12924" t="str">
            <v>6000.09</v>
          </cell>
          <cell r="G12924" t="str">
            <v>Professional Services Uniform</v>
          </cell>
          <cell r="H12924">
            <v>0</v>
          </cell>
          <cell r="I12924">
            <v>0</v>
          </cell>
          <cell r="J12924">
            <v>0</v>
          </cell>
          <cell r="K12924">
            <v>0</v>
          </cell>
          <cell r="L12924">
            <v>0</v>
          </cell>
          <cell r="M12924">
            <v>0</v>
          </cell>
          <cell r="N12924">
            <v>0</v>
          </cell>
          <cell r="O12924" t="str">
            <v>+++</v>
          </cell>
        </row>
        <row r="12925">
          <cell r="A12925" t="str">
            <v>700.40.85.085-6000.10</v>
          </cell>
          <cell r="B12925" t="str">
            <v>700</v>
          </cell>
          <cell r="C12925" t="str">
            <v>40</v>
          </cell>
          <cell r="D12925" t="str">
            <v>85</v>
          </cell>
          <cell r="E12925" t="str">
            <v>085</v>
          </cell>
          <cell r="F12925" t="str">
            <v>6000.10</v>
          </cell>
          <cell r="G12925" t="str">
            <v>Professional Services Consultant</v>
          </cell>
          <cell r="H12925">
            <v>0</v>
          </cell>
          <cell r="I12925">
            <v>0</v>
          </cell>
          <cell r="J12925">
            <v>0</v>
          </cell>
          <cell r="K12925">
            <v>0</v>
          </cell>
          <cell r="L12925">
            <v>0</v>
          </cell>
          <cell r="M12925">
            <v>0</v>
          </cell>
          <cell r="N12925">
            <v>0</v>
          </cell>
          <cell r="O12925" t="str">
            <v>+++</v>
          </cell>
        </row>
        <row r="12926">
          <cell r="A12926" t="str">
            <v>700.40.85.085-6000.12</v>
          </cell>
          <cell r="B12926" t="str">
            <v>700</v>
          </cell>
          <cell r="C12926" t="str">
            <v>40</v>
          </cell>
          <cell r="D12926" t="str">
            <v>85</v>
          </cell>
          <cell r="E12926" t="str">
            <v>085</v>
          </cell>
          <cell r="F12926" t="str">
            <v>6000.12</v>
          </cell>
          <cell r="G12926" t="str">
            <v>Professional Services Contract Services</v>
          </cell>
          <cell r="H12926">
            <v>0</v>
          </cell>
          <cell r="I12926">
            <v>0</v>
          </cell>
          <cell r="J12926">
            <v>0</v>
          </cell>
          <cell r="K12926">
            <v>0</v>
          </cell>
          <cell r="L12926">
            <v>0</v>
          </cell>
          <cell r="M12926">
            <v>0</v>
          </cell>
          <cell r="N12926">
            <v>0</v>
          </cell>
          <cell r="O12926" t="str">
            <v>+++</v>
          </cell>
        </row>
        <row r="12927">
          <cell r="A12927" t="str">
            <v>700.40.85.085-6000.13</v>
          </cell>
          <cell r="B12927" t="str">
            <v>700</v>
          </cell>
          <cell r="C12927" t="str">
            <v>40</v>
          </cell>
          <cell r="D12927" t="str">
            <v>85</v>
          </cell>
          <cell r="E12927" t="str">
            <v>085</v>
          </cell>
          <cell r="F12927" t="str">
            <v>6000.13</v>
          </cell>
          <cell r="G12927" t="str">
            <v>Professional Services Compliance Monitoring</v>
          </cell>
          <cell r="H12927">
            <v>0</v>
          </cell>
          <cell r="I12927">
            <v>0</v>
          </cell>
          <cell r="J12927">
            <v>0</v>
          </cell>
          <cell r="K12927">
            <v>0</v>
          </cell>
          <cell r="L12927">
            <v>0</v>
          </cell>
          <cell r="M12927">
            <v>0</v>
          </cell>
          <cell r="N12927">
            <v>0</v>
          </cell>
          <cell r="O12927" t="str">
            <v>+++</v>
          </cell>
        </row>
        <row r="12928">
          <cell r="A12928" t="str">
            <v>700.40.85.085-6000.14</v>
          </cell>
          <cell r="B12928" t="str">
            <v>700</v>
          </cell>
          <cell r="C12928" t="str">
            <v>40</v>
          </cell>
          <cell r="D12928" t="str">
            <v>85</v>
          </cell>
          <cell r="E12928" t="str">
            <v>085</v>
          </cell>
          <cell r="F12928" t="str">
            <v>6000.14</v>
          </cell>
          <cell r="G12928" t="str">
            <v>Professional Services IW Pre Analysis</v>
          </cell>
          <cell r="H12928">
            <v>0</v>
          </cell>
          <cell r="I12928">
            <v>0</v>
          </cell>
          <cell r="J12928">
            <v>0</v>
          </cell>
          <cell r="K12928">
            <v>0</v>
          </cell>
          <cell r="L12928">
            <v>0</v>
          </cell>
          <cell r="M12928">
            <v>0</v>
          </cell>
          <cell r="N12928">
            <v>0</v>
          </cell>
          <cell r="O12928" t="str">
            <v>+++</v>
          </cell>
        </row>
        <row r="12929">
          <cell r="A12929" t="str">
            <v>700.40.85.085-6000.18</v>
          </cell>
          <cell r="B12929" t="str">
            <v>700</v>
          </cell>
          <cell r="C12929" t="str">
            <v>40</v>
          </cell>
          <cell r="D12929" t="str">
            <v>85</v>
          </cell>
          <cell r="E12929" t="str">
            <v>085</v>
          </cell>
          <cell r="F12929" t="str">
            <v>6000.18</v>
          </cell>
          <cell r="G12929" t="str">
            <v>Professional Services Legal</v>
          </cell>
          <cell r="H12929">
            <v>0</v>
          </cell>
          <cell r="I12929">
            <v>0</v>
          </cell>
          <cell r="J12929">
            <v>0</v>
          </cell>
          <cell r="K12929">
            <v>0</v>
          </cell>
          <cell r="L12929">
            <v>0</v>
          </cell>
          <cell r="M12929">
            <v>0</v>
          </cell>
          <cell r="N12929">
            <v>0</v>
          </cell>
          <cell r="O12929" t="str">
            <v>+++</v>
          </cell>
        </row>
        <row r="12930">
          <cell r="A12930" t="str">
            <v>700.40.85.085-6100.01</v>
          </cell>
          <cell r="B12930" t="str">
            <v>700</v>
          </cell>
          <cell r="C12930" t="str">
            <v>40</v>
          </cell>
          <cell r="D12930" t="str">
            <v>85</v>
          </cell>
          <cell r="E12930" t="str">
            <v>085</v>
          </cell>
          <cell r="F12930" t="str">
            <v>6100.01</v>
          </cell>
          <cell r="G12930" t="str">
            <v>Utilities Electric</v>
          </cell>
          <cell r="H12930">
            <v>0</v>
          </cell>
          <cell r="I12930">
            <v>0</v>
          </cell>
          <cell r="J12930">
            <v>0</v>
          </cell>
          <cell r="K12930">
            <v>0</v>
          </cell>
          <cell r="L12930">
            <v>0</v>
          </cell>
          <cell r="M12930">
            <v>0</v>
          </cell>
          <cell r="N12930">
            <v>0</v>
          </cell>
          <cell r="O12930" t="str">
            <v>+++</v>
          </cell>
        </row>
        <row r="12931">
          <cell r="A12931" t="str">
            <v>700.40.85.085-6100.02</v>
          </cell>
          <cell r="B12931" t="str">
            <v>700</v>
          </cell>
          <cell r="C12931" t="str">
            <v>40</v>
          </cell>
          <cell r="D12931" t="str">
            <v>85</v>
          </cell>
          <cell r="E12931" t="str">
            <v>085</v>
          </cell>
          <cell r="F12931" t="str">
            <v>6100.02</v>
          </cell>
          <cell r="G12931" t="str">
            <v>Utilities Telephone</v>
          </cell>
          <cell r="H12931">
            <v>0</v>
          </cell>
          <cell r="I12931">
            <v>0</v>
          </cell>
          <cell r="J12931">
            <v>0</v>
          </cell>
          <cell r="K12931">
            <v>0</v>
          </cell>
          <cell r="L12931">
            <v>0</v>
          </cell>
          <cell r="M12931">
            <v>0</v>
          </cell>
          <cell r="N12931">
            <v>0</v>
          </cell>
          <cell r="O12931" t="str">
            <v>+++</v>
          </cell>
        </row>
        <row r="12932">
          <cell r="A12932" t="str">
            <v>700.40.85.085-6100.03</v>
          </cell>
          <cell r="B12932" t="str">
            <v>700</v>
          </cell>
          <cell r="C12932" t="str">
            <v>40</v>
          </cell>
          <cell r="D12932" t="str">
            <v>85</v>
          </cell>
          <cell r="E12932" t="str">
            <v>085</v>
          </cell>
          <cell r="F12932" t="str">
            <v>6100.03</v>
          </cell>
          <cell r="G12932" t="str">
            <v>Utilities Data Transmission / ISP</v>
          </cell>
          <cell r="H12932">
            <v>0</v>
          </cell>
          <cell r="I12932">
            <v>0</v>
          </cell>
          <cell r="J12932">
            <v>0</v>
          </cell>
          <cell r="K12932">
            <v>0</v>
          </cell>
          <cell r="L12932">
            <v>0</v>
          </cell>
          <cell r="M12932">
            <v>0</v>
          </cell>
          <cell r="N12932">
            <v>0</v>
          </cell>
          <cell r="O12932" t="str">
            <v>+++</v>
          </cell>
        </row>
        <row r="12933">
          <cell r="A12933" t="str">
            <v>700.40.85.085-6200.01</v>
          </cell>
          <cell r="B12933" t="str">
            <v>700</v>
          </cell>
          <cell r="C12933" t="str">
            <v>40</v>
          </cell>
          <cell r="D12933" t="str">
            <v>85</v>
          </cell>
          <cell r="E12933" t="str">
            <v>085</v>
          </cell>
          <cell r="F12933" t="str">
            <v>6200.01</v>
          </cell>
          <cell r="G12933" t="str">
            <v>Supplies Office</v>
          </cell>
          <cell r="H12933">
            <v>0</v>
          </cell>
          <cell r="I12933">
            <v>0</v>
          </cell>
          <cell r="J12933">
            <v>0</v>
          </cell>
          <cell r="K12933">
            <v>0</v>
          </cell>
          <cell r="L12933">
            <v>0</v>
          </cell>
          <cell r="M12933">
            <v>0</v>
          </cell>
          <cell r="N12933">
            <v>0</v>
          </cell>
          <cell r="O12933" t="str">
            <v>+++</v>
          </cell>
        </row>
        <row r="12934">
          <cell r="A12934" t="str">
            <v>700.40.85.085-6200.02</v>
          </cell>
          <cell r="B12934" t="str">
            <v>700</v>
          </cell>
          <cell r="C12934" t="str">
            <v>40</v>
          </cell>
          <cell r="D12934" t="str">
            <v>85</v>
          </cell>
          <cell r="E12934" t="str">
            <v>085</v>
          </cell>
          <cell r="F12934" t="str">
            <v>6200.02</v>
          </cell>
          <cell r="G12934" t="str">
            <v>Supplies Special Department</v>
          </cell>
          <cell r="H12934">
            <v>0</v>
          </cell>
          <cell r="I12934">
            <v>0</v>
          </cell>
          <cell r="J12934">
            <v>0</v>
          </cell>
          <cell r="K12934">
            <v>0</v>
          </cell>
          <cell r="L12934">
            <v>0</v>
          </cell>
          <cell r="M12934">
            <v>0</v>
          </cell>
          <cell r="N12934">
            <v>0</v>
          </cell>
          <cell r="O12934" t="str">
            <v>+++</v>
          </cell>
        </row>
        <row r="12935">
          <cell r="A12935" t="str">
            <v>700.40.85.085-6200.03</v>
          </cell>
          <cell r="B12935" t="str">
            <v>700</v>
          </cell>
          <cell r="C12935" t="str">
            <v>40</v>
          </cell>
          <cell r="D12935" t="str">
            <v>85</v>
          </cell>
          <cell r="E12935" t="str">
            <v>085</v>
          </cell>
          <cell r="F12935" t="str">
            <v>6200.03</v>
          </cell>
          <cell r="G12935" t="str">
            <v>Supplies Copier Maintenance &amp; Supplies</v>
          </cell>
          <cell r="H12935">
            <v>0</v>
          </cell>
          <cell r="I12935">
            <v>0</v>
          </cell>
          <cell r="J12935">
            <v>0</v>
          </cell>
          <cell r="K12935">
            <v>0</v>
          </cell>
          <cell r="L12935">
            <v>0</v>
          </cell>
          <cell r="M12935">
            <v>0</v>
          </cell>
          <cell r="N12935">
            <v>0</v>
          </cell>
          <cell r="O12935" t="str">
            <v>+++</v>
          </cell>
        </row>
        <row r="12936">
          <cell r="A12936" t="str">
            <v>700.40.85.085-6200.04</v>
          </cell>
          <cell r="B12936" t="str">
            <v>700</v>
          </cell>
          <cell r="C12936" t="str">
            <v>40</v>
          </cell>
          <cell r="D12936" t="str">
            <v>85</v>
          </cell>
          <cell r="E12936" t="str">
            <v>085</v>
          </cell>
          <cell r="F12936" t="str">
            <v>6200.04</v>
          </cell>
          <cell r="G12936" t="str">
            <v>Supplies Postage</v>
          </cell>
          <cell r="H12936">
            <v>0</v>
          </cell>
          <cell r="I12936">
            <v>0</v>
          </cell>
          <cell r="J12936">
            <v>0</v>
          </cell>
          <cell r="K12936">
            <v>0</v>
          </cell>
          <cell r="L12936">
            <v>0</v>
          </cell>
          <cell r="M12936">
            <v>0</v>
          </cell>
          <cell r="N12936">
            <v>0</v>
          </cell>
          <cell r="O12936" t="str">
            <v>+++</v>
          </cell>
        </row>
        <row r="12937">
          <cell r="A12937" t="str">
            <v>700.40.85.085-6200.05</v>
          </cell>
          <cell r="B12937" t="str">
            <v>700</v>
          </cell>
          <cell r="C12937" t="str">
            <v>40</v>
          </cell>
          <cell r="D12937" t="str">
            <v>85</v>
          </cell>
          <cell r="E12937" t="str">
            <v>085</v>
          </cell>
          <cell r="F12937" t="str">
            <v>6200.05</v>
          </cell>
          <cell r="G12937" t="str">
            <v>Supplies Gasoline</v>
          </cell>
          <cell r="H12937">
            <v>0</v>
          </cell>
          <cell r="I12937">
            <v>0</v>
          </cell>
          <cell r="J12937">
            <v>0</v>
          </cell>
          <cell r="K12937">
            <v>0</v>
          </cell>
          <cell r="L12937">
            <v>0</v>
          </cell>
          <cell r="M12937">
            <v>0</v>
          </cell>
          <cell r="N12937">
            <v>0</v>
          </cell>
          <cell r="O12937" t="str">
            <v>+++</v>
          </cell>
        </row>
        <row r="12938">
          <cell r="A12938" t="str">
            <v>700.40.85.085-6200.06</v>
          </cell>
          <cell r="B12938" t="str">
            <v>700</v>
          </cell>
          <cell r="C12938" t="str">
            <v>40</v>
          </cell>
          <cell r="D12938" t="str">
            <v>85</v>
          </cell>
          <cell r="E12938" t="str">
            <v>085</v>
          </cell>
          <cell r="F12938" t="str">
            <v>6200.06</v>
          </cell>
          <cell r="G12938" t="str">
            <v>Supplies Propane</v>
          </cell>
          <cell r="H12938">
            <v>0</v>
          </cell>
          <cell r="I12938">
            <v>0</v>
          </cell>
          <cell r="J12938">
            <v>0</v>
          </cell>
          <cell r="K12938">
            <v>0</v>
          </cell>
          <cell r="L12938">
            <v>0</v>
          </cell>
          <cell r="M12938">
            <v>0</v>
          </cell>
          <cell r="N12938">
            <v>0</v>
          </cell>
          <cell r="O12938" t="str">
            <v>+++</v>
          </cell>
        </row>
        <row r="12939">
          <cell r="A12939" t="str">
            <v>700.40.85.085-6200.07</v>
          </cell>
          <cell r="B12939" t="str">
            <v>700</v>
          </cell>
          <cell r="C12939" t="str">
            <v>40</v>
          </cell>
          <cell r="D12939" t="str">
            <v>85</v>
          </cell>
          <cell r="E12939" t="str">
            <v>085</v>
          </cell>
          <cell r="F12939" t="str">
            <v>6200.07</v>
          </cell>
          <cell r="G12939" t="str">
            <v>Supplies Radio Communication &amp; Maint</v>
          </cell>
          <cell r="H12939">
            <v>0</v>
          </cell>
          <cell r="I12939">
            <v>0</v>
          </cell>
          <cell r="J12939">
            <v>0</v>
          </cell>
          <cell r="K12939">
            <v>0</v>
          </cell>
          <cell r="L12939">
            <v>0</v>
          </cell>
          <cell r="M12939">
            <v>0</v>
          </cell>
          <cell r="N12939">
            <v>0</v>
          </cell>
          <cell r="O12939" t="str">
            <v>+++</v>
          </cell>
        </row>
        <row r="12940">
          <cell r="A12940" t="str">
            <v>700.40.85.085-6200.09</v>
          </cell>
          <cell r="B12940" t="str">
            <v>700</v>
          </cell>
          <cell r="C12940" t="str">
            <v>40</v>
          </cell>
          <cell r="D12940" t="str">
            <v>85</v>
          </cell>
          <cell r="E12940" t="str">
            <v>085</v>
          </cell>
          <cell r="F12940" t="str">
            <v>6200.09</v>
          </cell>
          <cell r="G12940" t="str">
            <v>Supplies Data Processing</v>
          </cell>
          <cell r="H12940">
            <v>0</v>
          </cell>
          <cell r="I12940">
            <v>0</v>
          </cell>
          <cell r="J12940">
            <v>0</v>
          </cell>
          <cell r="K12940">
            <v>0</v>
          </cell>
          <cell r="L12940">
            <v>0</v>
          </cell>
          <cell r="M12940">
            <v>0</v>
          </cell>
          <cell r="N12940">
            <v>0</v>
          </cell>
          <cell r="O12940" t="str">
            <v>+++</v>
          </cell>
        </row>
        <row r="12941">
          <cell r="A12941" t="str">
            <v>700.40.85.085-6200.10</v>
          </cell>
          <cell r="B12941" t="str">
            <v>700</v>
          </cell>
          <cell r="C12941" t="str">
            <v>40</v>
          </cell>
          <cell r="D12941" t="str">
            <v>85</v>
          </cell>
          <cell r="E12941" t="str">
            <v>085</v>
          </cell>
          <cell r="F12941" t="str">
            <v>6200.10</v>
          </cell>
          <cell r="G12941" t="str">
            <v>Supplies Protective Clothing</v>
          </cell>
          <cell r="H12941">
            <v>0</v>
          </cell>
          <cell r="I12941">
            <v>0</v>
          </cell>
          <cell r="J12941">
            <v>0</v>
          </cell>
          <cell r="K12941">
            <v>0</v>
          </cell>
          <cell r="L12941">
            <v>0</v>
          </cell>
          <cell r="M12941">
            <v>0</v>
          </cell>
          <cell r="N12941">
            <v>0</v>
          </cell>
          <cell r="O12941" t="str">
            <v>+++</v>
          </cell>
        </row>
        <row r="12942">
          <cell r="A12942" t="str">
            <v>700.40.85.085-6200.12</v>
          </cell>
          <cell r="B12942" t="str">
            <v>700</v>
          </cell>
          <cell r="C12942" t="str">
            <v>40</v>
          </cell>
          <cell r="D12942" t="str">
            <v>85</v>
          </cell>
          <cell r="E12942" t="str">
            <v>085</v>
          </cell>
          <cell r="F12942" t="str">
            <v>6200.12</v>
          </cell>
          <cell r="G12942" t="str">
            <v>Supplies CNG</v>
          </cell>
          <cell r="H12942">
            <v>0</v>
          </cell>
          <cell r="I12942">
            <v>0</v>
          </cell>
          <cell r="J12942">
            <v>0</v>
          </cell>
          <cell r="K12942">
            <v>0</v>
          </cell>
          <cell r="L12942">
            <v>0</v>
          </cell>
          <cell r="M12942">
            <v>0</v>
          </cell>
          <cell r="N12942">
            <v>0</v>
          </cell>
          <cell r="O12942" t="str">
            <v>+++</v>
          </cell>
        </row>
        <row r="12943">
          <cell r="A12943" t="str">
            <v>700.40.85.085-6280.03</v>
          </cell>
          <cell r="B12943" t="str">
            <v>700</v>
          </cell>
          <cell r="C12943" t="str">
            <v>40</v>
          </cell>
          <cell r="D12943" t="str">
            <v>85</v>
          </cell>
          <cell r="E12943" t="str">
            <v>085</v>
          </cell>
          <cell r="F12943" t="str">
            <v>6280.03</v>
          </cell>
          <cell r="G12943" t="str">
            <v>Supplies-Public Works Soundwall Repair</v>
          </cell>
          <cell r="H12943">
            <v>0</v>
          </cell>
          <cell r="I12943">
            <v>0</v>
          </cell>
          <cell r="J12943">
            <v>0</v>
          </cell>
          <cell r="K12943">
            <v>0</v>
          </cell>
          <cell r="L12943">
            <v>0</v>
          </cell>
          <cell r="M12943">
            <v>0</v>
          </cell>
          <cell r="N12943">
            <v>0</v>
          </cell>
          <cell r="O12943" t="str">
            <v>+++</v>
          </cell>
        </row>
        <row r="12944">
          <cell r="A12944" t="str">
            <v>700.40.85.085-6280.04</v>
          </cell>
          <cell r="B12944" t="str">
            <v>700</v>
          </cell>
          <cell r="C12944" t="str">
            <v>40</v>
          </cell>
          <cell r="D12944" t="str">
            <v>85</v>
          </cell>
          <cell r="E12944" t="str">
            <v>085</v>
          </cell>
          <cell r="F12944" t="str">
            <v>6280.04</v>
          </cell>
          <cell r="G12944" t="str">
            <v>Supplies-Public Works Sidewalk Repair</v>
          </cell>
          <cell r="H12944">
            <v>0</v>
          </cell>
          <cell r="I12944">
            <v>0</v>
          </cell>
          <cell r="J12944">
            <v>0</v>
          </cell>
          <cell r="K12944">
            <v>0</v>
          </cell>
          <cell r="L12944">
            <v>0</v>
          </cell>
          <cell r="M12944">
            <v>0</v>
          </cell>
          <cell r="N12944">
            <v>0</v>
          </cell>
          <cell r="O12944" t="str">
            <v>+++</v>
          </cell>
        </row>
        <row r="12945">
          <cell r="A12945" t="str">
            <v>700.40.85.085-6280.05</v>
          </cell>
          <cell r="B12945" t="str">
            <v>700</v>
          </cell>
          <cell r="C12945" t="str">
            <v>40</v>
          </cell>
          <cell r="D12945" t="str">
            <v>85</v>
          </cell>
          <cell r="E12945" t="str">
            <v>085</v>
          </cell>
          <cell r="F12945" t="str">
            <v>6280.05</v>
          </cell>
          <cell r="G12945" t="str">
            <v>Supplies-Public Works Traffic Signs</v>
          </cell>
          <cell r="H12945">
            <v>0</v>
          </cell>
          <cell r="I12945">
            <v>0</v>
          </cell>
          <cell r="J12945">
            <v>0</v>
          </cell>
          <cell r="K12945">
            <v>0</v>
          </cell>
          <cell r="L12945">
            <v>0</v>
          </cell>
          <cell r="M12945">
            <v>0</v>
          </cell>
          <cell r="N12945">
            <v>0</v>
          </cell>
          <cell r="O12945" t="str">
            <v>+++</v>
          </cell>
        </row>
        <row r="12946">
          <cell r="A12946" t="str">
            <v>700.40.85.085-6280.08</v>
          </cell>
          <cell r="B12946" t="str">
            <v>700</v>
          </cell>
          <cell r="C12946" t="str">
            <v>40</v>
          </cell>
          <cell r="D12946" t="str">
            <v>85</v>
          </cell>
          <cell r="E12946" t="str">
            <v>085</v>
          </cell>
          <cell r="F12946" t="str">
            <v>6280.08</v>
          </cell>
          <cell r="G12946" t="str">
            <v>Supplies-Public Works Pump</v>
          </cell>
          <cell r="H12946">
            <v>0</v>
          </cell>
          <cell r="I12946">
            <v>0</v>
          </cell>
          <cell r="J12946">
            <v>0</v>
          </cell>
          <cell r="K12946">
            <v>0</v>
          </cell>
          <cell r="L12946">
            <v>0</v>
          </cell>
          <cell r="M12946">
            <v>0</v>
          </cell>
          <cell r="N12946">
            <v>0</v>
          </cell>
          <cell r="O12946" t="str">
            <v>+++</v>
          </cell>
        </row>
        <row r="12947">
          <cell r="A12947" t="str">
            <v>700.40.85.085-6280.09</v>
          </cell>
          <cell r="B12947" t="str">
            <v>700</v>
          </cell>
          <cell r="C12947" t="str">
            <v>40</v>
          </cell>
          <cell r="D12947" t="str">
            <v>85</v>
          </cell>
          <cell r="E12947" t="str">
            <v>085</v>
          </cell>
          <cell r="F12947" t="str">
            <v>6280.09</v>
          </cell>
          <cell r="G12947" t="str">
            <v>Supplies-Public Works Storm Drain System</v>
          </cell>
          <cell r="H12947">
            <v>0</v>
          </cell>
          <cell r="I12947">
            <v>0</v>
          </cell>
          <cell r="J12947">
            <v>0</v>
          </cell>
          <cell r="K12947">
            <v>0</v>
          </cell>
          <cell r="L12947">
            <v>0</v>
          </cell>
          <cell r="M12947">
            <v>0</v>
          </cell>
          <cell r="N12947">
            <v>0</v>
          </cell>
          <cell r="O12947" t="str">
            <v>+++</v>
          </cell>
        </row>
        <row r="12948">
          <cell r="A12948" t="str">
            <v>700.40.85.085-6280.10</v>
          </cell>
          <cell r="B12948" t="str">
            <v>700</v>
          </cell>
          <cell r="C12948" t="str">
            <v>40</v>
          </cell>
          <cell r="D12948" t="str">
            <v>85</v>
          </cell>
          <cell r="E12948" t="str">
            <v>085</v>
          </cell>
          <cell r="F12948" t="str">
            <v>6280.10</v>
          </cell>
          <cell r="G12948" t="str">
            <v>Supplies-Public Works Storm Drain Basin</v>
          </cell>
          <cell r="H12948">
            <v>0</v>
          </cell>
          <cell r="I12948">
            <v>0</v>
          </cell>
          <cell r="J12948">
            <v>0</v>
          </cell>
          <cell r="K12948">
            <v>0</v>
          </cell>
          <cell r="L12948">
            <v>0</v>
          </cell>
          <cell r="M12948">
            <v>0</v>
          </cell>
          <cell r="N12948">
            <v>0</v>
          </cell>
          <cell r="O12948" t="str">
            <v>+++</v>
          </cell>
        </row>
        <row r="12949">
          <cell r="A12949" t="str">
            <v>700.40.85.085-6280.11</v>
          </cell>
          <cell r="B12949" t="str">
            <v>700</v>
          </cell>
          <cell r="C12949" t="str">
            <v>40</v>
          </cell>
          <cell r="D12949" t="str">
            <v>85</v>
          </cell>
          <cell r="E12949" t="str">
            <v>085</v>
          </cell>
          <cell r="F12949" t="str">
            <v>6280.11</v>
          </cell>
          <cell r="G12949" t="str">
            <v>Supplies-Public Works Custodial</v>
          </cell>
          <cell r="H12949">
            <v>0</v>
          </cell>
          <cell r="I12949">
            <v>0</v>
          </cell>
          <cell r="J12949">
            <v>0</v>
          </cell>
          <cell r="K12949">
            <v>0</v>
          </cell>
          <cell r="L12949">
            <v>0</v>
          </cell>
          <cell r="M12949">
            <v>0</v>
          </cell>
          <cell r="N12949">
            <v>0</v>
          </cell>
          <cell r="O12949" t="str">
            <v>+++</v>
          </cell>
        </row>
        <row r="12950">
          <cell r="A12950" t="str">
            <v>700.40.85.085-6280.12</v>
          </cell>
          <cell r="B12950" t="str">
            <v>700</v>
          </cell>
          <cell r="C12950" t="str">
            <v>40</v>
          </cell>
          <cell r="D12950" t="str">
            <v>85</v>
          </cell>
          <cell r="E12950" t="str">
            <v>085</v>
          </cell>
          <cell r="F12950" t="str">
            <v>6280.12</v>
          </cell>
          <cell r="G12950" t="str">
            <v>Supplies-Public Works Chemicals</v>
          </cell>
          <cell r="H12950">
            <v>0</v>
          </cell>
          <cell r="I12950">
            <v>0</v>
          </cell>
          <cell r="J12950">
            <v>0</v>
          </cell>
          <cell r="K12950">
            <v>0</v>
          </cell>
          <cell r="L12950">
            <v>0</v>
          </cell>
          <cell r="M12950">
            <v>0</v>
          </cell>
          <cell r="N12950">
            <v>0</v>
          </cell>
          <cell r="O12950" t="str">
            <v>+++</v>
          </cell>
        </row>
        <row r="12951">
          <cell r="A12951" t="str">
            <v>700.40.85.085-6280.13</v>
          </cell>
          <cell r="B12951" t="str">
            <v>700</v>
          </cell>
          <cell r="C12951" t="str">
            <v>40</v>
          </cell>
          <cell r="D12951" t="str">
            <v>85</v>
          </cell>
          <cell r="E12951" t="str">
            <v>085</v>
          </cell>
          <cell r="F12951" t="str">
            <v>6280.13</v>
          </cell>
          <cell r="G12951" t="str">
            <v>Supplies-Public Works Laboratory</v>
          </cell>
          <cell r="H12951">
            <v>0</v>
          </cell>
          <cell r="I12951">
            <v>0</v>
          </cell>
          <cell r="J12951">
            <v>0</v>
          </cell>
          <cell r="K12951">
            <v>0</v>
          </cell>
          <cell r="L12951">
            <v>0</v>
          </cell>
          <cell r="M12951">
            <v>0</v>
          </cell>
          <cell r="N12951">
            <v>0</v>
          </cell>
          <cell r="O12951" t="str">
            <v>+++</v>
          </cell>
        </row>
        <row r="12952">
          <cell r="A12952" t="str">
            <v>700.40.85.085-6280.14</v>
          </cell>
          <cell r="B12952" t="str">
            <v>700</v>
          </cell>
          <cell r="C12952" t="str">
            <v>40</v>
          </cell>
          <cell r="D12952" t="str">
            <v>85</v>
          </cell>
          <cell r="E12952" t="str">
            <v>085</v>
          </cell>
          <cell r="F12952" t="str">
            <v>6280.14</v>
          </cell>
          <cell r="G12952" t="str">
            <v>Supplies-Public Works Protective Clothing</v>
          </cell>
          <cell r="H12952">
            <v>0</v>
          </cell>
          <cell r="I12952">
            <v>0</v>
          </cell>
          <cell r="J12952">
            <v>0</v>
          </cell>
          <cell r="K12952">
            <v>0</v>
          </cell>
          <cell r="L12952">
            <v>0</v>
          </cell>
          <cell r="M12952">
            <v>0</v>
          </cell>
          <cell r="N12952">
            <v>0</v>
          </cell>
          <cell r="O12952" t="str">
            <v>+++</v>
          </cell>
        </row>
        <row r="12953">
          <cell r="A12953" t="str">
            <v>700.40.85.085-6280.15</v>
          </cell>
          <cell r="B12953" t="str">
            <v>700</v>
          </cell>
          <cell r="C12953" t="str">
            <v>40</v>
          </cell>
          <cell r="D12953" t="str">
            <v>85</v>
          </cell>
          <cell r="E12953" t="str">
            <v>085</v>
          </cell>
          <cell r="F12953" t="str">
            <v>6280.15</v>
          </cell>
          <cell r="G12953" t="str">
            <v>Supplies-Public Works Mechanics Tools</v>
          </cell>
          <cell r="H12953">
            <v>0</v>
          </cell>
          <cell r="I12953">
            <v>0</v>
          </cell>
          <cell r="J12953">
            <v>0</v>
          </cell>
          <cell r="K12953">
            <v>0</v>
          </cell>
          <cell r="L12953">
            <v>0</v>
          </cell>
          <cell r="M12953">
            <v>0</v>
          </cell>
          <cell r="N12953">
            <v>0</v>
          </cell>
          <cell r="O12953" t="str">
            <v>+++</v>
          </cell>
        </row>
        <row r="12954">
          <cell r="A12954" t="str">
            <v>700.40.85.085-6280.16</v>
          </cell>
          <cell r="B12954" t="str">
            <v>700</v>
          </cell>
          <cell r="C12954" t="str">
            <v>40</v>
          </cell>
          <cell r="D12954" t="str">
            <v>85</v>
          </cell>
          <cell r="E12954" t="str">
            <v>085</v>
          </cell>
          <cell r="F12954" t="str">
            <v>6280.16</v>
          </cell>
          <cell r="G12954" t="str">
            <v>Supplies-Public Works UV System Supplies</v>
          </cell>
          <cell r="H12954">
            <v>0</v>
          </cell>
          <cell r="I12954">
            <v>0</v>
          </cell>
          <cell r="J12954">
            <v>0</v>
          </cell>
          <cell r="K12954">
            <v>0</v>
          </cell>
          <cell r="L12954">
            <v>0</v>
          </cell>
          <cell r="M12954">
            <v>0</v>
          </cell>
          <cell r="N12954">
            <v>0</v>
          </cell>
          <cell r="O12954" t="str">
            <v>+++</v>
          </cell>
        </row>
        <row r="12955">
          <cell r="A12955" t="str">
            <v>700.40.85.085-6280.19</v>
          </cell>
          <cell r="B12955" t="str">
            <v>700</v>
          </cell>
          <cell r="C12955" t="str">
            <v>40</v>
          </cell>
          <cell r="D12955" t="str">
            <v>85</v>
          </cell>
          <cell r="E12955" t="str">
            <v>085</v>
          </cell>
          <cell r="F12955" t="str">
            <v>6280.19</v>
          </cell>
          <cell r="G12955" t="str">
            <v>Supplies-Public Works Specialty Maintenance Tools</v>
          </cell>
          <cell r="H12955">
            <v>0</v>
          </cell>
          <cell r="I12955">
            <v>0</v>
          </cell>
          <cell r="J12955">
            <v>0</v>
          </cell>
          <cell r="K12955">
            <v>0</v>
          </cell>
          <cell r="L12955">
            <v>0</v>
          </cell>
          <cell r="M12955">
            <v>0</v>
          </cell>
          <cell r="N12955">
            <v>0</v>
          </cell>
          <cell r="O12955" t="str">
            <v>+++</v>
          </cell>
        </row>
        <row r="12956">
          <cell r="A12956" t="str">
            <v>700.40.85.085-6280.20</v>
          </cell>
          <cell r="B12956" t="str">
            <v>700</v>
          </cell>
          <cell r="C12956" t="str">
            <v>40</v>
          </cell>
          <cell r="D12956" t="str">
            <v>85</v>
          </cell>
          <cell r="E12956" t="str">
            <v>085</v>
          </cell>
          <cell r="F12956" t="str">
            <v>6280.20</v>
          </cell>
          <cell r="G12956" t="str">
            <v>Supplies-Public Works Bin Repair</v>
          </cell>
          <cell r="H12956">
            <v>0</v>
          </cell>
          <cell r="I12956">
            <v>0</v>
          </cell>
          <cell r="J12956">
            <v>0</v>
          </cell>
          <cell r="K12956">
            <v>0</v>
          </cell>
          <cell r="L12956">
            <v>0</v>
          </cell>
          <cell r="M12956">
            <v>0</v>
          </cell>
          <cell r="N12956">
            <v>0</v>
          </cell>
          <cell r="O12956" t="str">
            <v>+++</v>
          </cell>
        </row>
        <row r="12957">
          <cell r="A12957" t="str">
            <v>700.40.85.085-6280.21</v>
          </cell>
          <cell r="B12957" t="str">
            <v>700</v>
          </cell>
          <cell r="C12957" t="str">
            <v>40</v>
          </cell>
          <cell r="D12957" t="str">
            <v>85</v>
          </cell>
          <cell r="E12957" t="str">
            <v>085</v>
          </cell>
          <cell r="F12957" t="str">
            <v>6280.21</v>
          </cell>
          <cell r="G12957" t="str">
            <v>Supplies-Public Works Used Oil Grant</v>
          </cell>
          <cell r="H12957">
            <v>0</v>
          </cell>
          <cell r="I12957">
            <v>0</v>
          </cell>
          <cell r="J12957">
            <v>0</v>
          </cell>
          <cell r="K12957">
            <v>0</v>
          </cell>
          <cell r="L12957">
            <v>0</v>
          </cell>
          <cell r="M12957">
            <v>0</v>
          </cell>
          <cell r="N12957">
            <v>0</v>
          </cell>
          <cell r="O12957" t="str">
            <v>+++</v>
          </cell>
        </row>
        <row r="12958">
          <cell r="A12958" t="str">
            <v>700.40.85.085-6280.22</v>
          </cell>
          <cell r="B12958" t="str">
            <v>700</v>
          </cell>
          <cell r="C12958" t="str">
            <v>40</v>
          </cell>
          <cell r="D12958" t="str">
            <v>85</v>
          </cell>
          <cell r="E12958" t="str">
            <v>085</v>
          </cell>
          <cell r="F12958" t="str">
            <v>6280.22</v>
          </cell>
          <cell r="G12958" t="str">
            <v>Supplies-Public Works Recycled Products</v>
          </cell>
          <cell r="H12958">
            <v>0</v>
          </cell>
          <cell r="I12958">
            <v>0</v>
          </cell>
          <cell r="J12958">
            <v>0</v>
          </cell>
          <cell r="K12958">
            <v>0</v>
          </cell>
          <cell r="L12958">
            <v>0</v>
          </cell>
          <cell r="M12958">
            <v>0</v>
          </cell>
          <cell r="N12958">
            <v>0</v>
          </cell>
          <cell r="O12958" t="str">
            <v>+++</v>
          </cell>
        </row>
        <row r="12959">
          <cell r="A12959" t="str">
            <v>700.40.85.085-6280.23</v>
          </cell>
          <cell r="B12959" t="str">
            <v>700</v>
          </cell>
          <cell r="C12959" t="str">
            <v>40</v>
          </cell>
          <cell r="D12959" t="str">
            <v>85</v>
          </cell>
          <cell r="E12959" t="str">
            <v>085</v>
          </cell>
          <cell r="F12959" t="str">
            <v>6280.23</v>
          </cell>
          <cell r="G12959" t="str">
            <v>Supplies-Public Works Recycling Education Program</v>
          </cell>
          <cell r="H12959">
            <v>0</v>
          </cell>
          <cell r="I12959">
            <v>0</v>
          </cell>
          <cell r="J12959">
            <v>0</v>
          </cell>
          <cell r="K12959">
            <v>0</v>
          </cell>
          <cell r="L12959">
            <v>0</v>
          </cell>
          <cell r="M12959">
            <v>0</v>
          </cell>
          <cell r="N12959">
            <v>0</v>
          </cell>
          <cell r="O12959" t="str">
            <v>+++</v>
          </cell>
        </row>
        <row r="12960">
          <cell r="A12960" t="str">
            <v>700.40.85.085-6280.25</v>
          </cell>
          <cell r="B12960" t="str">
            <v>700</v>
          </cell>
          <cell r="C12960" t="str">
            <v>40</v>
          </cell>
          <cell r="D12960" t="str">
            <v>85</v>
          </cell>
          <cell r="E12960" t="str">
            <v>085</v>
          </cell>
          <cell r="F12960" t="str">
            <v>6280.25</v>
          </cell>
          <cell r="G12960" t="str">
            <v>Supplies-Public Works Collection Containers</v>
          </cell>
          <cell r="H12960">
            <v>0</v>
          </cell>
          <cell r="I12960">
            <v>0</v>
          </cell>
          <cell r="J12960">
            <v>0</v>
          </cell>
          <cell r="K12960">
            <v>0</v>
          </cell>
          <cell r="L12960">
            <v>0</v>
          </cell>
          <cell r="M12960">
            <v>0</v>
          </cell>
          <cell r="N12960">
            <v>0</v>
          </cell>
          <cell r="O12960" t="str">
            <v>+++</v>
          </cell>
        </row>
        <row r="12961">
          <cell r="A12961" t="str">
            <v>700.40.85.085-6280.26</v>
          </cell>
          <cell r="B12961" t="str">
            <v>700</v>
          </cell>
          <cell r="C12961" t="str">
            <v>40</v>
          </cell>
          <cell r="D12961" t="str">
            <v>85</v>
          </cell>
          <cell r="E12961" t="str">
            <v>085</v>
          </cell>
          <cell r="F12961" t="str">
            <v>6280.26</v>
          </cell>
          <cell r="G12961" t="str">
            <v>Supplies-Public Works 3 Cart System Containers</v>
          </cell>
          <cell r="H12961">
            <v>0</v>
          </cell>
          <cell r="I12961">
            <v>0</v>
          </cell>
          <cell r="J12961">
            <v>0</v>
          </cell>
          <cell r="K12961">
            <v>0</v>
          </cell>
          <cell r="L12961">
            <v>0</v>
          </cell>
          <cell r="M12961">
            <v>0</v>
          </cell>
          <cell r="N12961">
            <v>0</v>
          </cell>
          <cell r="O12961" t="str">
            <v>+++</v>
          </cell>
        </row>
        <row r="12962">
          <cell r="A12962" t="str">
            <v>700.40.85.085-6280.27</v>
          </cell>
          <cell r="B12962" t="str">
            <v>700</v>
          </cell>
          <cell r="C12962" t="str">
            <v>40</v>
          </cell>
          <cell r="D12962" t="str">
            <v>85</v>
          </cell>
          <cell r="E12962" t="str">
            <v>085</v>
          </cell>
          <cell r="F12962" t="str">
            <v>6280.27</v>
          </cell>
          <cell r="G12962" t="str">
            <v>Supplies-Public Works SSJID Surface Water</v>
          </cell>
          <cell r="H12962">
            <v>0</v>
          </cell>
          <cell r="I12962">
            <v>0</v>
          </cell>
          <cell r="J12962">
            <v>0</v>
          </cell>
          <cell r="K12962">
            <v>0</v>
          </cell>
          <cell r="L12962">
            <v>0</v>
          </cell>
          <cell r="M12962">
            <v>0</v>
          </cell>
          <cell r="N12962">
            <v>0</v>
          </cell>
          <cell r="O12962" t="str">
            <v>+++</v>
          </cell>
        </row>
        <row r="12963">
          <cell r="A12963" t="str">
            <v>700.40.85.085-6280.28</v>
          </cell>
          <cell r="B12963" t="str">
            <v>700</v>
          </cell>
          <cell r="C12963" t="str">
            <v>40</v>
          </cell>
          <cell r="D12963" t="str">
            <v>85</v>
          </cell>
          <cell r="E12963" t="str">
            <v>085</v>
          </cell>
          <cell r="F12963" t="str">
            <v>6280.28</v>
          </cell>
          <cell r="G12963" t="str">
            <v>Supplies-Public Works Water Treatment Chemicals</v>
          </cell>
          <cell r="H12963">
            <v>0</v>
          </cell>
          <cell r="I12963">
            <v>0</v>
          </cell>
          <cell r="J12963">
            <v>0</v>
          </cell>
          <cell r="K12963">
            <v>0</v>
          </cell>
          <cell r="L12963">
            <v>0</v>
          </cell>
          <cell r="M12963">
            <v>0</v>
          </cell>
          <cell r="N12963">
            <v>0</v>
          </cell>
          <cell r="O12963" t="str">
            <v>+++</v>
          </cell>
        </row>
        <row r="12964">
          <cell r="A12964" t="str">
            <v>700.40.85.085-6280.29</v>
          </cell>
          <cell r="B12964" t="str">
            <v>700</v>
          </cell>
          <cell r="C12964" t="str">
            <v>40</v>
          </cell>
          <cell r="D12964" t="str">
            <v>85</v>
          </cell>
          <cell r="E12964" t="str">
            <v>085</v>
          </cell>
          <cell r="F12964" t="str">
            <v>6280.29</v>
          </cell>
          <cell r="G12964" t="str">
            <v>Supplies-Public Works Water Treatment</v>
          </cell>
          <cell r="H12964">
            <v>0</v>
          </cell>
          <cell r="I12964">
            <v>0</v>
          </cell>
          <cell r="J12964">
            <v>0</v>
          </cell>
          <cell r="K12964">
            <v>0</v>
          </cell>
          <cell r="L12964">
            <v>0</v>
          </cell>
          <cell r="M12964">
            <v>0</v>
          </cell>
          <cell r="N12964">
            <v>0</v>
          </cell>
          <cell r="O12964" t="str">
            <v>+++</v>
          </cell>
        </row>
        <row r="12965">
          <cell r="A12965" t="str">
            <v>700.40.85.085-6280.30</v>
          </cell>
          <cell r="B12965" t="str">
            <v>700</v>
          </cell>
          <cell r="C12965" t="str">
            <v>40</v>
          </cell>
          <cell r="D12965" t="str">
            <v>85</v>
          </cell>
          <cell r="E12965" t="str">
            <v>085</v>
          </cell>
          <cell r="F12965" t="str">
            <v>6280.30</v>
          </cell>
          <cell r="G12965" t="str">
            <v>Supplies-Public Works Automated &amp; Hand Tools</v>
          </cell>
          <cell r="H12965">
            <v>0</v>
          </cell>
          <cell r="I12965">
            <v>0</v>
          </cell>
          <cell r="J12965">
            <v>0</v>
          </cell>
          <cell r="K12965">
            <v>0</v>
          </cell>
          <cell r="L12965">
            <v>0</v>
          </cell>
          <cell r="M12965">
            <v>0</v>
          </cell>
          <cell r="N12965">
            <v>0</v>
          </cell>
          <cell r="O12965" t="str">
            <v>+++</v>
          </cell>
        </row>
        <row r="12966">
          <cell r="A12966" t="str">
            <v>700.40.85.085-6280.31</v>
          </cell>
          <cell r="B12966" t="str">
            <v>700</v>
          </cell>
          <cell r="C12966" t="str">
            <v>40</v>
          </cell>
          <cell r="D12966" t="str">
            <v>85</v>
          </cell>
          <cell r="E12966" t="str">
            <v>085</v>
          </cell>
          <cell r="F12966" t="str">
            <v>6280.31</v>
          </cell>
          <cell r="G12966" t="str">
            <v>Supplies-Public Works Water Conservation</v>
          </cell>
          <cell r="H12966">
            <v>0</v>
          </cell>
          <cell r="I12966">
            <v>0</v>
          </cell>
          <cell r="J12966">
            <v>0</v>
          </cell>
          <cell r="K12966">
            <v>0</v>
          </cell>
          <cell r="L12966">
            <v>0</v>
          </cell>
          <cell r="M12966">
            <v>0</v>
          </cell>
          <cell r="N12966">
            <v>0</v>
          </cell>
          <cell r="O12966" t="str">
            <v>+++</v>
          </cell>
        </row>
        <row r="12967">
          <cell r="A12967" t="str">
            <v>700.40.85.085-6280.32</v>
          </cell>
          <cell r="B12967" t="str">
            <v>700</v>
          </cell>
          <cell r="C12967" t="str">
            <v>40</v>
          </cell>
          <cell r="D12967" t="str">
            <v>85</v>
          </cell>
          <cell r="E12967" t="str">
            <v>085</v>
          </cell>
          <cell r="F12967" t="str">
            <v>6280.32</v>
          </cell>
          <cell r="G12967" t="str">
            <v>Supplies-Public Works Water Distribution System</v>
          </cell>
          <cell r="H12967">
            <v>0</v>
          </cell>
          <cell r="I12967">
            <v>0</v>
          </cell>
          <cell r="J12967">
            <v>0</v>
          </cell>
          <cell r="K12967">
            <v>0</v>
          </cell>
          <cell r="L12967">
            <v>0</v>
          </cell>
          <cell r="M12967">
            <v>0</v>
          </cell>
          <cell r="N12967">
            <v>0</v>
          </cell>
          <cell r="O12967" t="str">
            <v>+++</v>
          </cell>
        </row>
        <row r="12968">
          <cell r="A12968" t="str">
            <v>700.40.85.085-6280.33</v>
          </cell>
          <cell r="B12968" t="str">
            <v>700</v>
          </cell>
          <cell r="C12968" t="str">
            <v>40</v>
          </cell>
          <cell r="D12968" t="str">
            <v>85</v>
          </cell>
          <cell r="E12968" t="str">
            <v>085</v>
          </cell>
          <cell r="F12968" t="str">
            <v>6280.33</v>
          </cell>
          <cell r="G12968" t="str">
            <v>Supplies-Public Works Fire Hydrants</v>
          </cell>
          <cell r="H12968">
            <v>0</v>
          </cell>
          <cell r="I12968">
            <v>0</v>
          </cell>
          <cell r="J12968">
            <v>0</v>
          </cell>
          <cell r="K12968">
            <v>0</v>
          </cell>
          <cell r="L12968">
            <v>0</v>
          </cell>
          <cell r="M12968">
            <v>0</v>
          </cell>
          <cell r="N12968">
            <v>0</v>
          </cell>
          <cell r="O12968" t="str">
            <v>+++</v>
          </cell>
        </row>
        <row r="12969">
          <cell r="A12969" t="str">
            <v>700.40.85.085-6280.34</v>
          </cell>
          <cell r="B12969" t="str">
            <v>700</v>
          </cell>
          <cell r="C12969" t="str">
            <v>40</v>
          </cell>
          <cell r="D12969" t="str">
            <v>85</v>
          </cell>
          <cell r="E12969" t="str">
            <v>085</v>
          </cell>
          <cell r="F12969" t="str">
            <v>6280.34</v>
          </cell>
          <cell r="G12969" t="str">
            <v>Supplies-Public Works Wells &amp; Pumps</v>
          </cell>
          <cell r="H12969">
            <v>0</v>
          </cell>
          <cell r="I12969">
            <v>0</v>
          </cell>
          <cell r="J12969">
            <v>0</v>
          </cell>
          <cell r="K12969">
            <v>0</v>
          </cell>
          <cell r="L12969">
            <v>0</v>
          </cell>
          <cell r="M12969">
            <v>0</v>
          </cell>
          <cell r="N12969">
            <v>0</v>
          </cell>
          <cell r="O12969" t="str">
            <v>+++</v>
          </cell>
        </row>
        <row r="12970">
          <cell r="A12970" t="str">
            <v>700.40.85.085-6280.35</v>
          </cell>
          <cell r="B12970" t="str">
            <v>700</v>
          </cell>
          <cell r="C12970" t="str">
            <v>40</v>
          </cell>
          <cell r="D12970" t="str">
            <v>85</v>
          </cell>
          <cell r="E12970" t="str">
            <v>085</v>
          </cell>
          <cell r="F12970" t="str">
            <v>6280.35</v>
          </cell>
          <cell r="G12970" t="str">
            <v>Supplies-Public Works Water Meters &amp; Boxes</v>
          </cell>
          <cell r="H12970">
            <v>0</v>
          </cell>
          <cell r="I12970">
            <v>0</v>
          </cell>
          <cell r="J12970">
            <v>0</v>
          </cell>
          <cell r="K12970">
            <v>0</v>
          </cell>
          <cell r="L12970">
            <v>0</v>
          </cell>
          <cell r="M12970">
            <v>0</v>
          </cell>
          <cell r="N12970">
            <v>0</v>
          </cell>
          <cell r="O12970" t="str">
            <v>+++</v>
          </cell>
        </row>
        <row r="12971">
          <cell r="A12971" t="str">
            <v>700.40.85.085-6280.36</v>
          </cell>
          <cell r="B12971" t="str">
            <v>700</v>
          </cell>
          <cell r="C12971" t="str">
            <v>40</v>
          </cell>
          <cell r="D12971" t="str">
            <v>85</v>
          </cell>
          <cell r="E12971" t="str">
            <v>085</v>
          </cell>
          <cell r="F12971" t="str">
            <v>6280.36</v>
          </cell>
          <cell r="G12971" t="str">
            <v>Supplies-Public Works Traffic Calming</v>
          </cell>
          <cell r="H12971">
            <v>0</v>
          </cell>
          <cell r="I12971">
            <v>0</v>
          </cell>
          <cell r="J12971">
            <v>0</v>
          </cell>
          <cell r="K12971">
            <v>0</v>
          </cell>
          <cell r="L12971">
            <v>0</v>
          </cell>
          <cell r="M12971">
            <v>0</v>
          </cell>
          <cell r="N12971">
            <v>0</v>
          </cell>
          <cell r="O12971" t="str">
            <v>+++</v>
          </cell>
        </row>
        <row r="12972">
          <cell r="A12972" t="str">
            <v>700.40.85.085-6280.38</v>
          </cell>
          <cell r="B12972" t="str">
            <v>700</v>
          </cell>
          <cell r="C12972" t="str">
            <v>40</v>
          </cell>
          <cell r="D12972" t="str">
            <v>85</v>
          </cell>
          <cell r="E12972" t="str">
            <v>085</v>
          </cell>
          <cell r="F12972" t="str">
            <v>6280.38</v>
          </cell>
          <cell r="G12972" t="str">
            <v>Supplies-Public Works Global Supplies</v>
          </cell>
          <cell r="H12972">
            <v>0</v>
          </cell>
          <cell r="I12972">
            <v>0</v>
          </cell>
          <cell r="J12972">
            <v>0</v>
          </cell>
          <cell r="K12972">
            <v>0</v>
          </cell>
          <cell r="L12972">
            <v>0</v>
          </cell>
          <cell r="M12972">
            <v>0</v>
          </cell>
          <cell r="N12972">
            <v>0</v>
          </cell>
          <cell r="O12972" t="str">
            <v>+++</v>
          </cell>
        </row>
        <row r="12973">
          <cell r="A12973" t="str">
            <v>700.40.85.085-6280.39</v>
          </cell>
          <cell r="B12973" t="str">
            <v>700</v>
          </cell>
          <cell r="C12973" t="str">
            <v>40</v>
          </cell>
          <cell r="D12973" t="str">
            <v>85</v>
          </cell>
          <cell r="E12973" t="str">
            <v>085</v>
          </cell>
          <cell r="F12973" t="str">
            <v>6280.39</v>
          </cell>
          <cell r="G12973" t="str">
            <v>Supplies-Public Works Industrial Waste Pretreatment</v>
          </cell>
          <cell r="H12973">
            <v>0</v>
          </cell>
          <cell r="I12973">
            <v>0</v>
          </cell>
          <cell r="J12973">
            <v>0</v>
          </cell>
          <cell r="K12973">
            <v>0</v>
          </cell>
          <cell r="L12973">
            <v>0</v>
          </cell>
          <cell r="M12973">
            <v>0</v>
          </cell>
          <cell r="N12973">
            <v>0</v>
          </cell>
          <cell r="O12973" t="str">
            <v>+++</v>
          </cell>
        </row>
        <row r="12974">
          <cell r="A12974" t="str">
            <v>700.40.85.085-6280.41</v>
          </cell>
          <cell r="B12974" t="str">
            <v>700</v>
          </cell>
          <cell r="C12974" t="str">
            <v>40</v>
          </cell>
          <cell r="D12974" t="str">
            <v>85</v>
          </cell>
          <cell r="E12974" t="str">
            <v>085</v>
          </cell>
          <cell r="F12974" t="str">
            <v>6280.41</v>
          </cell>
          <cell r="G12974" t="str">
            <v>Supplies-Public Works Bevarage Container Grant</v>
          </cell>
          <cell r="H12974">
            <v>0</v>
          </cell>
          <cell r="I12974">
            <v>0</v>
          </cell>
          <cell r="J12974">
            <v>0</v>
          </cell>
          <cell r="K12974">
            <v>0</v>
          </cell>
          <cell r="L12974">
            <v>0</v>
          </cell>
          <cell r="M12974">
            <v>0</v>
          </cell>
          <cell r="N12974">
            <v>0</v>
          </cell>
          <cell r="O12974" t="str">
            <v>+++</v>
          </cell>
        </row>
        <row r="12975">
          <cell r="A12975" t="str">
            <v>700.40.85.085-6280.42</v>
          </cell>
          <cell r="B12975" t="str">
            <v>700</v>
          </cell>
          <cell r="C12975" t="str">
            <v>40</v>
          </cell>
          <cell r="D12975" t="str">
            <v>85</v>
          </cell>
          <cell r="E12975" t="str">
            <v>085</v>
          </cell>
          <cell r="F12975" t="str">
            <v>6280.42</v>
          </cell>
          <cell r="G12975" t="str">
            <v>Supplies-Public Works Industrial Wastewater</v>
          </cell>
          <cell r="H12975">
            <v>0</v>
          </cell>
          <cell r="I12975">
            <v>0</v>
          </cell>
          <cell r="J12975">
            <v>0</v>
          </cell>
          <cell r="K12975">
            <v>0</v>
          </cell>
          <cell r="L12975">
            <v>0</v>
          </cell>
          <cell r="M12975">
            <v>0</v>
          </cell>
          <cell r="N12975">
            <v>0</v>
          </cell>
          <cell r="O12975" t="str">
            <v>+++</v>
          </cell>
        </row>
        <row r="12976">
          <cell r="A12976" t="str">
            <v>700.40.85.085-6300.01</v>
          </cell>
          <cell r="B12976" t="str">
            <v>700</v>
          </cell>
          <cell r="C12976" t="str">
            <v>40</v>
          </cell>
          <cell r="D12976" t="str">
            <v>85</v>
          </cell>
          <cell r="E12976" t="str">
            <v>085</v>
          </cell>
          <cell r="F12976" t="str">
            <v>6300.01</v>
          </cell>
          <cell r="G12976" t="str">
            <v>Dues &amp; Subscriptions Memberships</v>
          </cell>
          <cell r="H12976">
            <v>0</v>
          </cell>
          <cell r="I12976">
            <v>0</v>
          </cell>
          <cell r="J12976">
            <v>0</v>
          </cell>
          <cell r="K12976">
            <v>0</v>
          </cell>
          <cell r="L12976">
            <v>0</v>
          </cell>
          <cell r="M12976">
            <v>0</v>
          </cell>
          <cell r="N12976">
            <v>0</v>
          </cell>
          <cell r="O12976" t="str">
            <v>+++</v>
          </cell>
        </row>
        <row r="12977">
          <cell r="A12977" t="str">
            <v>700.40.85.085-6300.02</v>
          </cell>
          <cell r="B12977" t="str">
            <v>700</v>
          </cell>
          <cell r="C12977" t="str">
            <v>40</v>
          </cell>
          <cell r="D12977" t="str">
            <v>85</v>
          </cell>
          <cell r="E12977" t="str">
            <v>085</v>
          </cell>
          <cell r="F12977" t="str">
            <v>6300.02</v>
          </cell>
          <cell r="G12977" t="str">
            <v>Dues &amp; Subscriptions Publications</v>
          </cell>
          <cell r="H12977">
            <v>0</v>
          </cell>
          <cell r="I12977">
            <v>0</v>
          </cell>
          <cell r="J12977">
            <v>0</v>
          </cell>
          <cell r="K12977">
            <v>0</v>
          </cell>
          <cell r="L12977">
            <v>0</v>
          </cell>
          <cell r="M12977">
            <v>0</v>
          </cell>
          <cell r="N12977">
            <v>0</v>
          </cell>
          <cell r="O12977" t="str">
            <v>+++</v>
          </cell>
        </row>
        <row r="12978">
          <cell r="A12978" t="str">
            <v>700.40.85.085-6300.03</v>
          </cell>
          <cell r="B12978" t="str">
            <v>700</v>
          </cell>
          <cell r="C12978" t="str">
            <v>40</v>
          </cell>
          <cell r="D12978" t="str">
            <v>85</v>
          </cell>
          <cell r="E12978" t="str">
            <v>085</v>
          </cell>
          <cell r="F12978" t="str">
            <v>6300.03</v>
          </cell>
          <cell r="G12978" t="str">
            <v>Dues &amp; Subscriptions Certifications</v>
          </cell>
          <cell r="H12978">
            <v>0</v>
          </cell>
          <cell r="I12978">
            <v>0</v>
          </cell>
          <cell r="J12978">
            <v>0</v>
          </cell>
          <cell r="K12978">
            <v>0</v>
          </cell>
          <cell r="L12978">
            <v>0</v>
          </cell>
          <cell r="M12978">
            <v>0</v>
          </cell>
          <cell r="N12978">
            <v>0</v>
          </cell>
          <cell r="O12978" t="str">
            <v>+++</v>
          </cell>
        </row>
        <row r="12979">
          <cell r="A12979" t="str">
            <v>700.40.85.085-6350.01</v>
          </cell>
          <cell r="B12979" t="str">
            <v>700</v>
          </cell>
          <cell r="C12979" t="str">
            <v>40</v>
          </cell>
          <cell r="D12979" t="str">
            <v>85</v>
          </cell>
          <cell r="E12979" t="str">
            <v>085</v>
          </cell>
          <cell r="F12979" t="str">
            <v>6350.01</v>
          </cell>
          <cell r="G12979" t="str">
            <v>Maintenance Agreements &amp; Licenses License/Software Maintenance</v>
          </cell>
          <cell r="H12979">
            <v>0</v>
          </cell>
          <cell r="I12979">
            <v>0</v>
          </cell>
          <cell r="J12979">
            <v>0</v>
          </cell>
          <cell r="K12979">
            <v>0</v>
          </cell>
          <cell r="L12979">
            <v>0</v>
          </cell>
          <cell r="M12979">
            <v>0</v>
          </cell>
          <cell r="N12979">
            <v>0</v>
          </cell>
          <cell r="O12979" t="str">
            <v>+++</v>
          </cell>
        </row>
        <row r="12980">
          <cell r="A12980" t="str">
            <v>700.40.85.085-6350.02</v>
          </cell>
          <cell r="B12980" t="str">
            <v>700</v>
          </cell>
          <cell r="C12980" t="str">
            <v>40</v>
          </cell>
          <cell r="D12980" t="str">
            <v>85</v>
          </cell>
          <cell r="E12980" t="str">
            <v>085</v>
          </cell>
          <cell r="F12980" t="str">
            <v>6350.02</v>
          </cell>
          <cell r="G12980" t="str">
            <v>Maintenance Agreements &amp; Licenses Hardware Maintenance</v>
          </cell>
          <cell r="H12980">
            <v>0</v>
          </cell>
          <cell r="I12980">
            <v>0</v>
          </cell>
          <cell r="J12980">
            <v>0</v>
          </cell>
          <cell r="K12980">
            <v>0</v>
          </cell>
          <cell r="L12980">
            <v>0</v>
          </cell>
          <cell r="M12980">
            <v>0</v>
          </cell>
          <cell r="N12980">
            <v>0</v>
          </cell>
          <cell r="O12980" t="str">
            <v>+++</v>
          </cell>
        </row>
        <row r="12981">
          <cell r="A12981" t="str">
            <v>700.40.85.085-6350.03</v>
          </cell>
          <cell r="B12981" t="str">
            <v>700</v>
          </cell>
          <cell r="C12981" t="str">
            <v>40</v>
          </cell>
          <cell r="D12981" t="str">
            <v>85</v>
          </cell>
          <cell r="E12981" t="str">
            <v>085</v>
          </cell>
          <cell r="F12981" t="str">
            <v>6350.03</v>
          </cell>
          <cell r="G12981" t="str">
            <v>Maintenance Agreements &amp; Licenses Maintenance Agreements</v>
          </cell>
          <cell r="H12981">
            <v>0</v>
          </cell>
          <cell r="I12981">
            <v>0</v>
          </cell>
          <cell r="J12981">
            <v>0</v>
          </cell>
          <cell r="K12981">
            <v>0</v>
          </cell>
          <cell r="L12981">
            <v>0</v>
          </cell>
          <cell r="M12981">
            <v>0</v>
          </cell>
          <cell r="N12981">
            <v>0</v>
          </cell>
          <cell r="O12981" t="str">
            <v>+++</v>
          </cell>
        </row>
        <row r="12982">
          <cell r="A12982" t="str">
            <v>700.40.85.085-6350.04</v>
          </cell>
          <cell r="B12982" t="str">
            <v>700</v>
          </cell>
          <cell r="C12982" t="str">
            <v>40</v>
          </cell>
          <cell r="D12982" t="str">
            <v>85</v>
          </cell>
          <cell r="E12982" t="str">
            <v>085</v>
          </cell>
          <cell r="F12982" t="str">
            <v>6350.04</v>
          </cell>
          <cell r="G12982" t="str">
            <v>Maintenance Agreements &amp; Licenses SCADA</v>
          </cell>
          <cell r="H12982">
            <v>0</v>
          </cell>
          <cell r="I12982">
            <v>0</v>
          </cell>
          <cell r="J12982">
            <v>0</v>
          </cell>
          <cell r="K12982">
            <v>0</v>
          </cell>
          <cell r="L12982">
            <v>0</v>
          </cell>
          <cell r="M12982">
            <v>0</v>
          </cell>
          <cell r="N12982">
            <v>0</v>
          </cell>
          <cell r="O12982" t="str">
            <v>+++</v>
          </cell>
        </row>
        <row r="12983">
          <cell r="A12983" t="str">
            <v>700.40.85.085-6350.05</v>
          </cell>
          <cell r="B12983" t="str">
            <v>700</v>
          </cell>
          <cell r="C12983" t="str">
            <v>40</v>
          </cell>
          <cell r="D12983" t="str">
            <v>85</v>
          </cell>
          <cell r="E12983" t="str">
            <v>085</v>
          </cell>
          <cell r="F12983" t="str">
            <v>6350.05</v>
          </cell>
          <cell r="G12983" t="str">
            <v>Maintenance Agreements &amp; Licenses Traffic Control</v>
          </cell>
          <cell r="H12983">
            <v>0</v>
          </cell>
          <cell r="I12983">
            <v>0</v>
          </cell>
          <cell r="J12983">
            <v>0</v>
          </cell>
          <cell r="K12983">
            <v>0</v>
          </cell>
          <cell r="L12983">
            <v>0</v>
          </cell>
          <cell r="M12983">
            <v>0</v>
          </cell>
          <cell r="N12983">
            <v>0</v>
          </cell>
          <cell r="O12983" t="str">
            <v>+++</v>
          </cell>
        </row>
        <row r="12984">
          <cell r="A12984" t="str">
            <v>700.40.85.085-6350.06</v>
          </cell>
          <cell r="B12984" t="str">
            <v>700</v>
          </cell>
          <cell r="C12984" t="str">
            <v>40</v>
          </cell>
          <cell r="D12984" t="str">
            <v>85</v>
          </cell>
          <cell r="E12984" t="str">
            <v>085</v>
          </cell>
          <cell r="F12984" t="str">
            <v>6350.06</v>
          </cell>
          <cell r="G12984" t="str">
            <v>Maintenance Agreements &amp; Licenses Streetlights</v>
          </cell>
          <cell r="H12984">
            <v>0</v>
          </cell>
          <cell r="I12984">
            <v>0</v>
          </cell>
          <cell r="J12984">
            <v>0</v>
          </cell>
          <cell r="K12984">
            <v>0</v>
          </cell>
          <cell r="L12984">
            <v>0</v>
          </cell>
          <cell r="M12984">
            <v>0</v>
          </cell>
          <cell r="N12984">
            <v>0</v>
          </cell>
          <cell r="O12984" t="str">
            <v>+++</v>
          </cell>
        </row>
        <row r="12985">
          <cell r="A12985" t="str">
            <v>700.40.85.085-6375.01</v>
          </cell>
          <cell r="B12985" t="str">
            <v>700</v>
          </cell>
          <cell r="C12985" t="str">
            <v>40</v>
          </cell>
          <cell r="D12985" t="str">
            <v>85</v>
          </cell>
          <cell r="E12985" t="str">
            <v>085</v>
          </cell>
          <cell r="F12985" t="str">
            <v>6375.01</v>
          </cell>
          <cell r="G12985" t="str">
            <v>Operating Fees NPDES Permit Renewal</v>
          </cell>
          <cell r="H12985">
            <v>0</v>
          </cell>
          <cell r="I12985">
            <v>0</v>
          </cell>
          <cell r="J12985">
            <v>0</v>
          </cell>
          <cell r="K12985">
            <v>0</v>
          </cell>
          <cell r="L12985">
            <v>0</v>
          </cell>
          <cell r="M12985">
            <v>0</v>
          </cell>
          <cell r="N12985">
            <v>0</v>
          </cell>
          <cell r="O12985" t="str">
            <v>+++</v>
          </cell>
        </row>
        <row r="12986">
          <cell r="A12986" t="str">
            <v>700.40.85.085-6375.02</v>
          </cell>
          <cell r="B12986" t="str">
            <v>700</v>
          </cell>
          <cell r="C12986" t="str">
            <v>40</v>
          </cell>
          <cell r="D12986" t="str">
            <v>85</v>
          </cell>
          <cell r="E12986" t="str">
            <v>085</v>
          </cell>
          <cell r="F12986" t="str">
            <v>6375.02</v>
          </cell>
          <cell r="G12986" t="str">
            <v>Operating Fees NPDES Permit Compliance</v>
          </cell>
          <cell r="H12986">
            <v>0</v>
          </cell>
          <cell r="I12986">
            <v>0</v>
          </cell>
          <cell r="J12986">
            <v>0</v>
          </cell>
          <cell r="K12986">
            <v>0</v>
          </cell>
          <cell r="L12986">
            <v>0</v>
          </cell>
          <cell r="M12986">
            <v>0</v>
          </cell>
          <cell r="N12986">
            <v>0</v>
          </cell>
          <cell r="O12986" t="str">
            <v>+++</v>
          </cell>
        </row>
        <row r="12987">
          <cell r="A12987" t="str">
            <v>700.40.85.085-6375.03</v>
          </cell>
          <cell r="B12987" t="str">
            <v>700</v>
          </cell>
          <cell r="C12987" t="str">
            <v>40</v>
          </cell>
          <cell r="D12987" t="str">
            <v>85</v>
          </cell>
          <cell r="E12987" t="str">
            <v>085</v>
          </cell>
          <cell r="F12987" t="str">
            <v>6375.03</v>
          </cell>
          <cell r="G12987" t="str">
            <v>Operating Fees SSJID Drainage</v>
          </cell>
          <cell r="H12987">
            <v>0</v>
          </cell>
          <cell r="I12987">
            <v>0</v>
          </cell>
          <cell r="J12987">
            <v>0</v>
          </cell>
          <cell r="K12987">
            <v>0</v>
          </cell>
          <cell r="L12987">
            <v>0</v>
          </cell>
          <cell r="M12987">
            <v>0</v>
          </cell>
          <cell r="N12987">
            <v>0</v>
          </cell>
          <cell r="O12987" t="str">
            <v>+++</v>
          </cell>
        </row>
        <row r="12988">
          <cell r="A12988" t="str">
            <v>700.40.85.085-6375.04</v>
          </cell>
          <cell r="B12988" t="str">
            <v>700</v>
          </cell>
          <cell r="C12988" t="str">
            <v>40</v>
          </cell>
          <cell r="D12988" t="str">
            <v>85</v>
          </cell>
          <cell r="E12988" t="str">
            <v>085</v>
          </cell>
          <cell r="F12988" t="str">
            <v>6375.04</v>
          </cell>
          <cell r="G12988" t="str">
            <v>Operating Fees Operating Permits</v>
          </cell>
          <cell r="H12988">
            <v>0</v>
          </cell>
          <cell r="I12988">
            <v>0</v>
          </cell>
          <cell r="J12988">
            <v>0</v>
          </cell>
          <cell r="K12988">
            <v>0</v>
          </cell>
          <cell r="L12988">
            <v>0</v>
          </cell>
          <cell r="M12988">
            <v>0</v>
          </cell>
          <cell r="N12988">
            <v>0</v>
          </cell>
          <cell r="O12988" t="str">
            <v>+++</v>
          </cell>
        </row>
        <row r="12989">
          <cell r="A12989" t="str">
            <v>700.40.85.085-6375.05</v>
          </cell>
          <cell r="B12989" t="str">
            <v>700</v>
          </cell>
          <cell r="C12989" t="str">
            <v>40</v>
          </cell>
          <cell r="D12989" t="str">
            <v>85</v>
          </cell>
          <cell r="E12989" t="str">
            <v>085</v>
          </cell>
          <cell r="F12989" t="str">
            <v>6375.05</v>
          </cell>
          <cell r="G12989" t="str">
            <v>Operating Fees Annual Waste Discharger</v>
          </cell>
          <cell r="H12989">
            <v>0</v>
          </cell>
          <cell r="I12989">
            <v>0</v>
          </cell>
          <cell r="J12989">
            <v>0</v>
          </cell>
          <cell r="K12989">
            <v>0</v>
          </cell>
          <cell r="L12989">
            <v>0</v>
          </cell>
          <cell r="M12989">
            <v>0</v>
          </cell>
          <cell r="N12989">
            <v>0</v>
          </cell>
          <cell r="O12989" t="str">
            <v>+++</v>
          </cell>
        </row>
        <row r="12990">
          <cell r="A12990" t="str">
            <v>700.40.85.085-6375.07</v>
          </cell>
          <cell r="B12990" t="str">
            <v>700</v>
          </cell>
          <cell r="C12990" t="str">
            <v>40</v>
          </cell>
          <cell r="D12990" t="str">
            <v>85</v>
          </cell>
          <cell r="E12990" t="str">
            <v>085</v>
          </cell>
          <cell r="F12990" t="str">
            <v>6375.07</v>
          </cell>
          <cell r="G12990" t="str">
            <v>Operating Fees Permit</v>
          </cell>
          <cell r="H12990">
            <v>0</v>
          </cell>
          <cell r="I12990">
            <v>0</v>
          </cell>
          <cell r="J12990">
            <v>0</v>
          </cell>
          <cell r="K12990">
            <v>0</v>
          </cell>
          <cell r="L12990">
            <v>0</v>
          </cell>
          <cell r="M12990">
            <v>0</v>
          </cell>
          <cell r="N12990">
            <v>0</v>
          </cell>
          <cell r="O12990" t="str">
            <v>+++</v>
          </cell>
        </row>
        <row r="12991">
          <cell r="A12991" t="str">
            <v>700.40.85.085-6375.08</v>
          </cell>
          <cell r="B12991" t="str">
            <v>700</v>
          </cell>
          <cell r="C12991" t="str">
            <v>40</v>
          </cell>
          <cell r="D12991" t="str">
            <v>85</v>
          </cell>
          <cell r="E12991" t="str">
            <v>085</v>
          </cell>
          <cell r="F12991" t="str">
            <v>6375.08</v>
          </cell>
          <cell r="G12991" t="str">
            <v>Operating Fees Operating Permits Reg</v>
          </cell>
          <cell r="H12991">
            <v>0</v>
          </cell>
          <cell r="I12991">
            <v>0</v>
          </cell>
          <cell r="J12991">
            <v>0</v>
          </cell>
          <cell r="K12991">
            <v>0</v>
          </cell>
          <cell r="L12991">
            <v>0</v>
          </cell>
          <cell r="M12991">
            <v>0</v>
          </cell>
          <cell r="N12991">
            <v>0</v>
          </cell>
          <cell r="O12991" t="str">
            <v>+++</v>
          </cell>
        </row>
        <row r="12992">
          <cell r="A12992" t="str">
            <v>700.40.85.085-6375.09</v>
          </cell>
          <cell r="B12992" t="str">
            <v>700</v>
          </cell>
          <cell r="C12992" t="str">
            <v>40</v>
          </cell>
          <cell r="D12992" t="str">
            <v>85</v>
          </cell>
          <cell r="E12992" t="str">
            <v>085</v>
          </cell>
          <cell r="F12992" t="str">
            <v>6375.09</v>
          </cell>
          <cell r="G12992" t="str">
            <v>Operating Fees Dumping</v>
          </cell>
          <cell r="H12992">
            <v>0</v>
          </cell>
          <cell r="I12992">
            <v>0</v>
          </cell>
          <cell r="J12992">
            <v>0</v>
          </cell>
          <cell r="K12992">
            <v>0</v>
          </cell>
          <cell r="L12992">
            <v>0</v>
          </cell>
          <cell r="M12992">
            <v>0</v>
          </cell>
          <cell r="N12992">
            <v>0</v>
          </cell>
          <cell r="O12992" t="str">
            <v>+++</v>
          </cell>
        </row>
        <row r="12993">
          <cell r="A12993" t="str">
            <v>700.40.85.085-6375.10</v>
          </cell>
          <cell r="B12993" t="str">
            <v>700</v>
          </cell>
          <cell r="C12993" t="str">
            <v>40</v>
          </cell>
          <cell r="D12993" t="str">
            <v>85</v>
          </cell>
          <cell r="E12993" t="str">
            <v>085</v>
          </cell>
          <cell r="F12993" t="str">
            <v>6375.10</v>
          </cell>
          <cell r="G12993" t="str">
            <v>Operating Fees Sludge Disposal</v>
          </cell>
          <cell r="H12993">
            <v>0</v>
          </cell>
          <cell r="I12993">
            <v>0</v>
          </cell>
          <cell r="J12993">
            <v>0</v>
          </cell>
          <cell r="K12993">
            <v>0</v>
          </cell>
          <cell r="L12993">
            <v>0</v>
          </cell>
          <cell r="M12993">
            <v>0</v>
          </cell>
          <cell r="N12993">
            <v>0</v>
          </cell>
          <cell r="O12993" t="str">
            <v>+++</v>
          </cell>
        </row>
        <row r="12994">
          <cell r="A12994" t="str">
            <v>700.40.85.085-6375.11</v>
          </cell>
          <cell r="B12994" t="str">
            <v>700</v>
          </cell>
          <cell r="C12994" t="str">
            <v>40</v>
          </cell>
          <cell r="D12994" t="str">
            <v>85</v>
          </cell>
          <cell r="E12994" t="str">
            <v>085</v>
          </cell>
          <cell r="F12994" t="str">
            <v>6375.11</v>
          </cell>
          <cell r="G12994" t="str">
            <v>Operating Fees Compost Tipping</v>
          </cell>
          <cell r="H12994">
            <v>0</v>
          </cell>
          <cell r="I12994">
            <v>0</v>
          </cell>
          <cell r="J12994">
            <v>0</v>
          </cell>
          <cell r="K12994">
            <v>0</v>
          </cell>
          <cell r="L12994">
            <v>0</v>
          </cell>
          <cell r="M12994">
            <v>0</v>
          </cell>
          <cell r="N12994">
            <v>0</v>
          </cell>
          <cell r="O12994" t="str">
            <v>+++</v>
          </cell>
        </row>
        <row r="12995">
          <cell r="A12995" t="str">
            <v>700.40.85.085-6375.12</v>
          </cell>
          <cell r="B12995" t="str">
            <v>700</v>
          </cell>
          <cell r="C12995" t="str">
            <v>40</v>
          </cell>
          <cell r="D12995" t="str">
            <v>85</v>
          </cell>
          <cell r="E12995" t="str">
            <v>085</v>
          </cell>
          <cell r="F12995" t="str">
            <v>6375.12</v>
          </cell>
          <cell r="G12995" t="str">
            <v>Operating Fees Curbside Recycling</v>
          </cell>
          <cell r="H12995">
            <v>0</v>
          </cell>
          <cell r="I12995">
            <v>0</v>
          </cell>
          <cell r="J12995">
            <v>0</v>
          </cell>
          <cell r="K12995">
            <v>0</v>
          </cell>
          <cell r="L12995">
            <v>0</v>
          </cell>
          <cell r="M12995">
            <v>0</v>
          </cell>
          <cell r="N12995">
            <v>0</v>
          </cell>
          <cell r="O12995" t="str">
            <v>+++</v>
          </cell>
        </row>
        <row r="12996">
          <cell r="A12996" t="str">
            <v>700.40.85.085-6375.15</v>
          </cell>
          <cell r="B12996" t="str">
            <v>700</v>
          </cell>
          <cell r="C12996" t="str">
            <v>40</v>
          </cell>
          <cell r="D12996" t="str">
            <v>85</v>
          </cell>
          <cell r="E12996" t="str">
            <v>085</v>
          </cell>
          <cell r="F12996" t="str">
            <v>6375.15</v>
          </cell>
          <cell r="G12996" t="str">
            <v>Operating Fees Concrete/Asphalt Tipping</v>
          </cell>
          <cell r="H12996">
            <v>0</v>
          </cell>
          <cell r="I12996">
            <v>0</v>
          </cell>
          <cell r="J12996">
            <v>0</v>
          </cell>
          <cell r="K12996">
            <v>0</v>
          </cell>
          <cell r="L12996">
            <v>0</v>
          </cell>
          <cell r="M12996">
            <v>0</v>
          </cell>
          <cell r="N12996">
            <v>0</v>
          </cell>
          <cell r="O12996" t="str">
            <v>+++</v>
          </cell>
        </row>
        <row r="12997">
          <cell r="A12997" t="str">
            <v>700.40.85.085-6375.16</v>
          </cell>
          <cell r="B12997" t="str">
            <v>700</v>
          </cell>
          <cell r="C12997" t="str">
            <v>40</v>
          </cell>
          <cell r="D12997" t="str">
            <v>85</v>
          </cell>
          <cell r="E12997" t="str">
            <v>085</v>
          </cell>
          <cell r="F12997" t="str">
            <v>6375.16</v>
          </cell>
          <cell r="G12997" t="str">
            <v>Operating Fees Universal Waste Recycling</v>
          </cell>
          <cell r="H12997">
            <v>0</v>
          </cell>
          <cell r="I12997">
            <v>0</v>
          </cell>
          <cell r="J12997">
            <v>0</v>
          </cell>
          <cell r="K12997">
            <v>0</v>
          </cell>
          <cell r="L12997">
            <v>0</v>
          </cell>
          <cell r="M12997">
            <v>0</v>
          </cell>
          <cell r="N12997">
            <v>0</v>
          </cell>
          <cell r="O12997" t="str">
            <v>+++</v>
          </cell>
        </row>
        <row r="12998">
          <cell r="A12998" t="str">
            <v>700.40.85.085-6375.18</v>
          </cell>
          <cell r="B12998" t="str">
            <v>700</v>
          </cell>
          <cell r="C12998" t="str">
            <v>40</v>
          </cell>
          <cell r="D12998" t="str">
            <v>85</v>
          </cell>
          <cell r="E12998" t="str">
            <v>085</v>
          </cell>
          <cell r="F12998" t="str">
            <v>6375.18</v>
          </cell>
          <cell r="G12998" t="str">
            <v>Operating Fees Used Oil Recycling</v>
          </cell>
          <cell r="H12998">
            <v>0</v>
          </cell>
          <cell r="I12998">
            <v>0</v>
          </cell>
          <cell r="J12998">
            <v>0</v>
          </cell>
          <cell r="K12998">
            <v>0</v>
          </cell>
          <cell r="L12998">
            <v>0</v>
          </cell>
          <cell r="M12998">
            <v>0</v>
          </cell>
          <cell r="N12998">
            <v>0</v>
          </cell>
          <cell r="O12998" t="str">
            <v>+++</v>
          </cell>
        </row>
        <row r="12999">
          <cell r="A12999" t="str">
            <v>700.40.85.085-6375.19</v>
          </cell>
          <cell r="B12999" t="str">
            <v>700</v>
          </cell>
          <cell r="C12999" t="str">
            <v>40</v>
          </cell>
          <cell r="D12999" t="str">
            <v>85</v>
          </cell>
          <cell r="E12999" t="str">
            <v>085</v>
          </cell>
          <cell r="F12999" t="str">
            <v>6375.19</v>
          </cell>
          <cell r="G12999" t="str">
            <v>Operating Fees Highway Signal</v>
          </cell>
          <cell r="H12999">
            <v>0</v>
          </cell>
          <cell r="I12999">
            <v>0</v>
          </cell>
          <cell r="J12999">
            <v>0</v>
          </cell>
          <cell r="K12999">
            <v>0</v>
          </cell>
          <cell r="L12999">
            <v>0</v>
          </cell>
          <cell r="M12999">
            <v>0</v>
          </cell>
          <cell r="N12999">
            <v>0</v>
          </cell>
          <cell r="O12999" t="str">
            <v>+++</v>
          </cell>
        </row>
        <row r="13000">
          <cell r="A13000" t="str">
            <v>700.40.85.085-6375.20</v>
          </cell>
          <cell r="B13000" t="str">
            <v>700</v>
          </cell>
          <cell r="C13000" t="str">
            <v>40</v>
          </cell>
          <cell r="D13000" t="str">
            <v>85</v>
          </cell>
          <cell r="E13000" t="str">
            <v>085</v>
          </cell>
          <cell r="F13000" t="str">
            <v>6375.20</v>
          </cell>
          <cell r="G13000" t="str">
            <v>Operating Fees Fines and Penalties</v>
          </cell>
          <cell r="H13000">
            <v>0</v>
          </cell>
          <cell r="I13000">
            <v>0</v>
          </cell>
          <cell r="J13000">
            <v>0</v>
          </cell>
          <cell r="K13000">
            <v>0</v>
          </cell>
          <cell r="L13000">
            <v>0</v>
          </cell>
          <cell r="M13000">
            <v>0</v>
          </cell>
          <cell r="N13000">
            <v>0</v>
          </cell>
          <cell r="O13000" t="str">
            <v>+++</v>
          </cell>
        </row>
        <row r="13001">
          <cell r="A13001" t="str">
            <v>700.40.85.085-6400.01</v>
          </cell>
          <cell r="B13001" t="str">
            <v>700</v>
          </cell>
          <cell r="C13001" t="str">
            <v>40</v>
          </cell>
          <cell r="D13001" t="str">
            <v>85</v>
          </cell>
          <cell r="E13001" t="str">
            <v>085</v>
          </cell>
          <cell r="F13001" t="str">
            <v>6400.01</v>
          </cell>
          <cell r="G13001" t="str">
            <v>Repairs &amp; Maintenance Building</v>
          </cell>
          <cell r="H13001">
            <v>0</v>
          </cell>
          <cell r="I13001">
            <v>0</v>
          </cell>
          <cell r="J13001">
            <v>0</v>
          </cell>
          <cell r="K13001">
            <v>0</v>
          </cell>
          <cell r="L13001">
            <v>0</v>
          </cell>
          <cell r="M13001">
            <v>0</v>
          </cell>
          <cell r="N13001">
            <v>0</v>
          </cell>
          <cell r="O13001" t="str">
            <v>+++</v>
          </cell>
        </row>
        <row r="13002">
          <cell r="A13002" t="str">
            <v>700.40.85.085-6400.02</v>
          </cell>
          <cell r="B13002" t="str">
            <v>700</v>
          </cell>
          <cell r="C13002" t="str">
            <v>40</v>
          </cell>
          <cell r="D13002" t="str">
            <v>85</v>
          </cell>
          <cell r="E13002" t="str">
            <v>085</v>
          </cell>
          <cell r="F13002" t="str">
            <v>6400.02</v>
          </cell>
          <cell r="G13002" t="str">
            <v>Repairs &amp; Maintenance Minor Equipment/Other</v>
          </cell>
          <cell r="H13002">
            <v>0</v>
          </cell>
          <cell r="I13002">
            <v>0</v>
          </cell>
          <cell r="J13002">
            <v>0</v>
          </cell>
          <cell r="K13002">
            <v>0</v>
          </cell>
          <cell r="L13002">
            <v>0</v>
          </cell>
          <cell r="M13002">
            <v>0</v>
          </cell>
          <cell r="N13002">
            <v>0</v>
          </cell>
          <cell r="O13002" t="str">
            <v>+++</v>
          </cell>
        </row>
        <row r="13003">
          <cell r="A13003" t="str">
            <v>700.40.85.085-6400.03</v>
          </cell>
          <cell r="B13003" t="str">
            <v>700</v>
          </cell>
          <cell r="C13003" t="str">
            <v>40</v>
          </cell>
          <cell r="D13003" t="str">
            <v>85</v>
          </cell>
          <cell r="E13003" t="str">
            <v>085</v>
          </cell>
          <cell r="F13003" t="str">
            <v>6400.03</v>
          </cell>
          <cell r="G13003" t="str">
            <v>Repairs &amp; Maintenance Major Repair &amp; Contingency</v>
          </cell>
          <cell r="H13003">
            <v>0</v>
          </cell>
          <cell r="I13003">
            <v>0</v>
          </cell>
          <cell r="J13003">
            <v>0</v>
          </cell>
          <cell r="K13003">
            <v>0</v>
          </cell>
          <cell r="L13003">
            <v>0</v>
          </cell>
          <cell r="M13003">
            <v>0</v>
          </cell>
          <cell r="N13003">
            <v>0</v>
          </cell>
          <cell r="O13003" t="str">
            <v>+++</v>
          </cell>
        </row>
        <row r="13004">
          <cell r="A13004" t="str">
            <v>700.40.85.085-6400.04</v>
          </cell>
          <cell r="B13004" t="str">
            <v>700</v>
          </cell>
          <cell r="C13004" t="str">
            <v>40</v>
          </cell>
          <cell r="D13004" t="str">
            <v>85</v>
          </cell>
          <cell r="E13004" t="str">
            <v>085</v>
          </cell>
          <cell r="F13004" t="str">
            <v>6400.04</v>
          </cell>
          <cell r="G13004" t="str">
            <v>Repairs &amp; Maintenance Equipment Rental</v>
          </cell>
          <cell r="H13004">
            <v>0</v>
          </cell>
          <cell r="I13004">
            <v>0</v>
          </cell>
          <cell r="J13004">
            <v>0</v>
          </cell>
          <cell r="K13004">
            <v>0</v>
          </cell>
          <cell r="L13004">
            <v>0</v>
          </cell>
          <cell r="M13004">
            <v>0</v>
          </cell>
          <cell r="N13004">
            <v>0</v>
          </cell>
          <cell r="O13004" t="str">
            <v>+++</v>
          </cell>
        </row>
        <row r="13005">
          <cell r="A13005" t="str">
            <v>700.40.85.085-6400.05</v>
          </cell>
          <cell r="B13005" t="str">
            <v>700</v>
          </cell>
          <cell r="C13005" t="str">
            <v>40</v>
          </cell>
          <cell r="D13005" t="str">
            <v>85</v>
          </cell>
          <cell r="E13005" t="str">
            <v>085</v>
          </cell>
          <cell r="F13005" t="str">
            <v>6400.05</v>
          </cell>
          <cell r="G13005" t="str">
            <v>Repairs &amp; Maintenance Vehicle</v>
          </cell>
          <cell r="H13005">
            <v>0</v>
          </cell>
          <cell r="I13005">
            <v>0</v>
          </cell>
          <cell r="J13005">
            <v>0</v>
          </cell>
          <cell r="K13005">
            <v>0</v>
          </cell>
          <cell r="L13005">
            <v>0</v>
          </cell>
          <cell r="M13005">
            <v>0</v>
          </cell>
          <cell r="N13005">
            <v>0</v>
          </cell>
          <cell r="O13005" t="str">
            <v>+++</v>
          </cell>
        </row>
        <row r="13006">
          <cell r="A13006" t="str">
            <v>700.40.85.085-6400.07</v>
          </cell>
          <cell r="B13006" t="str">
            <v>700</v>
          </cell>
          <cell r="C13006" t="str">
            <v>40</v>
          </cell>
          <cell r="D13006" t="str">
            <v>85</v>
          </cell>
          <cell r="E13006" t="str">
            <v>085</v>
          </cell>
          <cell r="F13006" t="str">
            <v>6400.07</v>
          </cell>
          <cell r="G13006" t="str">
            <v>Repairs &amp; Maintenance Radio Communication</v>
          </cell>
          <cell r="H13006">
            <v>0</v>
          </cell>
          <cell r="I13006">
            <v>0</v>
          </cell>
          <cell r="J13006">
            <v>0</v>
          </cell>
          <cell r="K13006">
            <v>0</v>
          </cell>
          <cell r="L13006">
            <v>0</v>
          </cell>
          <cell r="M13006">
            <v>0</v>
          </cell>
          <cell r="N13006">
            <v>0</v>
          </cell>
          <cell r="O13006" t="str">
            <v>+++</v>
          </cell>
        </row>
        <row r="13007">
          <cell r="A13007" t="str">
            <v>700.40.85.085-6400.09</v>
          </cell>
          <cell r="B13007" t="str">
            <v>700</v>
          </cell>
          <cell r="C13007" t="str">
            <v>40</v>
          </cell>
          <cell r="D13007" t="str">
            <v>85</v>
          </cell>
          <cell r="E13007" t="str">
            <v>085</v>
          </cell>
          <cell r="F13007" t="str">
            <v>6400.09</v>
          </cell>
          <cell r="G13007" t="str">
            <v>Repairs &amp; Maintenance Well</v>
          </cell>
          <cell r="H13007">
            <v>0</v>
          </cell>
          <cell r="I13007">
            <v>0</v>
          </cell>
          <cell r="J13007">
            <v>0</v>
          </cell>
          <cell r="K13007">
            <v>0</v>
          </cell>
          <cell r="L13007">
            <v>0</v>
          </cell>
          <cell r="M13007">
            <v>0</v>
          </cell>
          <cell r="N13007">
            <v>0</v>
          </cell>
          <cell r="O13007" t="str">
            <v>+++</v>
          </cell>
        </row>
        <row r="13008">
          <cell r="A13008" t="str">
            <v>700.40.85.085-6400.10</v>
          </cell>
          <cell r="B13008" t="str">
            <v>700</v>
          </cell>
          <cell r="C13008" t="str">
            <v>40</v>
          </cell>
          <cell r="D13008" t="str">
            <v>85</v>
          </cell>
          <cell r="E13008" t="str">
            <v>085</v>
          </cell>
          <cell r="F13008" t="str">
            <v>6400.10</v>
          </cell>
          <cell r="G13008" t="str">
            <v>Repairs &amp; Maintenance Pavement</v>
          </cell>
          <cell r="H13008">
            <v>0</v>
          </cell>
          <cell r="I13008">
            <v>0</v>
          </cell>
          <cell r="J13008">
            <v>0</v>
          </cell>
          <cell r="K13008">
            <v>0</v>
          </cell>
          <cell r="L13008">
            <v>0</v>
          </cell>
          <cell r="M13008">
            <v>0</v>
          </cell>
          <cell r="N13008">
            <v>0</v>
          </cell>
          <cell r="O13008" t="str">
            <v>+++</v>
          </cell>
        </row>
        <row r="13009">
          <cell r="A13009" t="str">
            <v>700.40.85.085-6400.12</v>
          </cell>
          <cell r="B13009" t="str">
            <v>700</v>
          </cell>
          <cell r="C13009" t="str">
            <v>40</v>
          </cell>
          <cell r="D13009" t="str">
            <v>85</v>
          </cell>
          <cell r="E13009" t="str">
            <v>085</v>
          </cell>
          <cell r="F13009" t="str">
            <v>6400.12</v>
          </cell>
          <cell r="G13009" t="str">
            <v>Repairs &amp; Maintenance Pump</v>
          </cell>
          <cell r="H13009">
            <v>0</v>
          </cell>
          <cell r="I13009">
            <v>0</v>
          </cell>
          <cell r="J13009">
            <v>0</v>
          </cell>
          <cell r="K13009">
            <v>0</v>
          </cell>
          <cell r="L13009">
            <v>0</v>
          </cell>
          <cell r="M13009">
            <v>0</v>
          </cell>
          <cell r="N13009">
            <v>0</v>
          </cell>
          <cell r="O13009" t="str">
            <v>+++</v>
          </cell>
        </row>
        <row r="13010">
          <cell r="A13010" t="str">
            <v>700.40.85.085-6400.13</v>
          </cell>
          <cell r="B13010" t="str">
            <v>700</v>
          </cell>
          <cell r="C13010" t="str">
            <v>40</v>
          </cell>
          <cell r="D13010" t="str">
            <v>85</v>
          </cell>
          <cell r="E13010" t="str">
            <v>085</v>
          </cell>
          <cell r="F13010" t="str">
            <v>6400.13</v>
          </cell>
          <cell r="G13010" t="str">
            <v>Repairs &amp; Maintenance Storm Drain</v>
          </cell>
          <cell r="H13010">
            <v>0</v>
          </cell>
          <cell r="I13010">
            <v>0</v>
          </cell>
          <cell r="J13010">
            <v>0</v>
          </cell>
          <cell r="K13010">
            <v>0</v>
          </cell>
          <cell r="L13010">
            <v>0</v>
          </cell>
          <cell r="M13010">
            <v>0</v>
          </cell>
          <cell r="N13010">
            <v>0</v>
          </cell>
          <cell r="O13010" t="str">
            <v>+++</v>
          </cell>
        </row>
        <row r="13011">
          <cell r="A13011" t="str">
            <v>700.40.85.085-6400.19</v>
          </cell>
          <cell r="B13011" t="str">
            <v>700</v>
          </cell>
          <cell r="C13011" t="str">
            <v>40</v>
          </cell>
          <cell r="D13011" t="str">
            <v>85</v>
          </cell>
          <cell r="E13011" t="str">
            <v>085</v>
          </cell>
          <cell r="F13011" t="str">
            <v>6400.19</v>
          </cell>
          <cell r="G13011" t="str">
            <v>Repairs &amp; Maintenance Testing/Certifications</v>
          </cell>
          <cell r="H13011">
            <v>0</v>
          </cell>
          <cell r="I13011">
            <v>0</v>
          </cell>
          <cell r="J13011">
            <v>0</v>
          </cell>
          <cell r="K13011">
            <v>0</v>
          </cell>
          <cell r="L13011">
            <v>0</v>
          </cell>
          <cell r="M13011">
            <v>0</v>
          </cell>
          <cell r="N13011">
            <v>0</v>
          </cell>
          <cell r="O13011" t="str">
            <v>+++</v>
          </cell>
        </row>
        <row r="13012">
          <cell r="A13012" t="str">
            <v>700.40.85.085-6400.20</v>
          </cell>
          <cell r="B13012" t="str">
            <v>700</v>
          </cell>
          <cell r="C13012" t="str">
            <v>40</v>
          </cell>
          <cell r="D13012" t="str">
            <v>85</v>
          </cell>
          <cell r="E13012" t="str">
            <v>085</v>
          </cell>
          <cell r="F13012" t="str">
            <v>6400.20</v>
          </cell>
          <cell r="G13012" t="str">
            <v>Repairs &amp; Maintenance Property Maintenance</v>
          </cell>
          <cell r="H13012">
            <v>0</v>
          </cell>
          <cell r="I13012">
            <v>0</v>
          </cell>
          <cell r="J13012">
            <v>0</v>
          </cell>
          <cell r="K13012">
            <v>0</v>
          </cell>
          <cell r="L13012">
            <v>0</v>
          </cell>
          <cell r="M13012">
            <v>0</v>
          </cell>
          <cell r="N13012">
            <v>0</v>
          </cell>
          <cell r="O13012" t="str">
            <v>+++</v>
          </cell>
        </row>
        <row r="13013">
          <cell r="A13013" t="str">
            <v>700.40.85.085-6400.21</v>
          </cell>
          <cell r="B13013" t="str">
            <v>700</v>
          </cell>
          <cell r="C13013" t="str">
            <v>40</v>
          </cell>
          <cell r="D13013" t="str">
            <v>85</v>
          </cell>
          <cell r="E13013" t="str">
            <v>085</v>
          </cell>
          <cell r="F13013" t="str">
            <v>6400.21</v>
          </cell>
          <cell r="G13013" t="str">
            <v>Repairs &amp; Maintenance Soundwall/Barriers</v>
          </cell>
          <cell r="H13013">
            <v>0</v>
          </cell>
          <cell r="I13013">
            <v>0</v>
          </cell>
          <cell r="J13013">
            <v>0</v>
          </cell>
          <cell r="K13013">
            <v>0</v>
          </cell>
          <cell r="L13013">
            <v>0</v>
          </cell>
          <cell r="M13013">
            <v>0</v>
          </cell>
          <cell r="N13013">
            <v>0</v>
          </cell>
          <cell r="O13013" t="str">
            <v>+++</v>
          </cell>
        </row>
        <row r="13014">
          <cell r="A13014" t="str">
            <v>700.40.85.085-6400.22</v>
          </cell>
          <cell r="B13014" t="str">
            <v>700</v>
          </cell>
          <cell r="C13014" t="str">
            <v>40</v>
          </cell>
          <cell r="D13014" t="str">
            <v>85</v>
          </cell>
          <cell r="E13014" t="str">
            <v>085</v>
          </cell>
          <cell r="F13014" t="str">
            <v>6400.22</v>
          </cell>
          <cell r="G13014" t="str">
            <v>Repairs &amp; Maintenance Curb Gutter Sidewalk</v>
          </cell>
          <cell r="H13014">
            <v>0</v>
          </cell>
          <cell r="I13014">
            <v>0</v>
          </cell>
          <cell r="J13014">
            <v>0</v>
          </cell>
          <cell r="K13014">
            <v>0</v>
          </cell>
          <cell r="L13014">
            <v>0</v>
          </cell>
          <cell r="M13014">
            <v>0</v>
          </cell>
          <cell r="N13014">
            <v>0</v>
          </cell>
          <cell r="O13014" t="str">
            <v>+++</v>
          </cell>
        </row>
        <row r="13015">
          <cell r="A13015" t="str">
            <v>700.40.85.085-6400.23</v>
          </cell>
          <cell r="B13015" t="str">
            <v>700</v>
          </cell>
          <cell r="C13015" t="str">
            <v>40</v>
          </cell>
          <cell r="D13015" t="str">
            <v>85</v>
          </cell>
          <cell r="E13015" t="str">
            <v>085</v>
          </cell>
          <cell r="F13015" t="str">
            <v>6400.23</v>
          </cell>
          <cell r="G13015" t="str">
            <v>Repairs &amp; Maintenance Bin Repair</v>
          </cell>
          <cell r="H13015">
            <v>0</v>
          </cell>
          <cell r="I13015">
            <v>0</v>
          </cell>
          <cell r="J13015">
            <v>0</v>
          </cell>
          <cell r="K13015">
            <v>0</v>
          </cell>
          <cell r="L13015">
            <v>0</v>
          </cell>
          <cell r="M13015">
            <v>0</v>
          </cell>
          <cell r="N13015">
            <v>0</v>
          </cell>
          <cell r="O13015" t="str">
            <v>+++</v>
          </cell>
        </row>
        <row r="13016">
          <cell r="A13016" t="str">
            <v>700.40.85.085-6410.02</v>
          </cell>
          <cell r="B13016" t="str">
            <v>700</v>
          </cell>
          <cell r="C13016" t="str">
            <v>40</v>
          </cell>
          <cell r="D13016" t="str">
            <v>85</v>
          </cell>
          <cell r="E13016" t="str">
            <v>085</v>
          </cell>
          <cell r="F13016" t="str">
            <v>6410.02</v>
          </cell>
          <cell r="G13016" t="str">
            <v>Repairs &amp; Maintenance-Transportation Slurry/Overlay</v>
          </cell>
          <cell r="H13016">
            <v>0</v>
          </cell>
          <cell r="I13016">
            <v>0</v>
          </cell>
          <cell r="J13016">
            <v>0</v>
          </cell>
          <cell r="K13016">
            <v>0</v>
          </cell>
          <cell r="L13016">
            <v>0</v>
          </cell>
          <cell r="M13016">
            <v>0</v>
          </cell>
          <cell r="N13016">
            <v>0</v>
          </cell>
          <cell r="O13016" t="str">
            <v>+++</v>
          </cell>
        </row>
        <row r="13017">
          <cell r="A13017" t="str">
            <v>700.40.85.085-6500.04</v>
          </cell>
          <cell r="B13017" t="str">
            <v>700</v>
          </cell>
          <cell r="C13017" t="str">
            <v>40</v>
          </cell>
          <cell r="D13017" t="str">
            <v>85</v>
          </cell>
          <cell r="E13017" t="str">
            <v>085</v>
          </cell>
          <cell r="F13017" t="str">
            <v>6500.04</v>
          </cell>
          <cell r="G13017" t="str">
            <v>Claims &amp; Insurance Insurance Premiums</v>
          </cell>
          <cell r="H13017">
            <v>0</v>
          </cell>
          <cell r="I13017">
            <v>0</v>
          </cell>
          <cell r="J13017">
            <v>0</v>
          </cell>
          <cell r="K13017">
            <v>0</v>
          </cell>
          <cell r="L13017">
            <v>0</v>
          </cell>
          <cell r="M13017">
            <v>0</v>
          </cell>
          <cell r="N13017">
            <v>0</v>
          </cell>
          <cell r="O13017" t="str">
            <v>+++</v>
          </cell>
        </row>
        <row r="13018">
          <cell r="A13018" t="str">
            <v>700.40.85.085-6600.01</v>
          </cell>
          <cell r="B13018" t="str">
            <v>700</v>
          </cell>
          <cell r="C13018" t="str">
            <v>40</v>
          </cell>
          <cell r="D13018" t="str">
            <v>85</v>
          </cell>
          <cell r="E13018" t="str">
            <v>085</v>
          </cell>
          <cell r="F13018" t="str">
            <v>6600.01</v>
          </cell>
          <cell r="G13018" t="str">
            <v>Administrative Expenses Meetings</v>
          </cell>
          <cell r="H13018">
            <v>0</v>
          </cell>
          <cell r="I13018">
            <v>0</v>
          </cell>
          <cell r="J13018">
            <v>0</v>
          </cell>
          <cell r="K13018">
            <v>0</v>
          </cell>
          <cell r="L13018">
            <v>0</v>
          </cell>
          <cell r="M13018">
            <v>0</v>
          </cell>
          <cell r="N13018">
            <v>0</v>
          </cell>
          <cell r="O13018" t="str">
            <v>+++</v>
          </cell>
        </row>
        <row r="13019">
          <cell r="A13019" t="str">
            <v>700.40.85.085-6600.03</v>
          </cell>
          <cell r="B13019" t="str">
            <v>700</v>
          </cell>
          <cell r="C13019" t="str">
            <v>40</v>
          </cell>
          <cell r="D13019" t="str">
            <v>85</v>
          </cell>
          <cell r="E13019" t="str">
            <v>085</v>
          </cell>
          <cell r="F13019" t="str">
            <v>6600.03</v>
          </cell>
          <cell r="G13019" t="str">
            <v>Administrative Expenses Mileage Reimbursement</v>
          </cell>
          <cell r="H13019">
            <v>0</v>
          </cell>
          <cell r="I13019">
            <v>0</v>
          </cell>
          <cell r="J13019">
            <v>0</v>
          </cell>
          <cell r="K13019">
            <v>0</v>
          </cell>
          <cell r="L13019">
            <v>0</v>
          </cell>
          <cell r="M13019">
            <v>0</v>
          </cell>
          <cell r="N13019">
            <v>0</v>
          </cell>
          <cell r="O13019" t="str">
            <v>+++</v>
          </cell>
        </row>
        <row r="13020">
          <cell r="A13020" t="str">
            <v>700.40.85.085-6600.04</v>
          </cell>
          <cell r="B13020" t="str">
            <v>700</v>
          </cell>
          <cell r="C13020" t="str">
            <v>40</v>
          </cell>
          <cell r="D13020" t="str">
            <v>85</v>
          </cell>
          <cell r="E13020" t="str">
            <v>085</v>
          </cell>
          <cell r="F13020" t="str">
            <v>6600.04</v>
          </cell>
          <cell r="G13020" t="str">
            <v>Administrative Expenses Training/Conferences</v>
          </cell>
          <cell r="H13020">
            <v>0</v>
          </cell>
          <cell r="I13020">
            <v>0</v>
          </cell>
          <cell r="J13020">
            <v>0</v>
          </cell>
          <cell r="K13020">
            <v>0</v>
          </cell>
          <cell r="L13020">
            <v>0</v>
          </cell>
          <cell r="M13020">
            <v>0</v>
          </cell>
          <cell r="N13020">
            <v>0</v>
          </cell>
          <cell r="O13020" t="str">
            <v>+++</v>
          </cell>
        </row>
        <row r="13021">
          <cell r="A13021" t="str">
            <v>700.40.85.085-6600.05</v>
          </cell>
          <cell r="B13021" t="str">
            <v>700</v>
          </cell>
          <cell r="C13021" t="str">
            <v>40</v>
          </cell>
          <cell r="D13021" t="str">
            <v>85</v>
          </cell>
          <cell r="E13021" t="str">
            <v>085</v>
          </cell>
          <cell r="F13021" t="str">
            <v>6600.05</v>
          </cell>
          <cell r="G13021" t="str">
            <v>Administrative Expenses Public/Legal Advertisement</v>
          </cell>
          <cell r="H13021">
            <v>0</v>
          </cell>
          <cell r="I13021">
            <v>0</v>
          </cell>
          <cell r="J13021">
            <v>0</v>
          </cell>
          <cell r="K13021">
            <v>0</v>
          </cell>
          <cell r="L13021">
            <v>0</v>
          </cell>
          <cell r="M13021">
            <v>0</v>
          </cell>
          <cell r="N13021">
            <v>0</v>
          </cell>
          <cell r="O13021" t="str">
            <v>+++</v>
          </cell>
        </row>
        <row r="13022">
          <cell r="A13022" t="str">
            <v>700.40.85.085-6600.06</v>
          </cell>
          <cell r="B13022" t="str">
            <v>700</v>
          </cell>
          <cell r="C13022" t="str">
            <v>40</v>
          </cell>
          <cell r="D13022" t="str">
            <v>85</v>
          </cell>
          <cell r="E13022" t="str">
            <v>085</v>
          </cell>
          <cell r="F13022" t="str">
            <v>6600.06</v>
          </cell>
          <cell r="G13022" t="str">
            <v>Administrative Expenses Property/Building Rental</v>
          </cell>
          <cell r="H13022">
            <v>0</v>
          </cell>
          <cell r="I13022">
            <v>0</v>
          </cell>
          <cell r="J13022">
            <v>0</v>
          </cell>
          <cell r="K13022">
            <v>0</v>
          </cell>
          <cell r="L13022">
            <v>0</v>
          </cell>
          <cell r="M13022">
            <v>0</v>
          </cell>
          <cell r="N13022">
            <v>0</v>
          </cell>
          <cell r="O13022" t="str">
            <v>+++</v>
          </cell>
        </row>
        <row r="13023">
          <cell r="A13023" t="str">
            <v>700.40.85.085-6600.07</v>
          </cell>
          <cell r="B13023" t="str">
            <v>700</v>
          </cell>
          <cell r="C13023" t="str">
            <v>40</v>
          </cell>
          <cell r="D13023" t="str">
            <v>85</v>
          </cell>
          <cell r="E13023" t="str">
            <v>085</v>
          </cell>
          <cell r="F13023" t="str">
            <v>6600.07</v>
          </cell>
          <cell r="G13023" t="str">
            <v>Administrative Expenses Employee Recruitment</v>
          </cell>
          <cell r="H13023">
            <v>0</v>
          </cell>
          <cell r="I13023">
            <v>0</v>
          </cell>
          <cell r="J13023">
            <v>0</v>
          </cell>
          <cell r="K13023">
            <v>0</v>
          </cell>
          <cell r="L13023">
            <v>0</v>
          </cell>
          <cell r="M13023">
            <v>0</v>
          </cell>
          <cell r="N13023">
            <v>0</v>
          </cell>
          <cell r="O13023" t="str">
            <v>+++</v>
          </cell>
        </row>
        <row r="13024">
          <cell r="A13024" t="str">
            <v>700.40.85.085-6600.16</v>
          </cell>
          <cell r="B13024" t="str">
            <v>700</v>
          </cell>
          <cell r="C13024" t="str">
            <v>40</v>
          </cell>
          <cell r="D13024" t="str">
            <v>85</v>
          </cell>
          <cell r="E13024" t="str">
            <v>085</v>
          </cell>
          <cell r="F13024" t="str">
            <v>6600.16</v>
          </cell>
          <cell r="G13024" t="str">
            <v>Administrative Expenses Property Tax Assessments</v>
          </cell>
          <cell r="H13024">
            <v>0</v>
          </cell>
          <cell r="I13024">
            <v>0</v>
          </cell>
          <cell r="J13024">
            <v>0</v>
          </cell>
          <cell r="K13024">
            <v>0</v>
          </cell>
          <cell r="L13024">
            <v>0</v>
          </cell>
          <cell r="M13024">
            <v>0</v>
          </cell>
          <cell r="N13024">
            <v>0</v>
          </cell>
          <cell r="O13024" t="str">
            <v>+++</v>
          </cell>
        </row>
        <row r="13025">
          <cell r="A13025" t="str">
            <v>700.40.85.085-6600.23</v>
          </cell>
          <cell r="B13025" t="str">
            <v>700</v>
          </cell>
          <cell r="C13025" t="str">
            <v>40</v>
          </cell>
          <cell r="D13025" t="str">
            <v>85</v>
          </cell>
          <cell r="E13025" t="str">
            <v>085</v>
          </cell>
          <cell r="F13025" t="str">
            <v>6600.23</v>
          </cell>
          <cell r="G13025" t="str">
            <v>Administrative Expenses Public Education</v>
          </cell>
          <cell r="H13025">
            <v>0</v>
          </cell>
          <cell r="I13025">
            <v>0</v>
          </cell>
          <cell r="J13025">
            <v>0</v>
          </cell>
          <cell r="K13025">
            <v>0</v>
          </cell>
          <cell r="L13025">
            <v>0</v>
          </cell>
          <cell r="M13025">
            <v>0</v>
          </cell>
          <cell r="N13025">
            <v>0</v>
          </cell>
          <cell r="O13025" t="str">
            <v>+++</v>
          </cell>
        </row>
        <row r="13026">
          <cell r="A13026" t="str">
            <v>700.40.85.085-6600.25</v>
          </cell>
          <cell r="B13026" t="str">
            <v>700</v>
          </cell>
          <cell r="C13026" t="str">
            <v>40</v>
          </cell>
          <cell r="D13026" t="str">
            <v>85</v>
          </cell>
          <cell r="E13026" t="str">
            <v>085</v>
          </cell>
          <cell r="F13026" t="str">
            <v>6600.25</v>
          </cell>
          <cell r="G13026" t="str">
            <v>Administrative Expenses Support Services-Indirect Labor</v>
          </cell>
          <cell r="H13026">
            <v>0</v>
          </cell>
          <cell r="I13026">
            <v>0</v>
          </cell>
          <cell r="J13026">
            <v>0</v>
          </cell>
          <cell r="K13026">
            <v>0</v>
          </cell>
          <cell r="L13026">
            <v>0</v>
          </cell>
          <cell r="M13026">
            <v>0</v>
          </cell>
          <cell r="N13026">
            <v>0</v>
          </cell>
          <cell r="O13026" t="str">
            <v>+++</v>
          </cell>
        </row>
        <row r="13027">
          <cell r="A13027" t="str">
            <v>700.40.85.085-6600.26</v>
          </cell>
          <cell r="B13027" t="str">
            <v>700</v>
          </cell>
          <cell r="C13027" t="str">
            <v>40</v>
          </cell>
          <cell r="D13027" t="str">
            <v>85</v>
          </cell>
          <cell r="E13027" t="str">
            <v>085</v>
          </cell>
          <cell r="F13027" t="str">
            <v>6600.26</v>
          </cell>
          <cell r="G13027" t="str">
            <v>Administrative Expenses Support Services-IT</v>
          </cell>
          <cell r="H13027">
            <v>0</v>
          </cell>
          <cell r="I13027">
            <v>0</v>
          </cell>
          <cell r="J13027">
            <v>0</v>
          </cell>
          <cell r="K13027">
            <v>0</v>
          </cell>
          <cell r="L13027">
            <v>0</v>
          </cell>
          <cell r="M13027">
            <v>0</v>
          </cell>
          <cell r="N13027">
            <v>0</v>
          </cell>
          <cell r="O13027" t="str">
            <v>+++</v>
          </cell>
        </row>
        <row r="13028">
          <cell r="A13028" t="str">
            <v>700.40.85.085-6600.32</v>
          </cell>
          <cell r="B13028" t="str">
            <v>700</v>
          </cell>
          <cell r="C13028" t="str">
            <v>40</v>
          </cell>
          <cell r="D13028" t="str">
            <v>85</v>
          </cell>
          <cell r="E13028" t="str">
            <v>085</v>
          </cell>
          <cell r="F13028" t="str">
            <v>6600.32</v>
          </cell>
          <cell r="G13028" t="str">
            <v>Administrative Expenses Vehicle Fund Contribution</v>
          </cell>
          <cell r="H13028">
            <v>0</v>
          </cell>
          <cell r="I13028">
            <v>0</v>
          </cell>
          <cell r="J13028">
            <v>0</v>
          </cell>
          <cell r="K13028">
            <v>0</v>
          </cell>
          <cell r="L13028">
            <v>0</v>
          </cell>
          <cell r="M13028">
            <v>0</v>
          </cell>
          <cell r="N13028">
            <v>0</v>
          </cell>
          <cell r="O13028" t="str">
            <v>+++</v>
          </cell>
        </row>
        <row r="13029">
          <cell r="A13029" t="str">
            <v>700.40.85.085-6600.36</v>
          </cell>
          <cell r="B13029" t="str">
            <v>700</v>
          </cell>
          <cell r="C13029" t="str">
            <v>40</v>
          </cell>
          <cell r="D13029" t="str">
            <v>85</v>
          </cell>
          <cell r="E13029" t="str">
            <v>085</v>
          </cell>
          <cell r="F13029" t="str">
            <v>6600.36</v>
          </cell>
          <cell r="G13029" t="str">
            <v>Administrative Expenses IT Fund Contribution</v>
          </cell>
          <cell r="H13029">
            <v>0</v>
          </cell>
          <cell r="I13029">
            <v>0</v>
          </cell>
          <cell r="J13029">
            <v>0</v>
          </cell>
          <cell r="K13029">
            <v>0</v>
          </cell>
          <cell r="L13029">
            <v>0</v>
          </cell>
          <cell r="M13029">
            <v>0</v>
          </cell>
          <cell r="N13029">
            <v>0</v>
          </cell>
          <cell r="O13029" t="str">
            <v>+++</v>
          </cell>
        </row>
        <row r="13030">
          <cell r="A13030" t="str">
            <v>700.40.85.085-6600.41</v>
          </cell>
          <cell r="B13030" t="str">
            <v>700</v>
          </cell>
          <cell r="C13030" t="str">
            <v>40</v>
          </cell>
          <cell r="D13030" t="str">
            <v>85</v>
          </cell>
          <cell r="E13030" t="str">
            <v>085</v>
          </cell>
          <cell r="F13030" t="str">
            <v>6600.41</v>
          </cell>
          <cell r="G13030" t="str">
            <v>Administrative Expenses Community Clean-up</v>
          </cell>
          <cell r="H13030">
            <v>0</v>
          </cell>
          <cell r="I13030">
            <v>0</v>
          </cell>
          <cell r="J13030">
            <v>0</v>
          </cell>
          <cell r="K13030">
            <v>0</v>
          </cell>
          <cell r="L13030">
            <v>0</v>
          </cell>
          <cell r="M13030">
            <v>0</v>
          </cell>
          <cell r="N13030">
            <v>0</v>
          </cell>
          <cell r="O13030" t="str">
            <v>+++</v>
          </cell>
        </row>
        <row r="13031">
          <cell r="A13031" t="str">
            <v>700.40.85.085-7000.02</v>
          </cell>
          <cell r="B13031" t="str">
            <v>700</v>
          </cell>
          <cell r="C13031" t="str">
            <v>40</v>
          </cell>
          <cell r="D13031" t="str">
            <v>85</v>
          </cell>
          <cell r="E13031" t="str">
            <v>085</v>
          </cell>
          <cell r="F13031" t="str">
            <v>7000.02</v>
          </cell>
          <cell r="G13031" t="str">
            <v>Capital Outlay Vehicles-Major</v>
          </cell>
          <cell r="H13031">
            <v>0</v>
          </cell>
          <cell r="I13031">
            <v>0</v>
          </cell>
          <cell r="J13031">
            <v>0</v>
          </cell>
          <cell r="K13031">
            <v>0</v>
          </cell>
          <cell r="L13031">
            <v>0</v>
          </cell>
          <cell r="M13031">
            <v>0</v>
          </cell>
          <cell r="N13031">
            <v>0</v>
          </cell>
          <cell r="O13031" t="str">
            <v>+++</v>
          </cell>
        </row>
        <row r="13032">
          <cell r="A13032" t="str">
            <v>700.40.85.085-7000.03</v>
          </cell>
          <cell r="B13032" t="str">
            <v>700</v>
          </cell>
          <cell r="C13032" t="str">
            <v>40</v>
          </cell>
          <cell r="D13032" t="str">
            <v>85</v>
          </cell>
          <cell r="E13032" t="str">
            <v>085</v>
          </cell>
          <cell r="F13032" t="str">
            <v>7000.03</v>
          </cell>
          <cell r="G13032" t="str">
            <v>Capital Outlay Operations Equip-Minor</v>
          </cell>
          <cell r="H13032">
            <v>0</v>
          </cell>
          <cell r="I13032">
            <v>0</v>
          </cell>
          <cell r="J13032">
            <v>0</v>
          </cell>
          <cell r="K13032">
            <v>0</v>
          </cell>
          <cell r="L13032">
            <v>0</v>
          </cell>
          <cell r="M13032">
            <v>0</v>
          </cell>
          <cell r="N13032">
            <v>0</v>
          </cell>
          <cell r="O13032" t="str">
            <v>+++</v>
          </cell>
        </row>
        <row r="13033">
          <cell r="A13033" t="str">
            <v>700.40.85.085-7000.99</v>
          </cell>
          <cell r="B13033" t="str">
            <v>700</v>
          </cell>
          <cell r="C13033" t="str">
            <v>40</v>
          </cell>
          <cell r="D13033" t="str">
            <v>85</v>
          </cell>
          <cell r="E13033" t="str">
            <v>085</v>
          </cell>
          <cell r="F13033" t="str">
            <v>7000.99</v>
          </cell>
          <cell r="G13033" t="str">
            <v>Capital Outlay General</v>
          </cell>
          <cell r="H13033">
            <v>0</v>
          </cell>
          <cell r="I13033">
            <v>0</v>
          </cell>
          <cell r="J13033">
            <v>0</v>
          </cell>
          <cell r="K13033">
            <v>0</v>
          </cell>
          <cell r="L13033">
            <v>0</v>
          </cell>
          <cell r="M13033">
            <v>0</v>
          </cell>
          <cell r="N13033">
            <v>0</v>
          </cell>
          <cell r="O13033" t="str">
            <v>+++</v>
          </cell>
        </row>
        <row r="13034">
          <cell r="A13034" t="str">
            <v>700.45.40.000-5000.01</v>
          </cell>
          <cell r="B13034" t="str">
            <v>700</v>
          </cell>
          <cell r="C13034" t="str">
            <v>45</v>
          </cell>
          <cell r="D13034" t="str">
            <v>40</v>
          </cell>
          <cell r="E13034" t="str">
            <v>000</v>
          </cell>
          <cell r="F13034" t="str">
            <v>5000.01</v>
          </cell>
          <cell r="G13034" t="str">
            <v>Salaries Regular</v>
          </cell>
          <cell r="H13034">
            <v>0</v>
          </cell>
          <cell r="I13034">
            <v>0</v>
          </cell>
          <cell r="J13034">
            <v>0</v>
          </cell>
          <cell r="K13034">
            <v>0</v>
          </cell>
          <cell r="L13034">
            <v>0</v>
          </cell>
          <cell r="M13034">
            <v>0</v>
          </cell>
          <cell r="N13034">
            <v>0</v>
          </cell>
          <cell r="O13034" t="str">
            <v>+++</v>
          </cell>
        </row>
        <row r="13035">
          <cell r="A13035" t="str">
            <v>700.45.40.000-5000.02</v>
          </cell>
          <cell r="B13035" t="str">
            <v>700</v>
          </cell>
          <cell r="C13035" t="str">
            <v>45</v>
          </cell>
          <cell r="D13035" t="str">
            <v>40</v>
          </cell>
          <cell r="E13035" t="str">
            <v>000</v>
          </cell>
          <cell r="F13035" t="str">
            <v>5000.02</v>
          </cell>
          <cell r="G13035" t="str">
            <v>Salaries Part Time</v>
          </cell>
          <cell r="H13035">
            <v>0</v>
          </cell>
          <cell r="I13035">
            <v>0</v>
          </cell>
          <cell r="J13035">
            <v>0</v>
          </cell>
          <cell r="K13035">
            <v>0</v>
          </cell>
          <cell r="L13035">
            <v>0</v>
          </cell>
          <cell r="M13035">
            <v>0</v>
          </cell>
          <cell r="N13035">
            <v>0</v>
          </cell>
          <cell r="O13035" t="str">
            <v>+++</v>
          </cell>
        </row>
        <row r="13036">
          <cell r="A13036" t="str">
            <v>700.45.40.000-5000.03</v>
          </cell>
          <cell r="B13036" t="str">
            <v>700</v>
          </cell>
          <cell r="C13036" t="str">
            <v>45</v>
          </cell>
          <cell r="D13036" t="str">
            <v>40</v>
          </cell>
          <cell r="E13036" t="str">
            <v>000</v>
          </cell>
          <cell r="F13036" t="str">
            <v>5000.03</v>
          </cell>
          <cell r="G13036" t="str">
            <v>Salaries Overtime</v>
          </cell>
          <cell r="H13036">
            <v>0</v>
          </cell>
          <cell r="I13036">
            <v>0</v>
          </cell>
          <cell r="J13036">
            <v>0</v>
          </cell>
          <cell r="K13036">
            <v>0</v>
          </cell>
          <cell r="L13036">
            <v>0</v>
          </cell>
          <cell r="M13036">
            <v>0</v>
          </cell>
          <cell r="N13036">
            <v>0</v>
          </cell>
          <cell r="O13036" t="str">
            <v>+++</v>
          </cell>
        </row>
        <row r="13037">
          <cell r="A13037" t="str">
            <v>700.45.40.000-5000.04</v>
          </cell>
          <cell r="B13037" t="str">
            <v>700</v>
          </cell>
          <cell r="C13037" t="str">
            <v>45</v>
          </cell>
          <cell r="D13037" t="str">
            <v>40</v>
          </cell>
          <cell r="E13037" t="str">
            <v>000</v>
          </cell>
          <cell r="F13037" t="str">
            <v>5000.04</v>
          </cell>
          <cell r="G13037" t="str">
            <v>Salaries Holiday Pay</v>
          </cell>
          <cell r="H13037">
            <v>0</v>
          </cell>
          <cell r="I13037">
            <v>0</v>
          </cell>
          <cell r="J13037">
            <v>0</v>
          </cell>
          <cell r="K13037">
            <v>0</v>
          </cell>
          <cell r="L13037">
            <v>0</v>
          </cell>
          <cell r="M13037">
            <v>0</v>
          </cell>
          <cell r="N13037">
            <v>0</v>
          </cell>
          <cell r="O13037" t="str">
            <v>+++</v>
          </cell>
        </row>
        <row r="13038">
          <cell r="A13038" t="str">
            <v>700.45.40.000-5000.06</v>
          </cell>
          <cell r="B13038" t="str">
            <v>700</v>
          </cell>
          <cell r="C13038" t="str">
            <v>45</v>
          </cell>
          <cell r="D13038" t="str">
            <v>40</v>
          </cell>
          <cell r="E13038" t="str">
            <v>000</v>
          </cell>
          <cell r="F13038" t="str">
            <v>5000.06</v>
          </cell>
          <cell r="G13038" t="str">
            <v>Salaries Out of Class</v>
          </cell>
          <cell r="H13038">
            <v>0</v>
          </cell>
          <cell r="I13038">
            <v>0</v>
          </cell>
          <cell r="J13038">
            <v>0</v>
          </cell>
          <cell r="K13038">
            <v>0</v>
          </cell>
          <cell r="L13038">
            <v>0</v>
          </cell>
          <cell r="M13038">
            <v>0</v>
          </cell>
          <cell r="N13038">
            <v>0</v>
          </cell>
          <cell r="O13038" t="str">
            <v>+++</v>
          </cell>
        </row>
        <row r="13039">
          <cell r="A13039" t="str">
            <v>700.45.40.000-5000.07</v>
          </cell>
          <cell r="B13039" t="str">
            <v>700</v>
          </cell>
          <cell r="C13039" t="str">
            <v>45</v>
          </cell>
          <cell r="D13039" t="str">
            <v>40</v>
          </cell>
          <cell r="E13039" t="str">
            <v>000</v>
          </cell>
          <cell r="F13039" t="str">
            <v>5000.07</v>
          </cell>
          <cell r="G13039" t="str">
            <v>Salaries Admin Leave Pay</v>
          </cell>
          <cell r="H13039">
            <v>0</v>
          </cell>
          <cell r="I13039">
            <v>0</v>
          </cell>
          <cell r="J13039">
            <v>0</v>
          </cell>
          <cell r="K13039">
            <v>0</v>
          </cell>
          <cell r="L13039">
            <v>0</v>
          </cell>
          <cell r="M13039">
            <v>0</v>
          </cell>
          <cell r="N13039">
            <v>0</v>
          </cell>
          <cell r="O13039" t="str">
            <v>+++</v>
          </cell>
        </row>
        <row r="13040">
          <cell r="A13040" t="str">
            <v>700.45.40.000-5000.08</v>
          </cell>
          <cell r="B13040" t="str">
            <v>700</v>
          </cell>
          <cell r="C13040" t="str">
            <v>45</v>
          </cell>
          <cell r="D13040" t="str">
            <v>40</v>
          </cell>
          <cell r="E13040" t="str">
            <v>000</v>
          </cell>
          <cell r="F13040" t="str">
            <v>5000.08</v>
          </cell>
          <cell r="G13040" t="str">
            <v>Salaries Longevity Pay</v>
          </cell>
          <cell r="H13040">
            <v>0</v>
          </cell>
          <cell r="I13040">
            <v>0</v>
          </cell>
          <cell r="J13040">
            <v>0</v>
          </cell>
          <cell r="K13040">
            <v>0</v>
          </cell>
          <cell r="L13040">
            <v>0</v>
          </cell>
          <cell r="M13040">
            <v>0</v>
          </cell>
          <cell r="N13040">
            <v>0</v>
          </cell>
          <cell r="O13040" t="str">
            <v>+++</v>
          </cell>
        </row>
        <row r="13041">
          <cell r="A13041" t="str">
            <v>700.45.40.000-5000.11</v>
          </cell>
          <cell r="B13041" t="str">
            <v>700</v>
          </cell>
          <cell r="C13041" t="str">
            <v>45</v>
          </cell>
          <cell r="D13041" t="str">
            <v>40</v>
          </cell>
          <cell r="E13041" t="str">
            <v>000</v>
          </cell>
          <cell r="F13041" t="str">
            <v>5000.11</v>
          </cell>
          <cell r="G13041" t="str">
            <v>Salaries Worker's Comp</v>
          </cell>
          <cell r="H13041">
            <v>0</v>
          </cell>
          <cell r="I13041">
            <v>0</v>
          </cell>
          <cell r="J13041">
            <v>0</v>
          </cell>
          <cell r="K13041">
            <v>0</v>
          </cell>
          <cell r="L13041">
            <v>0</v>
          </cell>
          <cell r="M13041">
            <v>0</v>
          </cell>
          <cell r="N13041">
            <v>0</v>
          </cell>
          <cell r="O13041" t="str">
            <v>+++</v>
          </cell>
        </row>
        <row r="13042">
          <cell r="A13042" t="str">
            <v>700.45.40.000-5000.99</v>
          </cell>
          <cell r="B13042" t="str">
            <v>700</v>
          </cell>
          <cell r="C13042" t="str">
            <v>45</v>
          </cell>
          <cell r="D13042" t="str">
            <v>40</v>
          </cell>
          <cell r="E13042" t="str">
            <v>000</v>
          </cell>
          <cell r="F13042" t="str">
            <v>5000.99</v>
          </cell>
          <cell r="G13042" t="str">
            <v>Salaries New Personnel Requests</v>
          </cell>
          <cell r="H13042">
            <v>0</v>
          </cell>
          <cell r="I13042">
            <v>0</v>
          </cell>
          <cell r="J13042">
            <v>0</v>
          </cell>
          <cell r="K13042">
            <v>0</v>
          </cell>
          <cell r="L13042">
            <v>0</v>
          </cell>
          <cell r="M13042">
            <v>0</v>
          </cell>
          <cell r="N13042">
            <v>0</v>
          </cell>
          <cell r="O13042" t="str">
            <v>+++</v>
          </cell>
        </row>
        <row r="13043">
          <cell r="A13043" t="str">
            <v>700.45.40.000-5100.00</v>
          </cell>
          <cell r="B13043" t="str">
            <v>700</v>
          </cell>
          <cell r="C13043" t="str">
            <v>45</v>
          </cell>
          <cell r="D13043" t="str">
            <v>40</v>
          </cell>
          <cell r="E13043" t="str">
            <v>000</v>
          </cell>
          <cell r="F13043" t="str">
            <v>5100.00</v>
          </cell>
          <cell r="G13043" t="str">
            <v>Benefits PERS Pool Liability</v>
          </cell>
          <cell r="H13043">
            <v>0</v>
          </cell>
          <cell r="I13043">
            <v>0</v>
          </cell>
          <cell r="J13043">
            <v>0</v>
          </cell>
          <cell r="K13043">
            <v>0</v>
          </cell>
          <cell r="L13043">
            <v>0</v>
          </cell>
          <cell r="M13043">
            <v>0</v>
          </cell>
          <cell r="N13043">
            <v>0</v>
          </cell>
          <cell r="O13043" t="str">
            <v>+++</v>
          </cell>
        </row>
        <row r="13044">
          <cell r="A13044" t="str">
            <v>700.45.40.000-5100.01</v>
          </cell>
          <cell r="B13044" t="str">
            <v>700</v>
          </cell>
          <cell r="C13044" t="str">
            <v>45</v>
          </cell>
          <cell r="D13044" t="str">
            <v>40</v>
          </cell>
          <cell r="E13044" t="str">
            <v>000</v>
          </cell>
          <cell r="F13044" t="str">
            <v>5100.01</v>
          </cell>
          <cell r="G13044" t="str">
            <v>Benefits Retirement</v>
          </cell>
          <cell r="H13044">
            <v>0</v>
          </cell>
          <cell r="I13044">
            <v>0</v>
          </cell>
          <cell r="J13044">
            <v>0</v>
          </cell>
          <cell r="K13044">
            <v>0</v>
          </cell>
          <cell r="L13044">
            <v>0</v>
          </cell>
          <cell r="M13044">
            <v>0</v>
          </cell>
          <cell r="N13044">
            <v>0</v>
          </cell>
          <cell r="O13044" t="str">
            <v>+++</v>
          </cell>
        </row>
        <row r="13045">
          <cell r="A13045" t="str">
            <v>700.45.40.000-5100.02</v>
          </cell>
          <cell r="B13045" t="str">
            <v>700</v>
          </cell>
          <cell r="C13045" t="str">
            <v>45</v>
          </cell>
          <cell r="D13045" t="str">
            <v>40</v>
          </cell>
          <cell r="E13045" t="str">
            <v>000</v>
          </cell>
          <cell r="F13045" t="str">
            <v>5100.02</v>
          </cell>
          <cell r="G13045" t="str">
            <v>Benefits Health Insurance</v>
          </cell>
          <cell r="H13045">
            <v>0</v>
          </cell>
          <cell r="I13045">
            <v>0</v>
          </cell>
          <cell r="J13045">
            <v>0</v>
          </cell>
          <cell r="K13045">
            <v>0</v>
          </cell>
          <cell r="L13045">
            <v>0</v>
          </cell>
          <cell r="M13045">
            <v>0</v>
          </cell>
          <cell r="N13045">
            <v>0</v>
          </cell>
          <cell r="O13045" t="str">
            <v>+++</v>
          </cell>
        </row>
        <row r="13046">
          <cell r="A13046" t="str">
            <v>700.45.40.000-5100.03</v>
          </cell>
          <cell r="B13046" t="str">
            <v>700</v>
          </cell>
          <cell r="C13046" t="str">
            <v>45</v>
          </cell>
          <cell r="D13046" t="str">
            <v>40</v>
          </cell>
          <cell r="E13046" t="str">
            <v>000</v>
          </cell>
          <cell r="F13046" t="str">
            <v>5100.03</v>
          </cell>
          <cell r="G13046" t="str">
            <v>Benefits Dental Insurance</v>
          </cell>
          <cell r="H13046">
            <v>0</v>
          </cell>
          <cell r="I13046">
            <v>0</v>
          </cell>
          <cell r="J13046">
            <v>0</v>
          </cell>
          <cell r="K13046">
            <v>0</v>
          </cell>
          <cell r="L13046">
            <v>0</v>
          </cell>
          <cell r="M13046">
            <v>0</v>
          </cell>
          <cell r="N13046">
            <v>0</v>
          </cell>
          <cell r="O13046" t="str">
            <v>+++</v>
          </cell>
        </row>
        <row r="13047">
          <cell r="A13047" t="str">
            <v>700.45.40.000-5100.04</v>
          </cell>
          <cell r="B13047" t="str">
            <v>700</v>
          </cell>
          <cell r="C13047" t="str">
            <v>45</v>
          </cell>
          <cell r="D13047" t="str">
            <v>40</v>
          </cell>
          <cell r="E13047" t="str">
            <v>000</v>
          </cell>
          <cell r="F13047" t="str">
            <v>5100.04</v>
          </cell>
          <cell r="G13047" t="str">
            <v>Benefits Vision Insurance</v>
          </cell>
          <cell r="H13047">
            <v>0</v>
          </cell>
          <cell r="I13047">
            <v>0</v>
          </cell>
          <cell r="J13047">
            <v>0</v>
          </cell>
          <cell r="K13047">
            <v>0</v>
          </cell>
          <cell r="L13047">
            <v>0</v>
          </cell>
          <cell r="M13047">
            <v>0</v>
          </cell>
          <cell r="N13047">
            <v>0</v>
          </cell>
          <cell r="O13047" t="str">
            <v>+++</v>
          </cell>
        </row>
        <row r="13048">
          <cell r="A13048" t="str">
            <v>700.45.40.000-5100.05</v>
          </cell>
          <cell r="B13048" t="str">
            <v>700</v>
          </cell>
          <cell r="C13048" t="str">
            <v>45</v>
          </cell>
          <cell r="D13048" t="str">
            <v>40</v>
          </cell>
          <cell r="E13048" t="str">
            <v>000</v>
          </cell>
          <cell r="F13048" t="str">
            <v>5100.05</v>
          </cell>
          <cell r="G13048" t="str">
            <v>Benefits Life Insurance</v>
          </cell>
          <cell r="H13048">
            <v>0</v>
          </cell>
          <cell r="I13048">
            <v>0</v>
          </cell>
          <cell r="J13048">
            <v>0</v>
          </cell>
          <cell r="K13048">
            <v>0</v>
          </cell>
          <cell r="L13048">
            <v>0</v>
          </cell>
          <cell r="M13048">
            <v>0</v>
          </cell>
          <cell r="N13048">
            <v>0</v>
          </cell>
          <cell r="O13048" t="str">
            <v>+++</v>
          </cell>
        </row>
        <row r="13049">
          <cell r="A13049" t="str">
            <v>700.45.40.000-5100.06</v>
          </cell>
          <cell r="B13049" t="str">
            <v>700</v>
          </cell>
          <cell r="C13049" t="str">
            <v>45</v>
          </cell>
          <cell r="D13049" t="str">
            <v>40</v>
          </cell>
          <cell r="E13049" t="str">
            <v>000</v>
          </cell>
          <cell r="F13049" t="str">
            <v>5100.06</v>
          </cell>
          <cell r="G13049" t="str">
            <v>Benefits Worker's Comp</v>
          </cell>
          <cell r="H13049">
            <v>0</v>
          </cell>
          <cell r="I13049">
            <v>0</v>
          </cell>
          <cell r="J13049">
            <v>0</v>
          </cell>
          <cell r="K13049">
            <v>0</v>
          </cell>
          <cell r="L13049">
            <v>0</v>
          </cell>
          <cell r="M13049">
            <v>0</v>
          </cell>
          <cell r="N13049">
            <v>0</v>
          </cell>
          <cell r="O13049" t="str">
            <v>+++</v>
          </cell>
        </row>
        <row r="13050">
          <cell r="A13050" t="str">
            <v>700.45.40.000-5100.07</v>
          </cell>
          <cell r="B13050" t="str">
            <v>700</v>
          </cell>
          <cell r="C13050" t="str">
            <v>45</v>
          </cell>
          <cell r="D13050" t="str">
            <v>40</v>
          </cell>
          <cell r="E13050" t="str">
            <v>000</v>
          </cell>
          <cell r="F13050" t="str">
            <v>5100.07</v>
          </cell>
          <cell r="G13050" t="str">
            <v>Benefits Long Term Disability</v>
          </cell>
          <cell r="H13050">
            <v>0</v>
          </cell>
          <cell r="I13050">
            <v>0</v>
          </cell>
          <cell r="J13050">
            <v>0</v>
          </cell>
          <cell r="K13050">
            <v>0</v>
          </cell>
          <cell r="L13050">
            <v>0</v>
          </cell>
          <cell r="M13050">
            <v>0</v>
          </cell>
          <cell r="N13050">
            <v>0</v>
          </cell>
          <cell r="O13050" t="str">
            <v>+++</v>
          </cell>
        </row>
        <row r="13051">
          <cell r="A13051" t="str">
            <v>700.45.40.000-5100.08</v>
          </cell>
          <cell r="B13051" t="str">
            <v>700</v>
          </cell>
          <cell r="C13051" t="str">
            <v>45</v>
          </cell>
          <cell r="D13051" t="str">
            <v>40</v>
          </cell>
          <cell r="E13051" t="str">
            <v>000</v>
          </cell>
          <cell r="F13051" t="str">
            <v>5100.08</v>
          </cell>
          <cell r="G13051" t="str">
            <v>Benefits Deferred Compensation</v>
          </cell>
          <cell r="H13051">
            <v>0</v>
          </cell>
          <cell r="I13051">
            <v>0</v>
          </cell>
          <cell r="J13051">
            <v>0</v>
          </cell>
          <cell r="K13051">
            <v>0</v>
          </cell>
          <cell r="L13051">
            <v>0</v>
          </cell>
          <cell r="M13051">
            <v>0</v>
          </cell>
          <cell r="N13051">
            <v>0</v>
          </cell>
          <cell r="O13051" t="str">
            <v>+++</v>
          </cell>
        </row>
        <row r="13052">
          <cell r="A13052" t="str">
            <v>700.45.40.000-5100.09</v>
          </cell>
          <cell r="B13052" t="str">
            <v>700</v>
          </cell>
          <cell r="C13052" t="str">
            <v>45</v>
          </cell>
          <cell r="D13052" t="str">
            <v>40</v>
          </cell>
          <cell r="E13052" t="str">
            <v>000</v>
          </cell>
          <cell r="F13052" t="str">
            <v>5100.09</v>
          </cell>
          <cell r="G13052" t="str">
            <v>Benefits Unemployment Insurance</v>
          </cell>
          <cell r="H13052">
            <v>0</v>
          </cell>
          <cell r="I13052">
            <v>0</v>
          </cell>
          <cell r="J13052">
            <v>0</v>
          </cell>
          <cell r="K13052">
            <v>0</v>
          </cell>
          <cell r="L13052">
            <v>0</v>
          </cell>
          <cell r="M13052">
            <v>0</v>
          </cell>
          <cell r="N13052">
            <v>0</v>
          </cell>
          <cell r="O13052" t="str">
            <v>+++</v>
          </cell>
        </row>
        <row r="13053">
          <cell r="A13053" t="str">
            <v>700.45.40.000-5100.11</v>
          </cell>
          <cell r="B13053" t="str">
            <v>700</v>
          </cell>
          <cell r="C13053" t="str">
            <v>45</v>
          </cell>
          <cell r="D13053" t="str">
            <v>40</v>
          </cell>
          <cell r="E13053" t="str">
            <v>000</v>
          </cell>
          <cell r="F13053" t="str">
            <v>5100.11</v>
          </cell>
          <cell r="G13053" t="str">
            <v>Benefits Medicare</v>
          </cell>
          <cell r="H13053">
            <v>0</v>
          </cell>
          <cell r="I13053">
            <v>0</v>
          </cell>
          <cell r="J13053">
            <v>0</v>
          </cell>
          <cell r="K13053">
            <v>0</v>
          </cell>
          <cell r="L13053">
            <v>0</v>
          </cell>
          <cell r="M13053">
            <v>0</v>
          </cell>
          <cell r="N13053">
            <v>0</v>
          </cell>
          <cell r="O13053" t="str">
            <v>+++</v>
          </cell>
        </row>
        <row r="13054">
          <cell r="A13054" t="str">
            <v>700.45.40.000-5100.15</v>
          </cell>
          <cell r="B13054" t="str">
            <v>700</v>
          </cell>
          <cell r="C13054" t="str">
            <v>45</v>
          </cell>
          <cell r="D13054" t="str">
            <v>40</v>
          </cell>
          <cell r="E13054" t="str">
            <v>000</v>
          </cell>
          <cell r="F13054" t="str">
            <v>5100.15</v>
          </cell>
          <cell r="G13054" t="str">
            <v>Benefits Cell Phone Allowance</v>
          </cell>
          <cell r="H13054">
            <v>0</v>
          </cell>
          <cell r="I13054">
            <v>0</v>
          </cell>
          <cell r="J13054">
            <v>0</v>
          </cell>
          <cell r="K13054">
            <v>0</v>
          </cell>
          <cell r="L13054">
            <v>0</v>
          </cell>
          <cell r="M13054">
            <v>0</v>
          </cell>
          <cell r="N13054">
            <v>0</v>
          </cell>
          <cell r="O13054" t="str">
            <v>+++</v>
          </cell>
        </row>
        <row r="13055">
          <cell r="A13055" t="str">
            <v>700.45.40.000-5100.17</v>
          </cell>
          <cell r="B13055" t="str">
            <v>700</v>
          </cell>
          <cell r="C13055" t="str">
            <v>45</v>
          </cell>
          <cell r="D13055" t="str">
            <v>40</v>
          </cell>
          <cell r="E13055" t="str">
            <v>000</v>
          </cell>
          <cell r="F13055" t="str">
            <v>5100.17</v>
          </cell>
          <cell r="G13055" t="str">
            <v>Benefits Other Post Employment Benefits</v>
          </cell>
          <cell r="H13055">
            <v>0</v>
          </cell>
          <cell r="I13055">
            <v>0</v>
          </cell>
          <cell r="J13055">
            <v>0</v>
          </cell>
          <cell r="K13055">
            <v>0</v>
          </cell>
          <cell r="L13055">
            <v>0</v>
          </cell>
          <cell r="M13055">
            <v>0</v>
          </cell>
          <cell r="N13055">
            <v>0</v>
          </cell>
          <cell r="O13055" t="str">
            <v>+++</v>
          </cell>
        </row>
        <row r="13056">
          <cell r="A13056" t="str">
            <v>700.45.40.000-6000.01</v>
          </cell>
          <cell r="B13056" t="str">
            <v>700</v>
          </cell>
          <cell r="C13056" t="str">
            <v>45</v>
          </cell>
          <cell r="D13056" t="str">
            <v>40</v>
          </cell>
          <cell r="E13056" t="str">
            <v>000</v>
          </cell>
          <cell r="F13056" t="str">
            <v>6000.01</v>
          </cell>
          <cell r="G13056" t="str">
            <v>Professional Services General</v>
          </cell>
          <cell r="H13056">
            <v>0</v>
          </cell>
          <cell r="I13056">
            <v>0</v>
          </cell>
          <cell r="J13056">
            <v>0</v>
          </cell>
          <cell r="K13056">
            <v>0</v>
          </cell>
          <cell r="L13056">
            <v>0</v>
          </cell>
          <cell r="M13056">
            <v>0</v>
          </cell>
          <cell r="N13056">
            <v>0</v>
          </cell>
          <cell r="O13056" t="str">
            <v>+++</v>
          </cell>
        </row>
        <row r="13057">
          <cell r="A13057" t="str">
            <v>700.45.40.000-6000.10</v>
          </cell>
          <cell r="B13057" t="str">
            <v>700</v>
          </cell>
          <cell r="C13057" t="str">
            <v>45</v>
          </cell>
          <cell r="D13057" t="str">
            <v>40</v>
          </cell>
          <cell r="E13057" t="str">
            <v>000</v>
          </cell>
          <cell r="F13057" t="str">
            <v>6000.10</v>
          </cell>
          <cell r="G13057" t="str">
            <v>Professional Services Consultant</v>
          </cell>
          <cell r="H13057">
            <v>0</v>
          </cell>
          <cell r="I13057">
            <v>0</v>
          </cell>
          <cell r="J13057">
            <v>0</v>
          </cell>
          <cell r="K13057">
            <v>0</v>
          </cell>
          <cell r="L13057">
            <v>0</v>
          </cell>
          <cell r="M13057">
            <v>0</v>
          </cell>
          <cell r="N13057">
            <v>0</v>
          </cell>
          <cell r="O13057" t="str">
            <v>+++</v>
          </cell>
        </row>
        <row r="13058">
          <cell r="A13058" t="str">
            <v>700.45.40.000-6000.12</v>
          </cell>
          <cell r="B13058" t="str">
            <v>700</v>
          </cell>
          <cell r="C13058" t="str">
            <v>45</v>
          </cell>
          <cell r="D13058" t="str">
            <v>40</v>
          </cell>
          <cell r="E13058" t="str">
            <v>000</v>
          </cell>
          <cell r="F13058" t="str">
            <v>6000.12</v>
          </cell>
          <cell r="G13058" t="str">
            <v>Professional Services Contract Services</v>
          </cell>
          <cell r="H13058">
            <v>0</v>
          </cell>
          <cell r="I13058">
            <v>0</v>
          </cell>
          <cell r="J13058">
            <v>0</v>
          </cell>
          <cell r="K13058">
            <v>0</v>
          </cell>
          <cell r="L13058">
            <v>0</v>
          </cell>
          <cell r="M13058">
            <v>0</v>
          </cell>
          <cell r="N13058">
            <v>0</v>
          </cell>
          <cell r="O13058" t="str">
            <v>+++</v>
          </cell>
        </row>
        <row r="13059">
          <cell r="A13059" t="str">
            <v>700.45.40.000-6000.13</v>
          </cell>
          <cell r="B13059" t="str">
            <v>700</v>
          </cell>
          <cell r="C13059" t="str">
            <v>45</v>
          </cell>
          <cell r="D13059" t="str">
            <v>40</v>
          </cell>
          <cell r="E13059" t="str">
            <v>000</v>
          </cell>
          <cell r="F13059" t="str">
            <v>6000.13</v>
          </cell>
          <cell r="G13059" t="str">
            <v>Professional Services Compliance Monitoring</v>
          </cell>
          <cell r="H13059">
            <v>0</v>
          </cell>
          <cell r="I13059">
            <v>0</v>
          </cell>
          <cell r="J13059">
            <v>0</v>
          </cell>
          <cell r="K13059">
            <v>0</v>
          </cell>
          <cell r="L13059">
            <v>0</v>
          </cell>
          <cell r="M13059">
            <v>0</v>
          </cell>
          <cell r="N13059">
            <v>0</v>
          </cell>
          <cell r="O13059" t="str">
            <v>+++</v>
          </cell>
        </row>
        <row r="13060">
          <cell r="A13060" t="str">
            <v>700.45.40.000-6000.14</v>
          </cell>
          <cell r="B13060" t="str">
            <v>700</v>
          </cell>
          <cell r="C13060" t="str">
            <v>45</v>
          </cell>
          <cell r="D13060" t="str">
            <v>40</v>
          </cell>
          <cell r="E13060" t="str">
            <v>000</v>
          </cell>
          <cell r="F13060" t="str">
            <v>6000.14</v>
          </cell>
          <cell r="G13060" t="str">
            <v>Professional Services IW Pre Analysis</v>
          </cell>
          <cell r="H13060">
            <v>0</v>
          </cell>
          <cell r="I13060">
            <v>0</v>
          </cell>
          <cell r="J13060">
            <v>0</v>
          </cell>
          <cell r="K13060">
            <v>0</v>
          </cell>
          <cell r="L13060">
            <v>0</v>
          </cell>
          <cell r="M13060">
            <v>0</v>
          </cell>
          <cell r="N13060">
            <v>0</v>
          </cell>
          <cell r="O13060" t="str">
            <v>+++</v>
          </cell>
        </row>
        <row r="13061">
          <cell r="A13061" t="str">
            <v>700.45.40.000-6000.18</v>
          </cell>
          <cell r="B13061" t="str">
            <v>700</v>
          </cell>
          <cell r="C13061" t="str">
            <v>45</v>
          </cell>
          <cell r="D13061" t="str">
            <v>40</v>
          </cell>
          <cell r="E13061" t="str">
            <v>000</v>
          </cell>
          <cell r="F13061" t="str">
            <v>6000.18</v>
          </cell>
          <cell r="G13061" t="str">
            <v>Professional Services Legal</v>
          </cell>
          <cell r="H13061">
            <v>0</v>
          </cell>
          <cell r="I13061">
            <v>0</v>
          </cell>
          <cell r="J13061">
            <v>0</v>
          </cell>
          <cell r="K13061">
            <v>0</v>
          </cell>
          <cell r="L13061">
            <v>0</v>
          </cell>
          <cell r="M13061">
            <v>0</v>
          </cell>
          <cell r="N13061">
            <v>0</v>
          </cell>
          <cell r="O13061" t="str">
            <v>+++</v>
          </cell>
        </row>
        <row r="13062">
          <cell r="A13062" t="str">
            <v>700.45.40.000-6100.01</v>
          </cell>
          <cell r="B13062" t="str">
            <v>700</v>
          </cell>
          <cell r="C13062" t="str">
            <v>45</v>
          </cell>
          <cell r="D13062" t="str">
            <v>40</v>
          </cell>
          <cell r="E13062" t="str">
            <v>000</v>
          </cell>
          <cell r="F13062" t="str">
            <v>6100.01</v>
          </cell>
          <cell r="G13062" t="str">
            <v>Utilities Electric</v>
          </cell>
          <cell r="H13062">
            <v>0</v>
          </cell>
          <cell r="I13062">
            <v>0</v>
          </cell>
          <cell r="J13062">
            <v>0</v>
          </cell>
          <cell r="K13062">
            <v>0</v>
          </cell>
          <cell r="L13062">
            <v>0</v>
          </cell>
          <cell r="M13062">
            <v>0</v>
          </cell>
          <cell r="N13062">
            <v>0</v>
          </cell>
          <cell r="O13062" t="str">
            <v>+++</v>
          </cell>
        </row>
        <row r="13063">
          <cell r="A13063" t="str">
            <v>700.45.40.000-6100.02</v>
          </cell>
          <cell r="B13063" t="str">
            <v>700</v>
          </cell>
          <cell r="C13063" t="str">
            <v>45</v>
          </cell>
          <cell r="D13063" t="str">
            <v>40</v>
          </cell>
          <cell r="E13063" t="str">
            <v>000</v>
          </cell>
          <cell r="F13063" t="str">
            <v>6100.02</v>
          </cell>
          <cell r="G13063" t="str">
            <v>Utilities Telephone</v>
          </cell>
          <cell r="H13063">
            <v>0</v>
          </cell>
          <cell r="I13063">
            <v>0</v>
          </cell>
          <cell r="J13063">
            <v>0</v>
          </cell>
          <cell r="K13063">
            <v>0</v>
          </cell>
          <cell r="L13063">
            <v>0</v>
          </cell>
          <cell r="M13063">
            <v>0</v>
          </cell>
          <cell r="N13063">
            <v>0</v>
          </cell>
          <cell r="O13063" t="str">
            <v>+++</v>
          </cell>
        </row>
        <row r="13064">
          <cell r="A13064" t="str">
            <v>700.45.40.000-6100.03</v>
          </cell>
          <cell r="B13064" t="str">
            <v>700</v>
          </cell>
          <cell r="C13064" t="str">
            <v>45</v>
          </cell>
          <cell r="D13064" t="str">
            <v>40</v>
          </cell>
          <cell r="E13064" t="str">
            <v>000</v>
          </cell>
          <cell r="F13064" t="str">
            <v>6100.03</v>
          </cell>
          <cell r="G13064" t="str">
            <v>Utilities Data Transmission / ISP</v>
          </cell>
          <cell r="H13064">
            <v>0</v>
          </cell>
          <cell r="I13064">
            <v>0</v>
          </cell>
          <cell r="J13064">
            <v>0</v>
          </cell>
          <cell r="K13064">
            <v>0</v>
          </cell>
          <cell r="L13064">
            <v>0</v>
          </cell>
          <cell r="M13064">
            <v>0</v>
          </cell>
          <cell r="N13064">
            <v>0</v>
          </cell>
          <cell r="O13064" t="str">
            <v>+++</v>
          </cell>
        </row>
        <row r="13065">
          <cell r="A13065" t="str">
            <v>700.45.40.000-6200.01</v>
          </cell>
          <cell r="B13065" t="str">
            <v>700</v>
          </cell>
          <cell r="C13065" t="str">
            <v>45</v>
          </cell>
          <cell r="D13065" t="str">
            <v>40</v>
          </cell>
          <cell r="E13065" t="str">
            <v>000</v>
          </cell>
          <cell r="F13065" t="str">
            <v>6200.01</v>
          </cell>
          <cell r="G13065" t="str">
            <v>Supplies Office</v>
          </cell>
          <cell r="H13065">
            <v>0</v>
          </cell>
          <cell r="I13065">
            <v>0</v>
          </cell>
          <cell r="J13065">
            <v>0</v>
          </cell>
          <cell r="K13065">
            <v>0</v>
          </cell>
          <cell r="L13065">
            <v>0</v>
          </cell>
          <cell r="M13065">
            <v>0</v>
          </cell>
          <cell r="N13065">
            <v>0</v>
          </cell>
          <cell r="O13065" t="str">
            <v>+++</v>
          </cell>
        </row>
        <row r="13066">
          <cell r="A13066" t="str">
            <v>700.45.40.000-6200.02</v>
          </cell>
          <cell r="B13066" t="str">
            <v>700</v>
          </cell>
          <cell r="C13066" t="str">
            <v>45</v>
          </cell>
          <cell r="D13066" t="str">
            <v>40</v>
          </cell>
          <cell r="E13066" t="str">
            <v>000</v>
          </cell>
          <cell r="F13066" t="str">
            <v>6200.02</v>
          </cell>
          <cell r="G13066" t="str">
            <v>Supplies Special Department</v>
          </cell>
          <cell r="H13066">
            <v>0</v>
          </cell>
          <cell r="I13066">
            <v>0</v>
          </cell>
          <cell r="J13066">
            <v>0</v>
          </cell>
          <cell r="K13066">
            <v>0</v>
          </cell>
          <cell r="L13066">
            <v>0</v>
          </cell>
          <cell r="M13066">
            <v>0</v>
          </cell>
          <cell r="N13066">
            <v>0</v>
          </cell>
          <cell r="O13066" t="str">
            <v>+++</v>
          </cell>
        </row>
        <row r="13067">
          <cell r="A13067" t="str">
            <v>700.45.40.000-6200.03</v>
          </cell>
          <cell r="B13067" t="str">
            <v>700</v>
          </cell>
          <cell r="C13067" t="str">
            <v>45</v>
          </cell>
          <cell r="D13067" t="str">
            <v>40</v>
          </cell>
          <cell r="E13067" t="str">
            <v>000</v>
          </cell>
          <cell r="F13067" t="str">
            <v>6200.03</v>
          </cell>
          <cell r="G13067" t="str">
            <v>Supplies Copier Maintenance &amp; Supplies</v>
          </cell>
          <cell r="H13067">
            <v>0</v>
          </cell>
          <cell r="I13067">
            <v>0</v>
          </cell>
          <cell r="J13067">
            <v>0</v>
          </cell>
          <cell r="K13067">
            <v>0</v>
          </cell>
          <cell r="L13067">
            <v>0</v>
          </cell>
          <cell r="M13067">
            <v>0</v>
          </cell>
          <cell r="N13067">
            <v>0</v>
          </cell>
          <cell r="O13067" t="str">
            <v>+++</v>
          </cell>
        </row>
        <row r="13068">
          <cell r="A13068" t="str">
            <v>700.45.40.000-6200.04</v>
          </cell>
          <cell r="B13068" t="str">
            <v>700</v>
          </cell>
          <cell r="C13068" t="str">
            <v>45</v>
          </cell>
          <cell r="D13068" t="str">
            <v>40</v>
          </cell>
          <cell r="E13068" t="str">
            <v>000</v>
          </cell>
          <cell r="F13068" t="str">
            <v>6200.04</v>
          </cell>
          <cell r="G13068" t="str">
            <v>Supplies Postage</v>
          </cell>
          <cell r="H13068">
            <v>0</v>
          </cell>
          <cell r="I13068">
            <v>0</v>
          </cell>
          <cell r="J13068">
            <v>0</v>
          </cell>
          <cell r="K13068">
            <v>0</v>
          </cell>
          <cell r="L13068">
            <v>0</v>
          </cell>
          <cell r="M13068">
            <v>0</v>
          </cell>
          <cell r="N13068">
            <v>0</v>
          </cell>
          <cell r="O13068" t="str">
            <v>+++</v>
          </cell>
        </row>
        <row r="13069">
          <cell r="A13069" t="str">
            <v>700.45.40.000-6200.05</v>
          </cell>
          <cell r="B13069" t="str">
            <v>700</v>
          </cell>
          <cell r="C13069" t="str">
            <v>45</v>
          </cell>
          <cell r="D13069" t="str">
            <v>40</v>
          </cell>
          <cell r="E13069" t="str">
            <v>000</v>
          </cell>
          <cell r="F13069" t="str">
            <v>6200.05</v>
          </cell>
          <cell r="G13069" t="str">
            <v>Supplies Gasoline</v>
          </cell>
          <cell r="H13069">
            <v>0</v>
          </cell>
          <cell r="I13069">
            <v>0</v>
          </cell>
          <cell r="J13069">
            <v>0</v>
          </cell>
          <cell r="K13069">
            <v>0</v>
          </cell>
          <cell r="L13069">
            <v>0</v>
          </cell>
          <cell r="M13069">
            <v>0</v>
          </cell>
          <cell r="N13069">
            <v>0</v>
          </cell>
          <cell r="O13069" t="str">
            <v>+++</v>
          </cell>
        </row>
        <row r="13070">
          <cell r="A13070" t="str">
            <v>700.45.40.000-6200.09</v>
          </cell>
          <cell r="B13070" t="str">
            <v>700</v>
          </cell>
          <cell r="C13070" t="str">
            <v>45</v>
          </cell>
          <cell r="D13070" t="str">
            <v>40</v>
          </cell>
          <cell r="E13070" t="str">
            <v>000</v>
          </cell>
          <cell r="F13070" t="str">
            <v>6200.09</v>
          </cell>
          <cell r="G13070" t="str">
            <v>Supplies Data Processing</v>
          </cell>
          <cell r="H13070">
            <v>0</v>
          </cell>
          <cell r="I13070">
            <v>0</v>
          </cell>
          <cell r="J13070">
            <v>0</v>
          </cell>
          <cell r="K13070">
            <v>0</v>
          </cell>
          <cell r="L13070">
            <v>0</v>
          </cell>
          <cell r="M13070">
            <v>0</v>
          </cell>
          <cell r="N13070">
            <v>0</v>
          </cell>
          <cell r="O13070" t="str">
            <v>+++</v>
          </cell>
        </row>
        <row r="13071">
          <cell r="A13071" t="str">
            <v>700.45.40.000-6300.01</v>
          </cell>
          <cell r="B13071" t="str">
            <v>700</v>
          </cell>
          <cell r="C13071" t="str">
            <v>45</v>
          </cell>
          <cell r="D13071" t="str">
            <v>40</v>
          </cell>
          <cell r="E13071" t="str">
            <v>000</v>
          </cell>
          <cell r="F13071" t="str">
            <v>6300.01</v>
          </cell>
          <cell r="G13071" t="str">
            <v>Dues &amp; Subscriptions Memberships</v>
          </cell>
          <cell r="H13071">
            <v>0</v>
          </cell>
          <cell r="I13071">
            <v>0</v>
          </cell>
          <cell r="J13071">
            <v>0</v>
          </cell>
          <cell r="K13071">
            <v>0</v>
          </cell>
          <cell r="L13071">
            <v>0</v>
          </cell>
          <cell r="M13071">
            <v>0</v>
          </cell>
          <cell r="N13071">
            <v>0</v>
          </cell>
          <cell r="O13071" t="str">
            <v>+++</v>
          </cell>
        </row>
        <row r="13072">
          <cell r="A13072" t="str">
            <v>700.45.40.000-6300.02</v>
          </cell>
          <cell r="B13072" t="str">
            <v>700</v>
          </cell>
          <cell r="C13072" t="str">
            <v>45</v>
          </cell>
          <cell r="D13072" t="str">
            <v>40</v>
          </cell>
          <cell r="E13072" t="str">
            <v>000</v>
          </cell>
          <cell r="F13072" t="str">
            <v>6300.02</v>
          </cell>
          <cell r="G13072" t="str">
            <v>Dues &amp; Subscriptions Publications</v>
          </cell>
          <cell r="H13072">
            <v>0</v>
          </cell>
          <cell r="I13072">
            <v>0</v>
          </cell>
          <cell r="J13072">
            <v>0</v>
          </cell>
          <cell r="K13072">
            <v>0</v>
          </cell>
          <cell r="L13072">
            <v>0</v>
          </cell>
          <cell r="M13072">
            <v>0</v>
          </cell>
          <cell r="N13072">
            <v>0</v>
          </cell>
          <cell r="O13072" t="str">
            <v>+++</v>
          </cell>
        </row>
        <row r="13073">
          <cell r="A13073" t="str">
            <v>700.45.40.000-6300.03</v>
          </cell>
          <cell r="B13073" t="str">
            <v>700</v>
          </cell>
          <cell r="C13073" t="str">
            <v>45</v>
          </cell>
          <cell r="D13073" t="str">
            <v>40</v>
          </cell>
          <cell r="E13073" t="str">
            <v>000</v>
          </cell>
          <cell r="F13073" t="str">
            <v>6300.03</v>
          </cell>
          <cell r="G13073" t="str">
            <v>Dues &amp; Subscriptions Certifications</v>
          </cell>
          <cell r="H13073">
            <v>0</v>
          </cell>
          <cell r="I13073">
            <v>0</v>
          </cell>
          <cell r="J13073">
            <v>0</v>
          </cell>
          <cell r="K13073">
            <v>0</v>
          </cell>
          <cell r="L13073">
            <v>0</v>
          </cell>
          <cell r="M13073">
            <v>0</v>
          </cell>
          <cell r="N13073">
            <v>0</v>
          </cell>
          <cell r="O13073" t="str">
            <v>+++</v>
          </cell>
        </row>
        <row r="13074">
          <cell r="A13074" t="str">
            <v>700.45.40.000-6350.01</v>
          </cell>
          <cell r="B13074" t="str">
            <v>700</v>
          </cell>
          <cell r="C13074" t="str">
            <v>45</v>
          </cell>
          <cell r="D13074" t="str">
            <v>40</v>
          </cell>
          <cell r="E13074" t="str">
            <v>000</v>
          </cell>
          <cell r="F13074" t="str">
            <v>6350.01</v>
          </cell>
          <cell r="G13074" t="str">
            <v>Maintenance Agreements &amp; Licenses License/Software Maintenance</v>
          </cell>
          <cell r="H13074">
            <v>0</v>
          </cell>
          <cell r="I13074">
            <v>0</v>
          </cell>
          <cell r="J13074">
            <v>0</v>
          </cell>
          <cell r="K13074">
            <v>0</v>
          </cell>
          <cell r="L13074">
            <v>0</v>
          </cell>
          <cell r="M13074">
            <v>0</v>
          </cell>
          <cell r="N13074">
            <v>0</v>
          </cell>
          <cell r="O13074" t="str">
            <v>+++</v>
          </cell>
        </row>
        <row r="13075">
          <cell r="A13075" t="str">
            <v>700.45.40.000-6350.02</v>
          </cell>
          <cell r="B13075" t="str">
            <v>700</v>
          </cell>
          <cell r="C13075" t="str">
            <v>45</v>
          </cell>
          <cell r="D13075" t="str">
            <v>40</v>
          </cell>
          <cell r="E13075" t="str">
            <v>000</v>
          </cell>
          <cell r="F13075" t="str">
            <v>6350.02</v>
          </cell>
          <cell r="G13075" t="str">
            <v>Maintenance Agreements &amp; Licenses Hardware Maintenance</v>
          </cell>
          <cell r="H13075">
            <v>0</v>
          </cell>
          <cell r="I13075">
            <v>0</v>
          </cell>
          <cell r="J13075">
            <v>0</v>
          </cell>
          <cell r="K13075">
            <v>0</v>
          </cell>
          <cell r="L13075">
            <v>0</v>
          </cell>
          <cell r="M13075">
            <v>0</v>
          </cell>
          <cell r="N13075">
            <v>0</v>
          </cell>
          <cell r="O13075" t="str">
            <v>+++</v>
          </cell>
        </row>
        <row r="13076">
          <cell r="A13076" t="str">
            <v>700.45.40.000-6350.03</v>
          </cell>
          <cell r="B13076" t="str">
            <v>700</v>
          </cell>
          <cell r="C13076" t="str">
            <v>45</v>
          </cell>
          <cell r="D13076" t="str">
            <v>40</v>
          </cell>
          <cell r="E13076" t="str">
            <v>000</v>
          </cell>
          <cell r="F13076" t="str">
            <v>6350.03</v>
          </cell>
          <cell r="G13076" t="str">
            <v>Maintenance Agreements &amp; Licenses Maintenance Agreements</v>
          </cell>
          <cell r="H13076">
            <v>0</v>
          </cell>
          <cell r="I13076">
            <v>0</v>
          </cell>
          <cell r="J13076">
            <v>0</v>
          </cell>
          <cell r="K13076">
            <v>0</v>
          </cell>
          <cell r="L13076">
            <v>0</v>
          </cell>
          <cell r="M13076">
            <v>0</v>
          </cell>
          <cell r="N13076">
            <v>0</v>
          </cell>
          <cell r="O13076" t="str">
            <v>+++</v>
          </cell>
        </row>
        <row r="13077">
          <cell r="A13077" t="str">
            <v>700.45.40.000-6350.04</v>
          </cell>
          <cell r="B13077" t="str">
            <v>700</v>
          </cell>
          <cell r="C13077" t="str">
            <v>45</v>
          </cell>
          <cell r="D13077" t="str">
            <v>40</v>
          </cell>
          <cell r="E13077" t="str">
            <v>000</v>
          </cell>
          <cell r="F13077" t="str">
            <v>6350.04</v>
          </cell>
          <cell r="G13077" t="str">
            <v>Maintenance Agreements &amp; Licenses SCADA</v>
          </cell>
          <cell r="H13077">
            <v>0</v>
          </cell>
          <cell r="I13077">
            <v>0</v>
          </cell>
          <cell r="J13077">
            <v>0</v>
          </cell>
          <cell r="K13077">
            <v>0</v>
          </cell>
          <cell r="L13077">
            <v>0</v>
          </cell>
          <cell r="M13077">
            <v>0</v>
          </cell>
          <cell r="N13077">
            <v>0</v>
          </cell>
          <cell r="O13077" t="str">
            <v>+++</v>
          </cell>
        </row>
        <row r="13078">
          <cell r="A13078" t="str">
            <v>700.45.40.000-6350.05</v>
          </cell>
          <cell r="B13078" t="str">
            <v>700</v>
          </cell>
          <cell r="C13078" t="str">
            <v>45</v>
          </cell>
          <cell r="D13078" t="str">
            <v>40</v>
          </cell>
          <cell r="E13078" t="str">
            <v>000</v>
          </cell>
          <cell r="F13078" t="str">
            <v>6350.05</v>
          </cell>
          <cell r="G13078" t="str">
            <v>Maintenance Agreements &amp; Licenses Traffic Control</v>
          </cell>
          <cell r="H13078">
            <v>0</v>
          </cell>
          <cell r="I13078">
            <v>0</v>
          </cell>
          <cell r="J13078">
            <v>0</v>
          </cell>
          <cell r="K13078">
            <v>0</v>
          </cell>
          <cell r="L13078">
            <v>0</v>
          </cell>
          <cell r="M13078">
            <v>0</v>
          </cell>
          <cell r="N13078">
            <v>0</v>
          </cell>
          <cell r="O13078" t="str">
            <v>+++</v>
          </cell>
        </row>
        <row r="13079">
          <cell r="A13079" t="str">
            <v>700.45.40.000-6350.06</v>
          </cell>
          <cell r="B13079" t="str">
            <v>700</v>
          </cell>
          <cell r="C13079" t="str">
            <v>45</v>
          </cell>
          <cell r="D13079" t="str">
            <v>40</v>
          </cell>
          <cell r="E13079" t="str">
            <v>000</v>
          </cell>
          <cell r="F13079" t="str">
            <v>6350.06</v>
          </cell>
          <cell r="G13079" t="str">
            <v>Maintenance Agreements &amp; Licenses Streetlights</v>
          </cell>
          <cell r="H13079">
            <v>0</v>
          </cell>
          <cell r="I13079">
            <v>0</v>
          </cell>
          <cell r="J13079">
            <v>0</v>
          </cell>
          <cell r="K13079">
            <v>0</v>
          </cell>
          <cell r="L13079">
            <v>0</v>
          </cell>
          <cell r="M13079">
            <v>0</v>
          </cell>
          <cell r="N13079">
            <v>0</v>
          </cell>
          <cell r="O13079" t="str">
            <v>+++</v>
          </cell>
        </row>
        <row r="13080">
          <cell r="A13080" t="str">
            <v>700.45.40.000-6400.01</v>
          </cell>
          <cell r="B13080" t="str">
            <v>700</v>
          </cell>
          <cell r="C13080" t="str">
            <v>45</v>
          </cell>
          <cell r="D13080" t="str">
            <v>40</v>
          </cell>
          <cell r="E13080" t="str">
            <v>000</v>
          </cell>
          <cell r="F13080" t="str">
            <v>6400.01</v>
          </cell>
          <cell r="G13080" t="str">
            <v>Repairs &amp; Maintenance Building</v>
          </cell>
          <cell r="H13080">
            <v>0</v>
          </cell>
          <cell r="I13080">
            <v>0</v>
          </cell>
          <cell r="J13080">
            <v>0</v>
          </cell>
          <cell r="K13080">
            <v>0</v>
          </cell>
          <cell r="L13080">
            <v>0</v>
          </cell>
          <cell r="M13080">
            <v>0</v>
          </cell>
          <cell r="N13080">
            <v>0</v>
          </cell>
          <cell r="O13080" t="str">
            <v>+++</v>
          </cell>
        </row>
        <row r="13081">
          <cell r="A13081" t="str">
            <v>700.45.40.000-6400.02</v>
          </cell>
          <cell r="B13081" t="str">
            <v>700</v>
          </cell>
          <cell r="C13081" t="str">
            <v>45</v>
          </cell>
          <cell r="D13081" t="str">
            <v>40</v>
          </cell>
          <cell r="E13081" t="str">
            <v>000</v>
          </cell>
          <cell r="F13081" t="str">
            <v>6400.02</v>
          </cell>
          <cell r="G13081" t="str">
            <v>Repairs &amp; Maintenance Minor Equipment/Other</v>
          </cell>
          <cell r="H13081">
            <v>0</v>
          </cell>
          <cell r="I13081">
            <v>0</v>
          </cell>
          <cell r="J13081">
            <v>0</v>
          </cell>
          <cell r="K13081">
            <v>0</v>
          </cell>
          <cell r="L13081">
            <v>0</v>
          </cell>
          <cell r="M13081">
            <v>0</v>
          </cell>
          <cell r="N13081">
            <v>0</v>
          </cell>
          <cell r="O13081" t="str">
            <v>+++</v>
          </cell>
        </row>
        <row r="13082">
          <cell r="A13082" t="str">
            <v>700.45.40.000-6400.03</v>
          </cell>
          <cell r="B13082" t="str">
            <v>700</v>
          </cell>
          <cell r="C13082" t="str">
            <v>45</v>
          </cell>
          <cell r="D13082" t="str">
            <v>40</v>
          </cell>
          <cell r="E13082" t="str">
            <v>000</v>
          </cell>
          <cell r="F13082" t="str">
            <v>6400.03</v>
          </cell>
          <cell r="G13082" t="str">
            <v>Repairs &amp; Maintenance Major Repair &amp; Contingency</v>
          </cell>
          <cell r="H13082">
            <v>0</v>
          </cell>
          <cell r="I13082">
            <v>0</v>
          </cell>
          <cell r="J13082">
            <v>0</v>
          </cell>
          <cell r="K13082">
            <v>0</v>
          </cell>
          <cell r="L13082">
            <v>0</v>
          </cell>
          <cell r="M13082">
            <v>0</v>
          </cell>
          <cell r="N13082">
            <v>0</v>
          </cell>
          <cell r="O13082" t="str">
            <v>+++</v>
          </cell>
        </row>
        <row r="13083">
          <cell r="A13083" t="str">
            <v>700.45.40.000-6400.04</v>
          </cell>
          <cell r="B13083" t="str">
            <v>700</v>
          </cell>
          <cell r="C13083" t="str">
            <v>45</v>
          </cell>
          <cell r="D13083" t="str">
            <v>40</v>
          </cell>
          <cell r="E13083" t="str">
            <v>000</v>
          </cell>
          <cell r="F13083" t="str">
            <v>6400.04</v>
          </cell>
          <cell r="G13083" t="str">
            <v>Repairs &amp; Maintenance Equipment Rental</v>
          </cell>
          <cell r="H13083">
            <v>0</v>
          </cell>
          <cell r="I13083">
            <v>0</v>
          </cell>
          <cell r="J13083">
            <v>0</v>
          </cell>
          <cell r="K13083">
            <v>0</v>
          </cell>
          <cell r="L13083">
            <v>0</v>
          </cell>
          <cell r="M13083">
            <v>0</v>
          </cell>
          <cell r="N13083">
            <v>0</v>
          </cell>
          <cell r="O13083" t="str">
            <v>+++</v>
          </cell>
        </row>
        <row r="13084">
          <cell r="A13084" t="str">
            <v>700.45.40.000-6400.05</v>
          </cell>
          <cell r="B13084" t="str">
            <v>700</v>
          </cell>
          <cell r="C13084" t="str">
            <v>45</v>
          </cell>
          <cell r="D13084" t="str">
            <v>40</v>
          </cell>
          <cell r="E13084" t="str">
            <v>000</v>
          </cell>
          <cell r="F13084" t="str">
            <v>6400.05</v>
          </cell>
          <cell r="G13084" t="str">
            <v>Repairs &amp; Maintenance Vehicle</v>
          </cell>
          <cell r="H13084">
            <v>0</v>
          </cell>
          <cell r="I13084">
            <v>0</v>
          </cell>
          <cell r="J13084">
            <v>0</v>
          </cell>
          <cell r="K13084">
            <v>0</v>
          </cell>
          <cell r="L13084">
            <v>0</v>
          </cell>
          <cell r="M13084">
            <v>0</v>
          </cell>
          <cell r="N13084">
            <v>0</v>
          </cell>
          <cell r="O13084" t="str">
            <v>+++</v>
          </cell>
        </row>
        <row r="13085">
          <cell r="A13085" t="str">
            <v>700.45.40.000-6600.01</v>
          </cell>
          <cell r="B13085" t="str">
            <v>700</v>
          </cell>
          <cell r="C13085" t="str">
            <v>45</v>
          </cell>
          <cell r="D13085" t="str">
            <v>40</v>
          </cell>
          <cell r="E13085" t="str">
            <v>000</v>
          </cell>
          <cell r="F13085" t="str">
            <v>6600.01</v>
          </cell>
          <cell r="G13085" t="str">
            <v>Administrative Expenses Meetings</v>
          </cell>
          <cell r="H13085">
            <v>0</v>
          </cell>
          <cell r="I13085">
            <v>0</v>
          </cell>
          <cell r="J13085">
            <v>0</v>
          </cell>
          <cell r="K13085">
            <v>0</v>
          </cell>
          <cell r="L13085">
            <v>0</v>
          </cell>
          <cell r="M13085">
            <v>0</v>
          </cell>
          <cell r="N13085">
            <v>0</v>
          </cell>
          <cell r="O13085" t="str">
            <v>+++</v>
          </cell>
        </row>
        <row r="13086">
          <cell r="A13086" t="str">
            <v>700.45.40.000-6600.03</v>
          </cell>
          <cell r="B13086" t="str">
            <v>700</v>
          </cell>
          <cell r="C13086" t="str">
            <v>45</v>
          </cell>
          <cell r="D13086" t="str">
            <v>40</v>
          </cell>
          <cell r="E13086" t="str">
            <v>000</v>
          </cell>
          <cell r="F13086" t="str">
            <v>6600.03</v>
          </cell>
          <cell r="G13086" t="str">
            <v>Administrative Expenses Mileage Reimbursement</v>
          </cell>
          <cell r="H13086">
            <v>0</v>
          </cell>
          <cell r="I13086">
            <v>0</v>
          </cell>
          <cell r="J13086">
            <v>0</v>
          </cell>
          <cell r="K13086">
            <v>0</v>
          </cell>
          <cell r="L13086">
            <v>0</v>
          </cell>
          <cell r="M13086">
            <v>0</v>
          </cell>
          <cell r="N13086">
            <v>0</v>
          </cell>
          <cell r="O13086" t="str">
            <v>+++</v>
          </cell>
        </row>
        <row r="13087">
          <cell r="A13087" t="str">
            <v>700.45.40.000-6600.04</v>
          </cell>
          <cell r="B13087" t="str">
            <v>700</v>
          </cell>
          <cell r="C13087" t="str">
            <v>45</v>
          </cell>
          <cell r="D13087" t="str">
            <v>40</v>
          </cell>
          <cell r="E13087" t="str">
            <v>000</v>
          </cell>
          <cell r="F13087" t="str">
            <v>6600.04</v>
          </cell>
          <cell r="G13087" t="str">
            <v>Administrative Expenses Training/Conferences</v>
          </cell>
          <cell r="H13087">
            <v>0</v>
          </cell>
          <cell r="I13087">
            <v>0</v>
          </cell>
          <cell r="J13087">
            <v>0</v>
          </cell>
          <cell r="K13087">
            <v>0</v>
          </cell>
          <cell r="L13087">
            <v>0</v>
          </cell>
          <cell r="M13087">
            <v>0</v>
          </cell>
          <cell r="N13087">
            <v>0</v>
          </cell>
          <cell r="O13087" t="str">
            <v>+++</v>
          </cell>
        </row>
        <row r="13088">
          <cell r="A13088" t="str">
            <v>700.45.40.000-6600.05</v>
          </cell>
          <cell r="B13088" t="str">
            <v>700</v>
          </cell>
          <cell r="C13088" t="str">
            <v>45</v>
          </cell>
          <cell r="D13088" t="str">
            <v>40</v>
          </cell>
          <cell r="E13088" t="str">
            <v>000</v>
          </cell>
          <cell r="F13088" t="str">
            <v>6600.05</v>
          </cell>
          <cell r="G13088" t="str">
            <v>Administrative Expenses Public/Legal Advertisement</v>
          </cell>
          <cell r="H13088">
            <v>0</v>
          </cell>
          <cell r="I13088">
            <v>0</v>
          </cell>
          <cell r="J13088">
            <v>0</v>
          </cell>
          <cell r="K13088">
            <v>0</v>
          </cell>
          <cell r="L13088">
            <v>0</v>
          </cell>
          <cell r="M13088">
            <v>0</v>
          </cell>
          <cell r="N13088">
            <v>0</v>
          </cell>
          <cell r="O13088" t="str">
            <v>+++</v>
          </cell>
        </row>
        <row r="13089">
          <cell r="A13089" t="str">
            <v>700.45.40.000-6600.06</v>
          </cell>
          <cell r="B13089" t="str">
            <v>700</v>
          </cell>
          <cell r="C13089" t="str">
            <v>45</v>
          </cell>
          <cell r="D13089" t="str">
            <v>40</v>
          </cell>
          <cell r="E13089" t="str">
            <v>000</v>
          </cell>
          <cell r="F13089" t="str">
            <v>6600.06</v>
          </cell>
          <cell r="G13089" t="str">
            <v>Administrative Expenses Property/Building Rental</v>
          </cell>
          <cell r="H13089">
            <v>0</v>
          </cell>
          <cell r="I13089">
            <v>0</v>
          </cell>
          <cell r="J13089">
            <v>0</v>
          </cell>
          <cell r="K13089">
            <v>0</v>
          </cell>
          <cell r="L13089">
            <v>0</v>
          </cell>
          <cell r="M13089">
            <v>0</v>
          </cell>
          <cell r="N13089">
            <v>0</v>
          </cell>
          <cell r="O13089" t="str">
            <v>+++</v>
          </cell>
        </row>
        <row r="13090">
          <cell r="A13090" t="str">
            <v>700.45.40.000-6600.07</v>
          </cell>
          <cell r="B13090" t="str">
            <v>700</v>
          </cell>
          <cell r="C13090" t="str">
            <v>45</v>
          </cell>
          <cell r="D13090" t="str">
            <v>40</v>
          </cell>
          <cell r="E13090" t="str">
            <v>000</v>
          </cell>
          <cell r="F13090" t="str">
            <v>6600.07</v>
          </cell>
          <cell r="G13090" t="str">
            <v>Administrative Expenses Employee Recruitment</v>
          </cell>
          <cell r="H13090">
            <v>0</v>
          </cell>
          <cell r="I13090">
            <v>0</v>
          </cell>
          <cell r="J13090">
            <v>0</v>
          </cell>
          <cell r="K13090">
            <v>0</v>
          </cell>
          <cell r="L13090">
            <v>0</v>
          </cell>
          <cell r="M13090">
            <v>0</v>
          </cell>
          <cell r="N13090">
            <v>0</v>
          </cell>
          <cell r="O13090" t="str">
            <v>+++</v>
          </cell>
        </row>
        <row r="13091">
          <cell r="A13091" t="str">
            <v>700.45.40.000-6600.08</v>
          </cell>
          <cell r="B13091" t="str">
            <v>700</v>
          </cell>
          <cell r="C13091" t="str">
            <v>45</v>
          </cell>
          <cell r="D13091" t="str">
            <v>40</v>
          </cell>
          <cell r="E13091" t="str">
            <v>000</v>
          </cell>
          <cell r="F13091" t="str">
            <v>6600.08</v>
          </cell>
          <cell r="G13091" t="str">
            <v>Administrative Expenses Employee Recognition</v>
          </cell>
          <cell r="H13091">
            <v>0</v>
          </cell>
          <cell r="I13091">
            <v>0</v>
          </cell>
          <cell r="J13091">
            <v>0</v>
          </cell>
          <cell r="K13091">
            <v>0</v>
          </cell>
          <cell r="L13091">
            <v>0</v>
          </cell>
          <cell r="M13091">
            <v>0</v>
          </cell>
          <cell r="N13091">
            <v>0</v>
          </cell>
          <cell r="O13091" t="str">
            <v>+++</v>
          </cell>
        </row>
        <row r="13092">
          <cell r="A13092" t="str">
            <v>700.45.40.000-6600.14</v>
          </cell>
          <cell r="B13092" t="str">
            <v>700</v>
          </cell>
          <cell r="C13092" t="str">
            <v>45</v>
          </cell>
          <cell r="D13092" t="str">
            <v>40</v>
          </cell>
          <cell r="E13092" t="str">
            <v>000</v>
          </cell>
          <cell r="F13092" t="str">
            <v>6600.14</v>
          </cell>
          <cell r="G13092" t="str">
            <v>Administrative Expenses Filing/Recording Fee</v>
          </cell>
          <cell r="H13092">
            <v>0</v>
          </cell>
          <cell r="I13092">
            <v>0</v>
          </cell>
          <cell r="J13092">
            <v>0</v>
          </cell>
          <cell r="K13092">
            <v>0</v>
          </cell>
          <cell r="L13092">
            <v>0</v>
          </cell>
          <cell r="M13092">
            <v>0</v>
          </cell>
          <cell r="N13092">
            <v>0</v>
          </cell>
          <cell r="O13092" t="str">
            <v>+++</v>
          </cell>
        </row>
        <row r="13093">
          <cell r="A13093" t="str">
            <v>700.45.40.000-6600.24</v>
          </cell>
          <cell r="B13093" t="str">
            <v>700</v>
          </cell>
          <cell r="C13093" t="str">
            <v>45</v>
          </cell>
          <cell r="D13093" t="str">
            <v>40</v>
          </cell>
          <cell r="E13093" t="str">
            <v>000</v>
          </cell>
          <cell r="F13093" t="str">
            <v>6600.24</v>
          </cell>
          <cell r="G13093" t="str">
            <v>Administrative Expenses Marketing</v>
          </cell>
          <cell r="H13093">
            <v>0</v>
          </cell>
          <cell r="I13093">
            <v>0</v>
          </cell>
          <cell r="J13093">
            <v>0</v>
          </cell>
          <cell r="K13093">
            <v>0</v>
          </cell>
          <cell r="L13093">
            <v>0</v>
          </cell>
          <cell r="M13093">
            <v>0</v>
          </cell>
          <cell r="N13093">
            <v>0</v>
          </cell>
          <cell r="O13093" t="str">
            <v>+++</v>
          </cell>
        </row>
        <row r="13094">
          <cell r="A13094" t="str">
            <v>700.45.40.000-6600.25</v>
          </cell>
          <cell r="B13094" t="str">
            <v>700</v>
          </cell>
          <cell r="C13094" t="str">
            <v>45</v>
          </cell>
          <cell r="D13094" t="str">
            <v>40</v>
          </cell>
          <cell r="E13094" t="str">
            <v>000</v>
          </cell>
          <cell r="F13094" t="str">
            <v>6600.25</v>
          </cell>
          <cell r="G13094" t="str">
            <v>Administrative Expenses Support Services-Indirect Labor</v>
          </cell>
          <cell r="H13094">
            <v>0</v>
          </cell>
          <cell r="I13094">
            <v>0</v>
          </cell>
          <cell r="J13094">
            <v>0</v>
          </cell>
          <cell r="K13094">
            <v>0</v>
          </cell>
          <cell r="L13094">
            <v>0</v>
          </cell>
          <cell r="M13094">
            <v>0</v>
          </cell>
          <cell r="N13094">
            <v>0</v>
          </cell>
          <cell r="O13094" t="str">
            <v>+++</v>
          </cell>
        </row>
        <row r="13095">
          <cell r="A13095" t="str">
            <v>700.45.40.000-6600.26</v>
          </cell>
          <cell r="B13095" t="str">
            <v>700</v>
          </cell>
          <cell r="C13095" t="str">
            <v>45</v>
          </cell>
          <cell r="D13095" t="str">
            <v>40</v>
          </cell>
          <cell r="E13095" t="str">
            <v>000</v>
          </cell>
          <cell r="F13095" t="str">
            <v>6600.26</v>
          </cell>
          <cell r="G13095" t="str">
            <v>Administrative Expenses Support Services-IT</v>
          </cell>
          <cell r="H13095">
            <v>0</v>
          </cell>
          <cell r="I13095">
            <v>0</v>
          </cell>
          <cell r="J13095">
            <v>0</v>
          </cell>
          <cell r="K13095">
            <v>0</v>
          </cell>
          <cell r="L13095">
            <v>0</v>
          </cell>
          <cell r="M13095">
            <v>0</v>
          </cell>
          <cell r="N13095">
            <v>0</v>
          </cell>
          <cell r="O13095" t="str">
            <v>+++</v>
          </cell>
        </row>
        <row r="13096">
          <cell r="A13096" t="str">
            <v>700.45.40.000-6600.27</v>
          </cell>
          <cell r="B13096" t="str">
            <v>700</v>
          </cell>
          <cell r="C13096" t="str">
            <v>45</v>
          </cell>
          <cell r="D13096" t="str">
            <v>40</v>
          </cell>
          <cell r="E13096" t="str">
            <v>000</v>
          </cell>
          <cell r="F13096" t="str">
            <v>6600.27</v>
          </cell>
          <cell r="G13096" t="str">
            <v>Administrative Expenses Support Services-Direct Labor</v>
          </cell>
          <cell r="H13096">
            <v>0</v>
          </cell>
          <cell r="I13096">
            <v>0</v>
          </cell>
          <cell r="J13096">
            <v>0</v>
          </cell>
          <cell r="K13096">
            <v>0</v>
          </cell>
          <cell r="L13096">
            <v>0</v>
          </cell>
          <cell r="M13096">
            <v>0</v>
          </cell>
          <cell r="N13096">
            <v>0</v>
          </cell>
          <cell r="O13096" t="str">
            <v>+++</v>
          </cell>
        </row>
        <row r="13097">
          <cell r="A13097" t="str">
            <v>700.45.40.000-6600.29</v>
          </cell>
          <cell r="B13097" t="str">
            <v>700</v>
          </cell>
          <cell r="C13097" t="str">
            <v>45</v>
          </cell>
          <cell r="D13097" t="str">
            <v>40</v>
          </cell>
          <cell r="E13097" t="str">
            <v>000</v>
          </cell>
          <cell r="F13097" t="str">
            <v>6600.29</v>
          </cell>
          <cell r="G13097" t="str">
            <v>Administrative Expenses Administration &amp; Planning</v>
          </cell>
          <cell r="H13097">
            <v>0</v>
          </cell>
          <cell r="I13097">
            <v>0</v>
          </cell>
          <cell r="J13097">
            <v>0</v>
          </cell>
          <cell r="K13097">
            <v>0</v>
          </cell>
          <cell r="L13097">
            <v>0</v>
          </cell>
          <cell r="M13097">
            <v>0</v>
          </cell>
          <cell r="N13097">
            <v>0</v>
          </cell>
          <cell r="O13097" t="str">
            <v>+++</v>
          </cell>
        </row>
        <row r="13098">
          <cell r="A13098" t="str">
            <v>700.45.40.000-6600.30</v>
          </cell>
          <cell r="B13098" t="str">
            <v>700</v>
          </cell>
          <cell r="C13098" t="str">
            <v>45</v>
          </cell>
          <cell r="D13098" t="str">
            <v>40</v>
          </cell>
          <cell r="E13098" t="str">
            <v>000</v>
          </cell>
          <cell r="F13098" t="str">
            <v>6600.30</v>
          </cell>
          <cell r="G13098" t="str">
            <v>Administrative Expenses Other Expenses</v>
          </cell>
          <cell r="H13098">
            <v>0</v>
          </cell>
          <cell r="I13098">
            <v>0</v>
          </cell>
          <cell r="J13098">
            <v>0</v>
          </cell>
          <cell r="K13098">
            <v>0</v>
          </cell>
          <cell r="L13098">
            <v>0</v>
          </cell>
          <cell r="M13098">
            <v>0</v>
          </cell>
          <cell r="N13098">
            <v>0</v>
          </cell>
          <cell r="O13098" t="str">
            <v>+++</v>
          </cell>
        </row>
        <row r="13099">
          <cell r="A13099" t="str">
            <v>700.45.40.000-7000.03</v>
          </cell>
          <cell r="B13099" t="str">
            <v>700</v>
          </cell>
          <cell r="C13099" t="str">
            <v>45</v>
          </cell>
          <cell r="D13099" t="str">
            <v>40</v>
          </cell>
          <cell r="E13099" t="str">
            <v>000</v>
          </cell>
          <cell r="F13099" t="str">
            <v>7000.03</v>
          </cell>
          <cell r="G13099" t="str">
            <v>Capital Outlay Operations Equip-Minor</v>
          </cell>
          <cell r="H13099">
            <v>0</v>
          </cell>
          <cell r="I13099">
            <v>0</v>
          </cell>
          <cell r="J13099">
            <v>0</v>
          </cell>
          <cell r="K13099">
            <v>0</v>
          </cell>
          <cell r="L13099">
            <v>0</v>
          </cell>
          <cell r="M13099">
            <v>0</v>
          </cell>
          <cell r="N13099">
            <v>0</v>
          </cell>
          <cell r="O13099" t="str">
            <v>+++</v>
          </cell>
        </row>
        <row r="13100">
          <cell r="A13100" t="str">
            <v>700.45.40.000-7000.04</v>
          </cell>
          <cell r="B13100" t="str">
            <v>700</v>
          </cell>
          <cell r="C13100" t="str">
            <v>45</v>
          </cell>
          <cell r="D13100" t="str">
            <v>40</v>
          </cell>
          <cell r="E13100" t="str">
            <v>000</v>
          </cell>
          <cell r="F13100" t="str">
            <v>7000.04</v>
          </cell>
          <cell r="G13100" t="str">
            <v>Capital Outlay Operations Equipment-Major</v>
          </cell>
          <cell r="H13100">
            <v>0</v>
          </cell>
          <cell r="I13100">
            <v>0</v>
          </cell>
          <cell r="J13100">
            <v>0</v>
          </cell>
          <cell r="K13100">
            <v>0</v>
          </cell>
          <cell r="L13100">
            <v>0</v>
          </cell>
          <cell r="M13100">
            <v>0</v>
          </cell>
          <cell r="N13100">
            <v>0</v>
          </cell>
          <cell r="O13100" t="str">
            <v>+++</v>
          </cell>
        </row>
        <row r="13101">
          <cell r="A13101" t="str">
            <v>700.45.40.000-7000.07</v>
          </cell>
          <cell r="B13101" t="str">
            <v>700</v>
          </cell>
          <cell r="C13101" t="str">
            <v>45</v>
          </cell>
          <cell r="D13101" t="str">
            <v>40</v>
          </cell>
          <cell r="E13101" t="str">
            <v>000</v>
          </cell>
          <cell r="F13101" t="str">
            <v>7000.07</v>
          </cell>
          <cell r="G13101" t="str">
            <v>Capital Outlay Computer Hardware</v>
          </cell>
          <cell r="H13101">
            <v>0</v>
          </cell>
          <cell r="I13101">
            <v>0</v>
          </cell>
          <cell r="J13101">
            <v>0</v>
          </cell>
          <cell r="K13101">
            <v>0</v>
          </cell>
          <cell r="L13101">
            <v>0</v>
          </cell>
          <cell r="M13101">
            <v>0</v>
          </cell>
          <cell r="N13101">
            <v>0</v>
          </cell>
          <cell r="O13101" t="str">
            <v>+++</v>
          </cell>
        </row>
        <row r="13102">
          <cell r="A13102" t="str">
            <v>700.45.40.000-7000.08</v>
          </cell>
          <cell r="B13102" t="str">
            <v>700</v>
          </cell>
          <cell r="C13102" t="str">
            <v>45</v>
          </cell>
          <cell r="D13102" t="str">
            <v>40</v>
          </cell>
          <cell r="E13102" t="str">
            <v>000</v>
          </cell>
          <cell r="F13102" t="str">
            <v>7000.08</v>
          </cell>
          <cell r="G13102" t="str">
            <v>Capital Outlay Computer Software</v>
          </cell>
          <cell r="H13102">
            <v>0</v>
          </cell>
          <cell r="I13102">
            <v>0</v>
          </cell>
          <cell r="J13102">
            <v>0</v>
          </cell>
          <cell r="K13102">
            <v>0</v>
          </cell>
          <cell r="L13102">
            <v>0</v>
          </cell>
          <cell r="M13102">
            <v>0</v>
          </cell>
          <cell r="N13102">
            <v>0</v>
          </cell>
          <cell r="O13102" t="str">
            <v>+++</v>
          </cell>
        </row>
        <row r="13103">
          <cell r="A13103" t="str">
            <v>700.45.40.000-7000.12</v>
          </cell>
          <cell r="B13103" t="str">
            <v>700</v>
          </cell>
          <cell r="C13103" t="str">
            <v>45</v>
          </cell>
          <cell r="D13103" t="str">
            <v>40</v>
          </cell>
          <cell r="E13103" t="str">
            <v>000</v>
          </cell>
          <cell r="F13103" t="str">
            <v>7000.12</v>
          </cell>
          <cell r="G13103" t="str">
            <v>Capital Outlay Furniture</v>
          </cell>
          <cell r="H13103">
            <v>0</v>
          </cell>
          <cell r="I13103">
            <v>0</v>
          </cell>
          <cell r="J13103">
            <v>0</v>
          </cell>
          <cell r="K13103">
            <v>0</v>
          </cell>
          <cell r="L13103">
            <v>0</v>
          </cell>
          <cell r="M13103">
            <v>0</v>
          </cell>
          <cell r="N13103">
            <v>0</v>
          </cell>
          <cell r="O13103" t="str">
            <v>+++</v>
          </cell>
        </row>
        <row r="13104">
          <cell r="A13104" t="str">
            <v>700.45.40.000-7000.99</v>
          </cell>
          <cell r="B13104" t="str">
            <v>700</v>
          </cell>
          <cell r="C13104" t="str">
            <v>45</v>
          </cell>
          <cell r="D13104" t="str">
            <v>40</v>
          </cell>
          <cell r="E13104" t="str">
            <v>000</v>
          </cell>
          <cell r="F13104" t="str">
            <v>7000.99</v>
          </cell>
          <cell r="G13104" t="str">
            <v>Capital Outlay General</v>
          </cell>
          <cell r="H13104">
            <v>0</v>
          </cell>
          <cell r="I13104">
            <v>0</v>
          </cell>
          <cell r="J13104">
            <v>0</v>
          </cell>
          <cell r="K13104">
            <v>0</v>
          </cell>
          <cell r="L13104">
            <v>0</v>
          </cell>
          <cell r="M13104">
            <v>0</v>
          </cell>
          <cell r="N13104">
            <v>0</v>
          </cell>
          <cell r="O13104" t="str">
            <v>+++</v>
          </cell>
        </row>
        <row r="13105">
          <cell r="A13105" t="str">
            <v>700.45.41.000-5000.01</v>
          </cell>
          <cell r="B13105" t="str">
            <v>700</v>
          </cell>
          <cell r="C13105" t="str">
            <v>45</v>
          </cell>
          <cell r="D13105" t="str">
            <v>41</v>
          </cell>
          <cell r="E13105" t="str">
            <v>000</v>
          </cell>
          <cell r="F13105" t="str">
            <v>5000.01</v>
          </cell>
          <cell r="G13105" t="str">
            <v>Salaries Regular</v>
          </cell>
          <cell r="H13105">
            <v>0</v>
          </cell>
          <cell r="I13105">
            <v>0</v>
          </cell>
          <cell r="J13105">
            <v>0</v>
          </cell>
          <cell r="K13105">
            <v>0</v>
          </cell>
          <cell r="L13105">
            <v>0</v>
          </cell>
          <cell r="M13105">
            <v>0</v>
          </cell>
          <cell r="N13105">
            <v>0</v>
          </cell>
          <cell r="O13105" t="str">
            <v>+++</v>
          </cell>
        </row>
        <row r="13106">
          <cell r="A13106" t="str">
            <v>700.45.41.000-5000.02</v>
          </cell>
          <cell r="B13106" t="str">
            <v>700</v>
          </cell>
          <cell r="C13106" t="str">
            <v>45</v>
          </cell>
          <cell r="D13106" t="str">
            <v>41</v>
          </cell>
          <cell r="E13106" t="str">
            <v>000</v>
          </cell>
          <cell r="F13106" t="str">
            <v>5000.02</v>
          </cell>
          <cell r="G13106" t="str">
            <v>Salaries Part Time</v>
          </cell>
          <cell r="H13106">
            <v>0</v>
          </cell>
          <cell r="I13106">
            <v>0</v>
          </cell>
          <cell r="J13106">
            <v>0</v>
          </cell>
          <cell r="K13106">
            <v>0</v>
          </cell>
          <cell r="L13106">
            <v>0</v>
          </cell>
          <cell r="M13106">
            <v>0</v>
          </cell>
          <cell r="N13106">
            <v>0</v>
          </cell>
          <cell r="O13106" t="str">
            <v>+++</v>
          </cell>
        </row>
        <row r="13107">
          <cell r="A13107" t="str">
            <v>700.45.41.000-5000.03</v>
          </cell>
          <cell r="B13107" t="str">
            <v>700</v>
          </cell>
          <cell r="C13107" t="str">
            <v>45</v>
          </cell>
          <cell r="D13107" t="str">
            <v>41</v>
          </cell>
          <cell r="E13107" t="str">
            <v>000</v>
          </cell>
          <cell r="F13107" t="str">
            <v>5000.03</v>
          </cell>
          <cell r="G13107" t="str">
            <v>Salaries Overtime</v>
          </cell>
          <cell r="H13107">
            <v>0</v>
          </cell>
          <cell r="I13107">
            <v>0</v>
          </cell>
          <cell r="J13107">
            <v>0</v>
          </cell>
          <cell r="K13107">
            <v>0</v>
          </cell>
          <cell r="L13107">
            <v>0</v>
          </cell>
          <cell r="M13107">
            <v>0</v>
          </cell>
          <cell r="N13107">
            <v>0</v>
          </cell>
          <cell r="O13107" t="str">
            <v>+++</v>
          </cell>
        </row>
        <row r="13108">
          <cell r="A13108" t="str">
            <v>700.45.41.000-5000.04</v>
          </cell>
          <cell r="B13108" t="str">
            <v>700</v>
          </cell>
          <cell r="C13108" t="str">
            <v>45</v>
          </cell>
          <cell r="D13108" t="str">
            <v>41</v>
          </cell>
          <cell r="E13108" t="str">
            <v>000</v>
          </cell>
          <cell r="F13108" t="str">
            <v>5000.04</v>
          </cell>
          <cell r="G13108" t="str">
            <v>Salaries Holiday Pay</v>
          </cell>
          <cell r="H13108">
            <v>0</v>
          </cell>
          <cell r="I13108">
            <v>0</v>
          </cell>
          <cell r="J13108">
            <v>0</v>
          </cell>
          <cell r="K13108">
            <v>0</v>
          </cell>
          <cell r="L13108">
            <v>0</v>
          </cell>
          <cell r="M13108">
            <v>0</v>
          </cell>
          <cell r="N13108">
            <v>0</v>
          </cell>
          <cell r="O13108" t="str">
            <v>+++</v>
          </cell>
        </row>
        <row r="13109">
          <cell r="A13109" t="str">
            <v>700.45.41.000-5000.06</v>
          </cell>
          <cell r="B13109" t="str">
            <v>700</v>
          </cell>
          <cell r="C13109" t="str">
            <v>45</v>
          </cell>
          <cell r="D13109" t="str">
            <v>41</v>
          </cell>
          <cell r="E13109" t="str">
            <v>000</v>
          </cell>
          <cell r="F13109" t="str">
            <v>5000.06</v>
          </cell>
          <cell r="G13109" t="str">
            <v>Salaries Out of Class</v>
          </cell>
          <cell r="H13109">
            <v>0</v>
          </cell>
          <cell r="I13109">
            <v>0</v>
          </cell>
          <cell r="J13109">
            <v>0</v>
          </cell>
          <cell r="K13109">
            <v>0</v>
          </cell>
          <cell r="L13109">
            <v>0</v>
          </cell>
          <cell r="M13109">
            <v>0</v>
          </cell>
          <cell r="N13109">
            <v>0</v>
          </cell>
          <cell r="O13109" t="str">
            <v>+++</v>
          </cell>
        </row>
        <row r="13110">
          <cell r="A13110" t="str">
            <v>700.45.41.000-5000.07</v>
          </cell>
          <cell r="B13110" t="str">
            <v>700</v>
          </cell>
          <cell r="C13110" t="str">
            <v>45</v>
          </cell>
          <cell r="D13110" t="str">
            <v>41</v>
          </cell>
          <cell r="E13110" t="str">
            <v>000</v>
          </cell>
          <cell r="F13110" t="str">
            <v>5000.07</v>
          </cell>
          <cell r="G13110" t="str">
            <v>Salaries Admin Leave Pay</v>
          </cell>
          <cell r="H13110">
            <v>0</v>
          </cell>
          <cell r="I13110">
            <v>0</v>
          </cell>
          <cell r="J13110">
            <v>0</v>
          </cell>
          <cell r="K13110">
            <v>0</v>
          </cell>
          <cell r="L13110">
            <v>0</v>
          </cell>
          <cell r="M13110">
            <v>0</v>
          </cell>
          <cell r="N13110">
            <v>0</v>
          </cell>
          <cell r="O13110" t="str">
            <v>+++</v>
          </cell>
        </row>
        <row r="13111">
          <cell r="A13111" t="str">
            <v>700.45.41.000-5000.08</v>
          </cell>
          <cell r="B13111" t="str">
            <v>700</v>
          </cell>
          <cell r="C13111" t="str">
            <v>45</v>
          </cell>
          <cell r="D13111" t="str">
            <v>41</v>
          </cell>
          <cell r="E13111" t="str">
            <v>000</v>
          </cell>
          <cell r="F13111" t="str">
            <v>5000.08</v>
          </cell>
          <cell r="G13111" t="str">
            <v>Salaries Longevity Pay</v>
          </cell>
          <cell r="H13111">
            <v>0</v>
          </cell>
          <cell r="I13111">
            <v>0</v>
          </cell>
          <cell r="J13111">
            <v>0</v>
          </cell>
          <cell r="K13111">
            <v>0</v>
          </cell>
          <cell r="L13111">
            <v>0</v>
          </cell>
          <cell r="M13111">
            <v>0</v>
          </cell>
          <cell r="N13111">
            <v>0</v>
          </cell>
          <cell r="O13111" t="str">
            <v>+++</v>
          </cell>
        </row>
        <row r="13112">
          <cell r="A13112" t="str">
            <v>700.45.41.000-5000.11</v>
          </cell>
          <cell r="B13112" t="str">
            <v>700</v>
          </cell>
          <cell r="C13112" t="str">
            <v>45</v>
          </cell>
          <cell r="D13112" t="str">
            <v>41</v>
          </cell>
          <cell r="E13112" t="str">
            <v>000</v>
          </cell>
          <cell r="F13112" t="str">
            <v>5000.11</v>
          </cell>
          <cell r="G13112" t="str">
            <v>Salaries Worker's Comp</v>
          </cell>
          <cell r="H13112">
            <v>0</v>
          </cell>
          <cell r="I13112">
            <v>0</v>
          </cell>
          <cell r="J13112">
            <v>0</v>
          </cell>
          <cell r="K13112">
            <v>0</v>
          </cell>
          <cell r="L13112">
            <v>0</v>
          </cell>
          <cell r="M13112">
            <v>0</v>
          </cell>
          <cell r="N13112">
            <v>0</v>
          </cell>
          <cell r="O13112" t="str">
            <v>+++</v>
          </cell>
        </row>
        <row r="13113">
          <cell r="A13113" t="str">
            <v>700.45.41.000-5000.99</v>
          </cell>
          <cell r="B13113" t="str">
            <v>700</v>
          </cell>
          <cell r="C13113" t="str">
            <v>45</v>
          </cell>
          <cell r="D13113" t="str">
            <v>41</v>
          </cell>
          <cell r="E13113" t="str">
            <v>000</v>
          </cell>
          <cell r="F13113" t="str">
            <v>5000.99</v>
          </cell>
          <cell r="G13113" t="str">
            <v>Salaries New Personnel Requests</v>
          </cell>
          <cell r="H13113">
            <v>0</v>
          </cell>
          <cell r="I13113">
            <v>0</v>
          </cell>
          <cell r="J13113">
            <v>0</v>
          </cell>
          <cell r="K13113">
            <v>0</v>
          </cell>
          <cell r="L13113">
            <v>0</v>
          </cell>
          <cell r="M13113">
            <v>0</v>
          </cell>
          <cell r="N13113">
            <v>0</v>
          </cell>
          <cell r="O13113" t="str">
            <v>+++</v>
          </cell>
        </row>
        <row r="13114">
          <cell r="A13114" t="str">
            <v>700.45.41.000-5100.00</v>
          </cell>
          <cell r="B13114" t="str">
            <v>700</v>
          </cell>
          <cell r="C13114" t="str">
            <v>45</v>
          </cell>
          <cell r="D13114" t="str">
            <v>41</v>
          </cell>
          <cell r="E13114" t="str">
            <v>000</v>
          </cell>
          <cell r="F13114" t="str">
            <v>5100.00</v>
          </cell>
          <cell r="G13114" t="str">
            <v>Benefits PERS Pool Liability</v>
          </cell>
          <cell r="H13114">
            <v>0</v>
          </cell>
          <cell r="I13114">
            <v>0</v>
          </cell>
          <cell r="J13114">
            <v>0</v>
          </cell>
          <cell r="K13114">
            <v>0</v>
          </cell>
          <cell r="L13114">
            <v>0</v>
          </cell>
          <cell r="M13114">
            <v>0</v>
          </cell>
          <cell r="N13114">
            <v>0</v>
          </cell>
          <cell r="O13114" t="str">
            <v>+++</v>
          </cell>
        </row>
        <row r="13115">
          <cell r="A13115" t="str">
            <v>700.45.41.000-5100.01</v>
          </cell>
          <cell r="B13115" t="str">
            <v>700</v>
          </cell>
          <cell r="C13115" t="str">
            <v>45</v>
          </cell>
          <cell r="D13115" t="str">
            <v>41</v>
          </cell>
          <cell r="E13115" t="str">
            <v>000</v>
          </cell>
          <cell r="F13115" t="str">
            <v>5100.01</v>
          </cell>
          <cell r="G13115" t="str">
            <v>Benefits Retirement</v>
          </cell>
          <cell r="H13115">
            <v>0</v>
          </cell>
          <cell r="I13115">
            <v>0</v>
          </cell>
          <cell r="J13115">
            <v>0</v>
          </cell>
          <cell r="K13115">
            <v>0</v>
          </cell>
          <cell r="L13115">
            <v>0</v>
          </cell>
          <cell r="M13115">
            <v>0</v>
          </cell>
          <cell r="N13115">
            <v>0</v>
          </cell>
          <cell r="O13115" t="str">
            <v>+++</v>
          </cell>
        </row>
        <row r="13116">
          <cell r="A13116" t="str">
            <v>700.45.41.000-5100.02</v>
          </cell>
          <cell r="B13116" t="str">
            <v>700</v>
          </cell>
          <cell r="C13116" t="str">
            <v>45</v>
          </cell>
          <cell r="D13116" t="str">
            <v>41</v>
          </cell>
          <cell r="E13116" t="str">
            <v>000</v>
          </cell>
          <cell r="F13116" t="str">
            <v>5100.02</v>
          </cell>
          <cell r="G13116" t="str">
            <v>Benefits Health Insurance</v>
          </cell>
          <cell r="H13116">
            <v>0</v>
          </cell>
          <cell r="I13116">
            <v>0</v>
          </cell>
          <cell r="J13116">
            <v>0</v>
          </cell>
          <cell r="K13116">
            <v>0</v>
          </cell>
          <cell r="L13116">
            <v>0</v>
          </cell>
          <cell r="M13116">
            <v>0</v>
          </cell>
          <cell r="N13116">
            <v>0</v>
          </cell>
          <cell r="O13116" t="str">
            <v>+++</v>
          </cell>
        </row>
        <row r="13117">
          <cell r="A13117" t="str">
            <v>700.45.41.000-5100.03</v>
          </cell>
          <cell r="B13117" t="str">
            <v>700</v>
          </cell>
          <cell r="C13117" t="str">
            <v>45</v>
          </cell>
          <cell r="D13117" t="str">
            <v>41</v>
          </cell>
          <cell r="E13117" t="str">
            <v>000</v>
          </cell>
          <cell r="F13117" t="str">
            <v>5100.03</v>
          </cell>
          <cell r="G13117" t="str">
            <v>Benefits Dental Insurance</v>
          </cell>
          <cell r="H13117">
            <v>0</v>
          </cell>
          <cell r="I13117">
            <v>0</v>
          </cell>
          <cell r="J13117">
            <v>0</v>
          </cell>
          <cell r="K13117">
            <v>0</v>
          </cell>
          <cell r="L13117">
            <v>0</v>
          </cell>
          <cell r="M13117">
            <v>0</v>
          </cell>
          <cell r="N13117">
            <v>0</v>
          </cell>
          <cell r="O13117" t="str">
            <v>+++</v>
          </cell>
        </row>
        <row r="13118">
          <cell r="A13118" t="str">
            <v>700.45.41.000-5100.04</v>
          </cell>
          <cell r="B13118" t="str">
            <v>700</v>
          </cell>
          <cell r="C13118" t="str">
            <v>45</v>
          </cell>
          <cell r="D13118" t="str">
            <v>41</v>
          </cell>
          <cell r="E13118" t="str">
            <v>000</v>
          </cell>
          <cell r="F13118" t="str">
            <v>5100.04</v>
          </cell>
          <cell r="G13118" t="str">
            <v>Benefits Vision Insurance</v>
          </cell>
          <cell r="H13118">
            <v>0</v>
          </cell>
          <cell r="I13118">
            <v>0</v>
          </cell>
          <cell r="J13118">
            <v>0</v>
          </cell>
          <cell r="K13118">
            <v>0</v>
          </cell>
          <cell r="L13118">
            <v>0</v>
          </cell>
          <cell r="M13118">
            <v>0</v>
          </cell>
          <cell r="N13118">
            <v>0</v>
          </cell>
          <cell r="O13118" t="str">
            <v>+++</v>
          </cell>
        </row>
        <row r="13119">
          <cell r="A13119" t="str">
            <v>700.45.41.000-5100.05</v>
          </cell>
          <cell r="B13119" t="str">
            <v>700</v>
          </cell>
          <cell r="C13119" t="str">
            <v>45</v>
          </cell>
          <cell r="D13119" t="str">
            <v>41</v>
          </cell>
          <cell r="E13119" t="str">
            <v>000</v>
          </cell>
          <cell r="F13119" t="str">
            <v>5100.05</v>
          </cell>
          <cell r="G13119" t="str">
            <v>Benefits Life Insurance</v>
          </cell>
          <cell r="H13119">
            <v>0</v>
          </cell>
          <cell r="I13119">
            <v>0</v>
          </cell>
          <cell r="J13119">
            <v>0</v>
          </cell>
          <cell r="K13119">
            <v>0</v>
          </cell>
          <cell r="L13119">
            <v>0</v>
          </cell>
          <cell r="M13119">
            <v>0</v>
          </cell>
          <cell r="N13119">
            <v>0</v>
          </cell>
          <cell r="O13119" t="str">
            <v>+++</v>
          </cell>
        </row>
        <row r="13120">
          <cell r="A13120" t="str">
            <v>700.45.41.000-5100.06</v>
          </cell>
          <cell r="B13120" t="str">
            <v>700</v>
          </cell>
          <cell r="C13120" t="str">
            <v>45</v>
          </cell>
          <cell r="D13120" t="str">
            <v>41</v>
          </cell>
          <cell r="E13120" t="str">
            <v>000</v>
          </cell>
          <cell r="F13120" t="str">
            <v>5100.06</v>
          </cell>
          <cell r="G13120" t="str">
            <v>Benefits Worker's Comp</v>
          </cell>
          <cell r="H13120">
            <v>0</v>
          </cell>
          <cell r="I13120">
            <v>0</v>
          </cell>
          <cell r="J13120">
            <v>0</v>
          </cell>
          <cell r="K13120">
            <v>0</v>
          </cell>
          <cell r="L13120">
            <v>0</v>
          </cell>
          <cell r="M13120">
            <v>0</v>
          </cell>
          <cell r="N13120">
            <v>0</v>
          </cell>
          <cell r="O13120" t="str">
            <v>+++</v>
          </cell>
        </row>
        <row r="13121">
          <cell r="A13121" t="str">
            <v>700.45.41.000-5100.07</v>
          </cell>
          <cell r="B13121" t="str">
            <v>700</v>
          </cell>
          <cell r="C13121" t="str">
            <v>45</v>
          </cell>
          <cell r="D13121" t="str">
            <v>41</v>
          </cell>
          <cell r="E13121" t="str">
            <v>000</v>
          </cell>
          <cell r="F13121" t="str">
            <v>5100.07</v>
          </cell>
          <cell r="G13121" t="str">
            <v>Benefits Long Term Disability</v>
          </cell>
          <cell r="H13121">
            <v>0</v>
          </cell>
          <cell r="I13121">
            <v>0</v>
          </cell>
          <cell r="J13121">
            <v>0</v>
          </cell>
          <cell r="K13121">
            <v>0</v>
          </cell>
          <cell r="L13121">
            <v>0</v>
          </cell>
          <cell r="M13121">
            <v>0</v>
          </cell>
          <cell r="N13121">
            <v>0</v>
          </cell>
          <cell r="O13121" t="str">
            <v>+++</v>
          </cell>
        </row>
        <row r="13122">
          <cell r="A13122" t="str">
            <v>700.45.41.000-5100.08</v>
          </cell>
          <cell r="B13122" t="str">
            <v>700</v>
          </cell>
          <cell r="C13122" t="str">
            <v>45</v>
          </cell>
          <cell r="D13122" t="str">
            <v>41</v>
          </cell>
          <cell r="E13122" t="str">
            <v>000</v>
          </cell>
          <cell r="F13122" t="str">
            <v>5100.08</v>
          </cell>
          <cell r="G13122" t="str">
            <v>Benefits Deferred Compensation</v>
          </cell>
          <cell r="H13122">
            <v>0</v>
          </cell>
          <cell r="I13122">
            <v>0</v>
          </cell>
          <cell r="J13122">
            <v>0</v>
          </cell>
          <cell r="K13122">
            <v>0</v>
          </cell>
          <cell r="L13122">
            <v>0</v>
          </cell>
          <cell r="M13122">
            <v>0</v>
          </cell>
          <cell r="N13122">
            <v>0</v>
          </cell>
          <cell r="O13122" t="str">
            <v>+++</v>
          </cell>
        </row>
        <row r="13123">
          <cell r="A13123" t="str">
            <v>700.45.41.000-5100.09</v>
          </cell>
          <cell r="B13123" t="str">
            <v>700</v>
          </cell>
          <cell r="C13123" t="str">
            <v>45</v>
          </cell>
          <cell r="D13123" t="str">
            <v>41</v>
          </cell>
          <cell r="E13123" t="str">
            <v>000</v>
          </cell>
          <cell r="F13123" t="str">
            <v>5100.09</v>
          </cell>
          <cell r="G13123" t="str">
            <v>Benefits Unemployment Insurance</v>
          </cell>
          <cell r="H13123">
            <v>0</v>
          </cell>
          <cell r="I13123">
            <v>0</v>
          </cell>
          <cell r="J13123">
            <v>0</v>
          </cell>
          <cell r="K13123">
            <v>0</v>
          </cell>
          <cell r="L13123">
            <v>0</v>
          </cell>
          <cell r="M13123">
            <v>0</v>
          </cell>
          <cell r="N13123">
            <v>0</v>
          </cell>
          <cell r="O13123" t="str">
            <v>+++</v>
          </cell>
        </row>
        <row r="13124">
          <cell r="A13124" t="str">
            <v>700.45.41.000-5100.11</v>
          </cell>
          <cell r="B13124" t="str">
            <v>700</v>
          </cell>
          <cell r="C13124" t="str">
            <v>45</v>
          </cell>
          <cell r="D13124" t="str">
            <v>41</v>
          </cell>
          <cell r="E13124" t="str">
            <v>000</v>
          </cell>
          <cell r="F13124" t="str">
            <v>5100.11</v>
          </cell>
          <cell r="G13124" t="str">
            <v>Benefits Medicare</v>
          </cell>
          <cell r="H13124">
            <v>0</v>
          </cell>
          <cell r="I13124">
            <v>0</v>
          </cell>
          <cell r="J13124">
            <v>0</v>
          </cell>
          <cell r="K13124">
            <v>0</v>
          </cell>
          <cell r="L13124">
            <v>0</v>
          </cell>
          <cell r="M13124">
            <v>0</v>
          </cell>
          <cell r="N13124">
            <v>0</v>
          </cell>
          <cell r="O13124" t="str">
            <v>+++</v>
          </cell>
        </row>
        <row r="13125">
          <cell r="A13125" t="str">
            <v>700.45.41.000-5100.15</v>
          </cell>
          <cell r="B13125" t="str">
            <v>700</v>
          </cell>
          <cell r="C13125" t="str">
            <v>45</v>
          </cell>
          <cell r="D13125" t="str">
            <v>41</v>
          </cell>
          <cell r="E13125" t="str">
            <v>000</v>
          </cell>
          <cell r="F13125" t="str">
            <v>5100.15</v>
          </cell>
          <cell r="G13125" t="str">
            <v>Benefits Cell Phone Allowance</v>
          </cell>
          <cell r="H13125">
            <v>0</v>
          </cell>
          <cell r="I13125">
            <v>0</v>
          </cell>
          <cell r="J13125">
            <v>0</v>
          </cell>
          <cell r="K13125">
            <v>0</v>
          </cell>
          <cell r="L13125">
            <v>0</v>
          </cell>
          <cell r="M13125">
            <v>0</v>
          </cell>
          <cell r="N13125">
            <v>0</v>
          </cell>
          <cell r="O13125" t="str">
            <v>+++</v>
          </cell>
        </row>
        <row r="13126">
          <cell r="A13126" t="str">
            <v>700.45.41.000-5100.17</v>
          </cell>
          <cell r="B13126" t="str">
            <v>700</v>
          </cell>
          <cell r="C13126" t="str">
            <v>45</v>
          </cell>
          <cell r="D13126" t="str">
            <v>41</v>
          </cell>
          <cell r="E13126" t="str">
            <v>000</v>
          </cell>
          <cell r="F13126" t="str">
            <v>5100.17</v>
          </cell>
          <cell r="G13126" t="str">
            <v>Benefits Other Post Employment Benefits</v>
          </cell>
          <cell r="H13126">
            <v>0</v>
          </cell>
          <cell r="I13126">
            <v>0</v>
          </cell>
          <cell r="J13126">
            <v>0</v>
          </cell>
          <cell r="K13126">
            <v>0</v>
          </cell>
          <cell r="L13126">
            <v>0</v>
          </cell>
          <cell r="M13126">
            <v>0</v>
          </cell>
          <cell r="N13126">
            <v>0</v>
          </cell>
          <cell r="O13126" t="str">
            <v>+++</v>
          </cell>
        </row>
        <row r="13127">
          <cell r="A13127" t="str">
            <v>700.45.41.000-6000.01</v>
          </cell>
          <cell r="B13127" t="str">
            <v>700</v>
          </cell>
          <cell r="C13127" t="str">
            <v>45</v>
          </cell>
          <cell r="D13127" t="str">
            <v>41</v>
          </cell>
          <cell r="E13127" t="str">
            <v>000</v>
          </cell>
          <cell r="F13127" t="str">
            <v>6000.01</v>
          </cell>
          <cell r="G13127" t="str">
            <v>Professional Services General</v>
          </cell>
          <cell r="H13127">
            <v>0</v>
          </cell>
          <cell r="I13127">
            <v>0</v>
          </cell>
          <cell r="J13127">
            <v>0</v>
          </cell>
          <cell r="K13127">
            <v>0</v>
          </cell>
          <cell r="L13127">
            <v>0</v>
          </cell>
          <cell r="M13127">
            <v>0</v>
          </cell>
          <cell r="N13127">
            <v>0</v>
          </cell>
          <cell r="O13127" t="str">
            <v>+++</v>
          </cell>
        </row>
        <row r="13128">
          <cell r="A13128" t="str">
            <v>700.45.41.000-6000.10</v>
          </cell>
          <cell r="B13128" t="str">
            <v>700</v>
          </cell>
          <cell r="C13128" t="str">
            <v>45</v>
          </cell>
          <cell r="D13128" t="str">
            <v>41</v>
          </cell>
          <cell r="E13128" t="str">
            <v>000</v>
          </cell>
          <cell r="F13128" t="str">
            <v>6000.10</v>
          </cell>
          <cell r="G13128" t="str">
            <v>Professional Services Consultant</v>
          </cell>
          <cell r="H13128">
            <v>0</v>
          </cell>
          <cell r="I13128">
            <v>0</v>
          </cell>
          <cell r="J13128">
            <v>0</v>
          </cell>
          <cell r="K13128">
            <v>0</v>
          </cell>
          <cell r="L13128">
            <v>0</v>
          </cell>
          <cell r="M13128">
            <v>0</v>
          </cell>
          <cell r="N13128">
            <v>0</v>
          </cell>
          <cell r="O13128" t="str">
            <v>+++</v>
          </cell>
        </row>
        <row r="13129">
          <cell r="A13129" t="str">
            <v>700.45.41.000-6000.12</v>
          </cell>
          <cell r="B13129" t="str">
            <v>700</v>
          </cell>
          <cell r="C13129" t="str">
            <v>45</v>
          </cell>
          <cell r="D13129" t="str">
            <v>41</v>
          </cell>
          <cell r="E13129" t="str">
            <v>000</v>
          </cell>
          <cell r="F13129" t="str">
            <v>6000.12</v>
          </cell>
          <cell r="G13129" t="str">
            <v>Professional Services Contract Services</v>
          </cell>
          <cell r="H13129">
            <v>0</v>
          </cell>
          <cell r="I13129">
            <v>0</v>
          </cell>
          <cell r="J13129">
            <v>0</v>
          </cell>
          <cell r="K13129">
            <v>0</v>
          </cell>
          <cell r="L13129">
            <v>0</v>
          </cell>
          <cell r="M13129">
            <v>0</v>
          </cell>
          <cell r="N13129">
            <v>0</v>
          </cell>
          <cell r="O13129" t="str">
            <v>+++</v>
          </cell>
        </row>
        <row r="13130">
          <cell r="A13130" t="str">
            <v>700.45.41.000-6000.13</v>
          </cell>
          <cell r="B13130" t="str">
            <v>700</v>
          </cell>
          <cell r="C13130" t="str">
            <v>45</v>
          </cell>
          <cell r="D13130" t="str">
            <v>41</v>
          </cell>
          <cell r="E13130" t="str">
            <v>000</v>
          </cell>
          <cell r="F13130" t="str">
            <v>6000.13</v>
          </cell>
          <cell r="G13130" t="str">
            <v>Professional Services Compliance Monitoring</v>
          </cell>
          <cell r="H13130">
            <v>0</v>
          </cell>
          <cell r="I13130">
            <v>0</v>
          </cell>
          <cell r="J13130">
            <v>0</v>
          </cell>
          <cell r="K13130">
            <v>0</v>
          </cell>
          <cell r="L13130">
            <v>0</v>
          </cell>
          <cell r="M13130">
            <v>0</v>
          </cell>
          <cell r="N13130">
            <v>0</v>
          </cell>
          <cell r="O13130" t="str">
            <v>+++</v>
          </cell>
        </row>
        <row r="13131">
          <cell r="A13131" t="str">
            <v>700.45.41.000-6000.14</v>
          </cell>
          <cell r="B13131" t="str">
            <v>700</v>
          </cell>
          <cell r="C13131" t="str">
            <v>45</v>
          </cell>
          <cell r="D13131" t="str">
            <v>41</v>
          </cell>
          <cell r="E13131" t="str">
            <v>000</v>
          </cell>
          <cell r="F13131" t="str">
            <v>6000.14</v>
          </cell>
          <cell r="G13131" t="str">
            <v>Professional Services IW Pre Analysis</v>
          </cell>
          <cell r="H13131">
            <v>0</v>
          </cell>
          <cell r="I13131">
            <v>0</v>
          </cell>
          <cell r="J13131">
            <v>0</v>
          </cell>
          <cell r="K13131">
            <v>0</v>
          </cell>
          <cell r="L13131">
            <v>0</v>
          </cell>
          <cell r="M13131">
            <v>0</v>
          </cell>
          <cell r="N13131">
            <v>0</v>
          </cell>
          <cell r="O13131" t="str">
            <v>+++</v>
          </cell>
        </row>
        <row r="13132">
          <cell r="A13132" t="str">
            <v>700.45.41.000-6000.18</v>
          </cell>
          <cell r="B13132" t="str">
            <v>700</v>
          </cell>
          <cell r="C13132" t="str">
            <v>45</v>
          </cell>
          <cell r="D13132" t="str">
            <v>41</v>
          </cell>
          <cell r="E13132" t="str">
            <v>000</v>
          </cell>
          <cell r="F13132" t="str">
            <v>6000.18</v>
          </cell>
          <cell r="G13132" t="str">
            <v>Professional Services Legal</v>
          </cell>
          <cell r="H13132">
            <v>0</v>
          </cell>
          <cell r="I13132">
            <v>0</v>
          </cell>
          <cell r="J13132">
            <v>0</v>
          </cell>
          <cell r="K13132">
            <v>0</v>
          </cell>
          <cell r="L13132">
            <v>0</v>
          </cell>
          <cell r="M13132">
            <v>0</v>
          </cell>
          <cell r="N13132">
            <v>0</v>
          </cell>
          <cell r="O13132" t="str">
            <v>+++</v>
          </cell>
        </row>
        <row r="13133">
          <cell r="A13133" t="str">
            <v>700.45.41.000-6100.01</v>
          </cell>
          <cell r="B13133" t="str">
            <v>700</v>
          </cell>
          <cell r="C13133" t="str">
            <v>45</v>
          </cell>
          <cell r="D13133" t="str">
            <v>41</v>
          </cell>
          <cell r="E13133" t="str">
            <v>000</v>
          </cell>
          <cell r="F13133" t="str">
            <v>6100.01</v>
          </cell>
          <cell r="G13133" t="str">
            <v>Utilities Electric</v>
          </cell>
          <cell r="H13133">
            <v>0</v>
          </cell>
          <cell r="I13133">
            <v>0</v>
          </cell>
          <cell r="J13133">
            <v>0</v>
          </cell>
          <cell r="K13133">
            <v>0</v>
          </cell>
          <cell r="L13133">
            <v>0</v>
          </cell>
          <cell r="M13133">
            <v>0</v>
          </cell>
          <cell r="N13133">
            <v>0</v>
          </cell>
          <cell r="O13133" t="str">
            <v>+++</v>
          </cell>
        </row>
        <row r="13134">
          <cell r="A13134" t="str">
            <v>700.45.41.000-6100.02</v>
          </cell>
          <cell r="B13134" t="str">
            <v>700</v>
          </cell>
          <cell r="C13134" t="str">
            <v>45</v>
          </cell>
          <cell r="D13134" t="str">
            <v>41</v>
          </cell>
          <cell r="E13134" t="str">
            <v>000</v>
          </cell>
          <cell r="F13134" t="str">
            <v>6100.02</v>
          </cell>
          <cell r="G13134" t="str">
            <v>Utilities Telephone</v>
          </cell>
          <cell r="H13134">
            <v>0</v>
          </cell>
          <cell r="I13134">
            <v>0</v>
          </cell>
          <cell r="J13134">
            <v>0</v>
          </cell>
          <cell r="K13134">
            <v>0</v>
          </cell>
          <cell r="L13134">
            <v>0</v>
          </cell>
          <cell r="M13134">
            <v>0</v>
          </cell>
          <cell r="N13134">
            <v>0</v>
          </cell>
          <cell r="O13134" t="str">
            <v>+++</v>
          </cell>
        </row>
        <row r="13135">
          <cell r="A13135" t="str">
            <v>700.45.41.000-6100.03</v>
          </cell>
          <cell r="B13135" t="str">
            <v>700</v>
          </cell>
          <cell r="C13135" t="str">
            <v>45</v>
          </cell>
          <cell r="D13135" t="str">
            <v>41</v>
          </cell>
          <cell r="E13135" t="str">
            <v>000</v>
          </cell>
          <cell r="F13135" t="str">
            <v>6100.03</v>
          </cell>
          <cell r="G13135" t="str">
            <v>Utilities Data Transmission / ISP</v>
          </cell>
          <cell r="H13135">
            <v>0</v>
          </cell>
          <cell r="I13135">
            <v>0</v>
          </cell>
          <cell r="J13135">
            <v>0</v>
          </cell>
          <cell r="K13135">
            <v>0</v>
          </cell>
          <cell r="L13135">
            <v>0</v>
          </cell>
          <cell r="M13135">
            <v>0</v>
          </cell>
          <cell r="N13135">
            <v>0</v>
          </cell>
          <cell r="O13135" t="str">
            <v>+++</v>
          </cell>
        </row>
        <row r="13136">
          <cell r="A13136" t="str">
            <v>700.45.41.000-6200.01</v>
          </cell>
          <cell r="B13136" t="str">
            <v>700</v>
          </cell>
          <cell r="C13136" t="str">
            <v>45</v>
          </cell>
          <cell r="D13136" t="str">
            <v>41</v>
          </cell>
          <cell r="E13136" t="str">
            <v>000</v>
          </cell>
          <cell r="F13136" t="str">
            <v>6200.01</v>
          </cell>
          <cell r="G13136" t="str">
            <v>Supplies Office</v>
          </cell>
          <cell r="H13136">
            <v>0</v>
          </cell>
          <cell r="I13136">
            <v>0</v>
          </cell>
          <cell r="J13136">
            <v>0</v>
          </cell>
          <cell r="K13136">
            <v>0</v>
          </cell>
          <cell r="L13136">
            <v>0</v>
          </cell>
          <cell r="M13136">
            <v>0</v>
          </cell>
          <cell r="N13136">
            <v>0</v>
          </cell>
          <cell r="O13136" t="str">
            <v>+++</v>
          </cell>
        </row>
        <row r="13137">
          <cell r="A13137" t="str">
            <v>700.45.41.000-6200.02</v>
          </cell>
          <cell r="B13137" t="str">
            <v>700</v>
          </cell>
          <cell r="C13137" t="str">
            <v>45</v>
          </cell>
          <cell r="D13137" t="str">
            <v>41</v>
          </cell>
          <cell r="E13137" t="str">
            <v>000</v>
          </cell>
          <cell r="F13137" t="str">
            <v>6200.02</v>
          </cell>
          <cell r="G13137" t="str">
            <v>Supplies Special Department</v>
          </cell>
          <cell r="H13137">
            <v>0</v>
          </cell>
          <cell r="I13137">
            <v>0</v>
          </cell>
          <cell r="J13137">
            <v>0</v>
          </cell>
          <cell r="K13137">
            <v>0</v>
          </cell>
          <cell r="L13137">
            <v>0</v>
          </cell>
          <cell r="M13137">
            <v>0</v>
          </cell>
          <cell r="N13137">
            <v>0</v>
          </cell>
          <cell r="O13137" t="str">
            <v>+++</v>
          </cell>
        </row>
        <row r="13138">
          <cell r="A13138" t="str">
            <v>700.45.41.000-6200.03</v>
          </cell>
          <cell r="B13138" t="str">
            <v>700</v>
          </cell>
          <cell r="C13138" t="str">
            <v>45</v>
          </cell>
          <cell r="D13138" t="str">
            <v>41</v>
          </cell>
          <cell r="E13138" t="str">
            <v>000</v>
          </cell>
          <cell r="F13138" t="str">
            <v>6200.03</v>
          </cell>
          <cell r="G13138" t="str">
            <v>Supplies Copier Maintenance &amp; Supplies</v>
          </cell>
          <cell r="H13138">
            <v>0</v>
          </cell>
          <cell r="I13138">
            <v>0</v>
          </cell>
          <cell r="J13138">
            <v>0</v>
          </cell>
          <cell r="K13138">
            <v>0</v>
          </cell>
          <cell r="L13138">
            <v>0</v>
          </cell>
          <cell r="M13138">
            <v>0</v>
          </cell>
          <cell r="N13138">
            <v>0</v>
          </cell>
          <cell r="O13138" t="str">
            <v>+++</v>
          </cell>
        </row>
        <row r="13139">
          <cell r="A13139" t="str">
            <v>700.45.41.000-6200.04</v>
          </cell>
          <cell r="B13139" t="str">
            <v>700</v>
          </cell>
          <cell r="C13139" t="str">
            <v>45</v>
          </cell>
          <cell r="D13139" t="str">
            <v>41</v>
          </cell>
          <cell r="E13139" t="str">
            <v>000</v>
          </cell>
          <cell r="F13139" t="str">
            <v>6200.04</v>
          </cell>
          <cell r="G13139" t="str">
            <v>Supplies Postage</v>
          </cell>
          <cell r="H13139">
            <v>0</v>
          </cell>
          <cell r="I13139">
            <v>0</v>
          </cell>
          <cell r="J13139">
            <v>0</v>
          </cell>
          <cell r="K13139">
            <v>0</v>
          </cell>
          <cell r="L13139">
            <v>0</v>
          </cell>
          <cell r="M13139">
            <v>0</v>
          </cell>
          <cell r="N13139">
            <v>0</v>
          </cell>
          <cell r="O13139" t="str">
            <v>+++</v>
          </cell>
        </row>
        <row r="13140">
          <cell r="A13140" t="str">
            <v>700.45.41.000-6200.05</v>
          </cell>
          <cell r="B13140" t="str">
            <v>700</v>
          </cell>
          <cell r="C13140" t="str">
            <v>45</v>
          </cell>
          <cell r="D13140" t="str">
            <v>41</v>
          </cell>
          <cell r="E13140" t="str">
            <v>000</v>
          </cell>
          <cell r="F13140" t="str">
            <v>6200.05</v>
          </cell>
          <cell r="G13140" t="str">
            <v>Supplies Gasoline</v>
          </cell>
          <cell r="H13140">
            <v>0</v>
          </cell>
          <cell r="I13140">
            <v>0</v>
          </cell>
          <cell r="J13140">
            <v>0</v>
          </cell>
          <cell r="K13140">
            <v>0</v>
          </cell>
          <cell r="L13140">
            <v>0</v>
          </cell>
          <cell r="M13140">
            <v>0</v>
          </cell>
          <cell r="N13140">
            <v>0</v>
          </cell>
          <cell r="O13140" t="str">
            <v>+++</v>
          </cell>
        </row>
        <row r="13141">
          <cell r="A13141" t="str">
            <v>700.45.41.000-6200.09</v>
          </cell>
          <cell r="B13141" t="str">
            <v>700</v>
          </cell>
          <cell r="C13141" t="str">
            <v>45</v>
          </cell>
          <cell r="D13141" t="str">
            <v>41</v>
          </cell>
          <cell r="E13141" t="str">
            <v>000</v>
          </cell>
          <cell r="F13141" t="str">
            <v>6200.09</v>
          </cell>
          <cell r="G13141" t="str">
            <v>Supplies Data Processing</v>
          </cell>
          <cell r="H13141">
            <v>0</v>
          </cell>
          <cell r="I13141">
            <v>0</v>
          </cell>
          <cell r="J13141">
            <v>0</v>
          </cell>
          <cell r="K13141">
            <v>0</v>
          </cell>
          <cell r="L13141">
            <v>0</v>
          </cell>
          <cell r="M13141">
            <v>0</v>
          </cell>
          <cell r="N13141">
            <v>0</v>
          </cell>
          <cell r="O13141" t="str">
            <v>+++</v>
          </cell>
        </row>
        <row r="13142">
          <cell r="A13142" t="str">
            <v>700.45.41.000-6300.01</v>
          </cell>
          <cell r="B13142" t="str">
            <v>700</v>
          </cell>
          <cell r="C13142" t="str">
            <v>45</v>
          </cell>
          <cell r="D13142" t="str">
            <v>41</v>
          </cell>
          <cell r="E13142" t="str">
            <v>000</v>
          </cell>
          <cell r="F13142" t="str">
            <v>6300.01</v>
          </cell>
          <cell r="G13142" t="str">
            <v>Dues &amp; Subscriptions Memberships</v>
          </cell>
          <cell r="H13142">
            <v>0</v>
          </cell>
          <cell r="I13142">
            <v>0</v>
          </cell>
          <cell r="J13142">
            <v>0</v>
          </cell>
          <cell r="K13142">
            <v>0</v>
          </cell>
          <cell r="L13142">
            <v>0</v>
          </cell>
          <cell r="M13142">
            <v>0</v>
          </cell>
          <cell r="N13142">
            <v>0</v>
          </cell>
          <cell r="O13142" t="str">
            <v>+++</v>
          </cell>
        </row>
        <row r="13143">
          <cell r="A13143" t="str">
            <v>700.45.41.000-6300.02</v>
          </cell>
          <cell r="B13143" t="str">
            <v>700</v>
          </cell>
          <cell r="C13143" t="str">
            <v>45</v>
          </cell>
          <cell r="D13143" t="str">
            <v>41</v>
          </cell>
          <cell r="E13143" t="str">
            <v>000</v>
          </cell>
          <cell r="F13143" t="str">
            <v>6300.02</v>
          </cell>
          <cell r="G13143" t="str">
            <v>Dues &amp; Subscriptions Publications</v>
          </cell>
          <cell r="H13143">
            <v>0</v>
          </cell>
          <cell r="I13143">
            <v>0</v>
          </cell>
          <cell r="J13143">
            <v>0</v>
          </cell>
          <cell r="K13143">
            <v>0</v>
          </cell>
          <cell r="L13143">
            <v>0</v>
          </cell>
          <cell r="M13143">
            <v>0</v>
          </cell>
          <cell r="N13143">
            <v>0</v>
          </cell>
          <cell r="O13143" t="str">
            <v>+++</v>
          </cell>
        </row>
        <row r="13144">
          <cell r="A13144" t="str">
            <v>700.45.41.000-6300.03</v>
          </cell>
          <cell r="B13144" t="str">
            <v>700</v>
          </cell>
          <cell r="C13144" t="str">
            <v>45</v>
          </cell>
          <cell r="D13144" t="str">
            <v>41</v>
          </cell>
          <cell r="E13144" t="str">
            <v>000</v>
          </cell>
          <cell r="F13144" t="str">
            <v>6300.03</v>
          </cell>
          <cell r="G13144" t="str">
            <v>Dues &amp; Subscriptions Certifications</v>
          </cell>
          <cell r="H13144">
            <v>0</v>
          </cell>
          <cell r="I13144">
            <v>0</v>
          </cell>
          <cell r="J13144">
            <v>0</v>
          </cell>
          <cell r="K13144">
            <v>0</v>
          </cell>
          <cell r="L13144">
            <v>0</v>
          </cell>
          <cell r="M13144">
            <v>0</v>
          </cell>
          <cell r="N13144">
            <v>0</v>
          </cell>
          <cell r="O13144" t="str">
            <v>+++</v>
          </cell>
        </row>
        <row r="13145">
          <cell r="A13145" t="str">
            <v>700.45.41.000-6350.01</v>
          </cell>
          <cell r="B13145" t="str">
            <v>700</v>
          </cell>
          <cell r="C13145" t="str">
            <v>45</v>
          </cell>
          <cell r="D13145" t="str">
            <v>41</v>
          </cell>
          <cell r="E13145" t="str">
            <v>000</v>
          </cell>
          <cell r="F13145" t="str">
            <v>6350.01</v>
          </cell>
          <cell r="G13145" t="str">
            <v>Maintenance Agreements &amp; Licenses License/Software Maintenance</v>
          </cell>
          <cell r="H13145">
            <v>0</v>
          </cell>
          <cell r="I13145">
            <v>0</v>
          </cell>
          <cell r="J13145">
            <v>0</v>
          </cell>
          <cell r="K13145">
            <v>0</v>
          </cell>
          <cell r="L13145">
            <v>0</v>
          </cell>
          <cell r="M13145">
            <v>0</v>
          </cell>
          <cell r="N13145">
            <v>0</v>
          </cell>
          <cell r="O13145" t="str">
            <v>+++</v>
          </cell>
        </row>
        <row r="13146">
          <cell r="A13146" t="str">
            <v>700.45.41.000-6350.02</v>
          </cell>
          <cell r="B13146" t="str">
            <v>700</v>
          </cell>
          <cell r="C13146" t="str">
            <v>45</v>
          </cell>
          <cell r="D13146" t="str">
            <v>41</v>
          </cell>
          <cell r="E13146" t="str">
            <v>000</v>
          </cell>
          <cell r="F13146" t="str">
            <v>6350.02</v>
          </cell>
          <cell r="G13146" t="str">
            <v>Maintenance Agreements &amp; Licenses Hardware Maintenance</v>
          </cell>
          <cell r="H13146">
            <v>0</v>
          </cell>
          <cell r="I13146">
            <v>0</v>
          </cell>
          <cell r="J13146">
            <v>0</v>
          </cell>
          <cell r="K13146">
            <v>0</v>
          </cell>
          <cell r="L13146">
            <v>0</v>
          </cell>
          <cell r="M13146">
            <v>0</v>
          </cell>
          <cell r="N13146">
            <v>0</v>
          </cell>
          <cell r="O13146" t="str">
            <v>+++</v>
          </cell>
        </row>
        <row r="13147">
          <cell r="A13147" t="str">
            <v>700.45.41.000-6350.03</v>
          </cell>
          <cell r="B13147" t="str">
            <v>700</v>
          </cell>
          <cell r="C13147" t="str">
            <v>45</v>
          </cell>
          <cell r="D13147" t="str">
            <v>41</v>
          </cell>
          <cell r="E13147" t="str">
            <v>000</v>
          </cell>
          <cell r="F13147" t="str">
            <v>6350.03</v>
          </cell>
          <cell r="G13147" t="str">
            <v>Maintenance Agreements &amp; Licenses Maintenance Agreements</v>
          </cell>
          <cell r="H13147">
            <v>0</v>
          </cell>
          <cell r="I13147">
            <v>0</v>
          </cell>
          <cell r="J13147">
            <v>0</v>
          </cell>
          <cell r="K13147">
            <v>0</v>
          </cell>
          <cell r="L13147">
            <v>0</v>
          </cell>
          <cell r="M13147">
            <v>0</v>
          </cell>
          <cell r="N13147">
            <v>0</v>
          </cell>
          <cell r="O13147" t="str">
            <v>+++</v>
          </cell>
        </row>
        <row r="13148">
          <cell r="A13148" t="str">
            <v>700.45.41.000-6350.04</v>
          </cell>
          <cell r="B13148" t="str">
            <v>700</v>
          </cell>
          <cell r="C13148" t="str">
            <v>45</v>
          </cell>
          <cell r="D13148" t="str">
            <v>41</v>
          </cell>
          <cell r="E13148" t="str">
            <v>000</v>
          </cell>
          <cell r="F13148" t="str">
            <v>6350.04</v>
          </cell>
          <cell r="G13148" t="str">
            <v>Maintenance Agreements &amp; Licenses SCADA</v>
          </cell>
          <cell r="H13148">
            <v>0</v>
          </cell>
          <cell r="I13148">
            <v>0</v>
          </cell>
          <cell r="J13148">
            <v>0</v>
          </cell>
          <cell r="K13148">
            <v>0</v>
          </cell>
          <cell r="L13148">
            <v>0</v>
          </cell>
          <cell r="M13148">
            <v>0</v>
          </cell>
          <cell r="N13148">
            <v>0</v>
          </cell>
          <cell r="O13148" t="str">
            <v>+++</v>
          </cell>
        </row>
        <row r="13149">
          <cell r="A13149" t="str">
            <v>700.45.41.000-6350.05</v>
          </cell>
          <cell r="B13149" t="str">
            <v>700</v>
          </cell>
          <cell r="C13149" t="str">
            <v>45</v>
          </cell>
          <cell r="D13149" t="str">
            <v>41</v>
          </cell>
          <cell r="E13149" t="str">
            <v>000</v>
          </cell>
          <cell r="F13149" t="str">
            <v>6350.05</v>
          </cell>
          <cell r="G13149" t="str">
            <v>Maintenance Agreements &amp; Licenses Traffic Control</v>
          </cell>
          <cell r="H13149">
            <v>0</v>
          </cell>
          <cell r="I13149">
            <v>0</v>
          </cell>
          <cell r="J13149">
            <v>0</v>
          </cell>
          <cell r="K13149">
            <v>0</v>
          </cell>
          <cell r="L13149">
            <v>0</v>
          </cell>
          <cell r="M13149">
            <v>0</v>
          </cell>
          <cell r="N13149">
            <v>0</v>
          </cell>
          <cell r="O13149" t="str">
            <v>+++</v>
          </cell>
        </row>
        <row r="13150">
          <cell r="A13150" t="str">
            <v>700.45.41.000-6350.06</v>
          </cell>
          <cell r="B13150" t="str">
            <v>700</v>
          </cell>
          <cell r="C13150" t="str">
            <v>45</v>
          </cell>
          <cell r="D13150" t="str">
            <v>41</v>
          </cell>
          <cell r="E13150" t="str">
            <v>000</v>
          </cell>
          <cell r="F13150" t="str">
            <v>6350.06</v>
          </cell>
          <cell r="G13150" t="str">
            <v>Maintenance Agreements &amp; Licenses Streetlights</v>
          </cell>
          <cell r="H13150">
            <v>0</v>
          </cell>
          <cell r="I13150">
            <v>0</v>
          </cell>
          <cell r="J13150">
            <v>0</v>
          </cell>
          <cell r="K13150">
            <v>0</v>
          </cell>
          <cell r="L13150">
            <v>0</v>
          </cell>
          <cell r="M13150">
            <v>0</v>
          </cell>
          <cell r="N13150">
            <v>0</v>
          </cell>
          <cell r="O13150" t="str">
            <v>+++</v>
          </cell>
        </row>
        <row r="13151">
          <cell r="A13151" t="str">
            <v>700.45.41.000-6400.01</v>
          </cell>
          <cell r="B13151" t="str">
            <v>700</v>
          </cell>
          <cell r="C13151" t="str">
            <v>45</v>
          </cell>
          <cell r="D13151" t="str">
            <v>41</v>
          </cell>
          <cell r="E13151" t="str">
            <v>000</v>
          </cell>
          <cell r="F13151" t="str">
            <v>6400.01</v>
          </cell>
          <cell r="G13151" t="str">
            <v>Repairs &amp; Maintenance Building</v>
          </cell>
          <cell r="H13151">
            <v>0</v>
          </cell>
          <cell r="I13151">
            <v>0</v>
          </cell>
          <cell r="J13151">
            <v>0</v>
          </cell>
          <cell r="K13151">
            <v>0</v>
          </cell>
          <cell r="L13151">
            <v>0</v>
          </cell>
          <cell r="M13151">
            <v>0</v>
          </cell>
          <cell r="N13151">
            <v>0</v>
          </cell>
          <cell r="O13151" t="str">
            <v>+++</v>
          </cell>
        </row>
        <row r="13152">
          <cell r="A13152" t="str">
            <v>700.45.41.000-6400.02</v>
          </cell>
          <cell r="B13152" t="str">
            <v>700</v>
          </cell>
          <cell r="C13152" t="str">
            <v>45</v>
          </cell>
          <cell r="D13152" t="str">
            <v>41</v>
          </cell>
          <cell r="E13152" t="str">
            <v>000</v>
          </cell>
          <cell r="F13152" t="str">
            <v>6400.02</v>
          </cell>
          <cell r="G13152" t="str">
            <v>Repairs &amp; Maintenance Minor Equipment/Other</v>
          </cell>
          <cell r="H13152">
            <v>0</v>
          </cell>
          <cell r="I13152">
            <v>0</v>
          </cell>
          <cell r="J13152">
            <v>0</v>
          </cell>
          <cell r="K13152">
            <v>0</v>
          </cell>
          <cell r="L13152">
            <v>0</v>
          </cell>
          <cell r="M13152">
            <v>0</v>
          </cell>
          <cell r="N13152">
            <v>0</v>
          </cell>
          <cell r="O13152" t="str">
            <v>+++</v>
          </cell>
        </row>
        <row r="13153">
          <cell r="A13153" t="str">
            <v>700.45.41.000-6400.03</v>
          </cell>
          <cell r="B13153" t="str">
            <v>700</v>
          </cell>
          <cell r="C13153" t="str">
            <v>45</v>
          </cell>
          <cell r="D13153" t="str">
            <v>41</v>
          </cell>
          <cell r="E13153" t="str">
            <v>000</v>
          </cell>
          <cell r="F13153" t="str">
            <v>6400.03</v>
          </cell>
          <cell r="G13153" t="str">
            <v>Repairs &amp; Maintenance Major Repair &amp; Contingency</v>
          </cell>
          <cell r="H13153">
            <v>0</v>
          </cell>
          <cell r="I13153">
            <v>0</v>
          </cell>
          <cell r="J13153">
            <v>0</v>
          </cell>
          <cell r="K13153">
            <v>0</v>
          </cell>
          <cell r="L13153">
            <v>0</v>
          </cell>
          <cell r="M13153">
            <v>0</v>
          </cell>
          <cell r="N13153">
            <v>0</v>
          </cell>
          <cell r="O13153" t="str">
            <v>+++</v>
          </cell>
        </row>
        <row r="13154">
          <cell r="A13154" t="str">
            <v>700.45.41.000-6400.04</v>
          </cell>
          <cell r="B13154" t="str">
            <v>700</v>
          </cell>
          <cell r="C13154" t="str">
            <v>45</v>
          </cell>
          <cell r="D13154" t="str">
            <v>41</v>
          </cell>
          <cell r="E13154" t="str">
            <v>000</v>
          </cell>
          <cell r="F13154" t="str">
            <v>6400.04</v>
          </cell>
          <cell r="G13154" t="str">
            <v>Repairs &amp; Maintenance Equipment Rental</v>
          </cell>
          <cell r="H13154">
            <v>0</v>
          </cell>
          <cell r="I13154">
            <v>0</v>
          </cell>
          <cell r="J13154">
            <v>0</v>
          </cell>
          <cell r="K13154">
            <v>0</v>
          </cell>
          <cell r="L13154">
            <v>0</v>
          </cell>
          <cell r="M13154">
            <v>0</v>
          </cell>
          <cell r="N13154">
            <v>0</v>
          </cell>
          <cell r="O13154" t="str">
            <v>+++</v>
          </cell>
        </row>
        <row r="13155">
          <cell r="A13155" t="str">
            <v>700.45.41.000-6400.05</v>
          </cell>
          <cell r="B13155" t="str">
            <v>700</v>
          </cell>
          <cell r="C13155" t="str">
            <v>45</v>
          </cell>
          <cell r="D13155" t="str">
            <v>41</v>
          </cell>
          <cell r="E13155" t="str">
            <v>000</v>
          </cell>
          <cell r="F13155" t="str">
            <v>6400.05</v>
          </cell>
          <cell r="G13155" t="str">
            <v>Repairs &amp; Maintenance Vehicle</v>
          </cell>
          <cell r="H13155">
            <v>0</v>
          </cell>
          <cell r="I13155">
            <v>0</v>
          </cell>
          <cell r="J13155">
            <v>0</v>
          </cell>
          <cell r="K13155">
            <v>0</v>
          </cell>
          <cell r="L13155">
            <v>0</v>
          </cell>
          <cell r="M13155">
            <v>0</v>
          </cell>
          <cell r="N13155">
            <v>0</v>
          </cell>
          <cell r="O13155" t="str">
            <v>+++</v>
          </cell>
        </row>
        <row r="13156">
          <cell r="A13156" t="str">
            <v>700.45.41.000-6600.01</v>
          </cell>
          <cell r="B13156" t="str">
            <v>700</v>
          </cell>
          <cell r="C13156" t="str">
            <v>45</v>
          </cell>
          <cell r="D13156" t="str">
            <v>41</v>
          </cell>
          <cell r="E13156" t="str">
            <v>000</v>
          </cell>
          <cell r="F13156" t="str">
            <v>6600.01</v>
          </cell>
          <cell r="G13156" t="str">
            <v>Administrative Expenses Meetings</v>
          </cell>
          <cell r="H13156">
            <v>0</v>
          </cell>
          <cell r="I13156">
            <v>0</v>
          </cell>
          <cell r="J13156">
            <v>0</v>
          </cell>
          <cell r="K13156">
            <v>0</v>
          </cell>
          <cell r="L13156">
            <v>0</v>
          </cell>
          <cell r="M13156">
            <v>0</v>
          </cell>
          <cell r="N13156">
            <v>0</v>
          </cell>
          <cell r="O13156" t="str">
            <v>+++</v>
          </cell>
        </row>
        <row r="13157">
          <cell r="A13157" t="str">
            <v>700.45.41.000-6600.03</v>
          </cell>
          <cell r="B13157" t="str">
            <v>700</v>
          </cell>
          <cell r="C13157" t="str">
            <v>45</v>
          </cell>
          <cell r="D13157" t="str">
            <v>41</v>
          </cell>
          <cell r="E13157" t="str">
            <v>000</v>
          </cell>
          <cell r="F13157" t="str">
            <v>6600.03</v>
          </cell>
          <cell r="G13157" t="str">
            <v>Administrative Expenses Mileage Reimbursement</v>
          </cell>
          <cell r="H13157">
            <v>0</v>
          </cell>
          <cell r="I13157">
            <v>0</v>
          </cell>
          <cell r="J13157">
            <v>0</v>
          </cell>
          <cell r="K13157">
            <v>0</v>
          </cell>
          <cell r="L13157">
            <v>0</v>
          </cell>
          <cell r="M13157">
            <v>0</v>
          </cell>
          <cell r="N13157">
            <v>0</v>
          </cell>
          <cell r="O13157" t="str">
            <v>+++</v>
          </cell>
        </row>
        <row r="13158">
          <cell r="A13158" t="str">
            <v>700.45.41.000-6600.04</v>
          </cell>
          <cell r="B13158" t="str">
            <v>700</v>
          </cell>
          <cell r="C13158" t="str">
            <v>45</v>
          </cell>
          <cell r="D13158" t="str">
            <v>41</v>
          </cell>
          <cell r="E13158" t="str">
            <v>000</v>
          </cell>
          <cell r="F13158" t="str">
            <v>6600.04</v>
          </cell>
          <cell r="G13158" t="str">
            <v>Administrative Expenses Training/Conferences</v>
          </cell>
          <cell r="H13158">
            <v>0</v>
          </cell>
          <cell r="I13158">
            <v>0</v>
          </cell>
          <cell r="J13158">
            <v>0</v>
          </cell>
          <cell r="K13158">
            <v>0</v>
          </cell>
          <cell r="L13158">
            <v>0</v>
          </cell>
          <cell r="M13158">
            <v>0</v>
          </cell>
          <cell r="N13158">
            <v>0</v>
          </cell>
          <cell r="O13158" t="str">
            <v>+++</v>
          </cell>
        </row>
        <row r="13159">
          <cell r="A13159" t="str">
            <v>700.45.41.000-6600.05</v>
          </cell>
          <cell r="B13159" t="str">
            <v>700</v>
          </cell>
          <cell r="C13159" t="str">
            <v>45</v>
          </cell>
          <cell r="D13159" t="str">
            <v>41</v>
          </cell>
          <cell r="E13159" t="str">
            <v>000</v>
          </cell>
          <cell r="F13159" t="str">
            <v>6600.05</v>
          </cell>
          <cell r="G13159" t="str">
            <v>Administrative Expenses Public/Legal Advertisement</v>
          </cell>
          <cell r="H13159">
            <v>0</v>
          </cell>
          <cell r="I13159">
            <v>0</v>
          </cell>
          <cell r="J13159">
            <v>0</v>
          </cell>
          <cell r="K13159">
            <v>0</v>
          </cell>
          <cell r="L13159">
            <v>0</v>
          </cell>
          <cell r="M13159">
            <v>0</v>
          </cell>
          <cell r="N13159">
            <v>0</v>
          </cell>
          <cell r="O13159" t="str">
            <v>+++</v>
          </cell>
        </row>
        <row r="13160">
          <cell r="A13160" t="str">
            <v>700.45.41.000-6600.06</v>
          </cell>
          <cell r="B13160" t="str">
            <v>700</v>
          </cell>
          <cell r="C13160" t="str">
            <v>45</v>
          </cell>
          <cell r="D13160" t="str">
            <v>41</v>
          </cell>
          <cell r="E13160" t="str">
            <v>000</v>
          </cell>
          <cell r="F13160" t="str">
            <v>6600.06</v>
          </cell>
          <cell r="G13160" t="str">
            <v>Administrative Expenses Property/Building Rental</v>
          </cell>
          <cell r="H13160">
            <v>0</v>
          </cell>
          <cell r="I13160">
            <v>0</v>
          </cell>
          <cell r="J13160">
            <v>0</v>
          </cell>
          <cell r="K13160">
            <v>0</v>
          </cell>
          <cell r="L13160">
            <v>0</v>
          </cell>
          <cell r="M13160">
            <v>0</v>
          </cell>
          <cell r="N13160">
            <v>0</v>
          </cell>
          <cell r="O13160" t="str">
            <v>+++</v>
          </cell>
        </row>
        <row r="13161">
          <cell r="A13161" t="str">
            <v>700.45.41.000-6600.07</v>
          </cell>
          <cell r="B13161" t="str">
            <v>700</v>
          </cell>
          <cell r="C13161" t="str">
            <v>45</v>
          </cell>
          <cell r="D13161" t="str">
            <v>41</v>
          </cell>
          <cell r="E13161" t="str">
            <v>000</v>
          </cell>
          <cell r="F13161" t="str">
            <v>6600.07</v>
          </cell>
          <cell r="G13161" t="str">
            <v>Administrative Expenses Employee Recruitment</v>
          </cell>
          <cell r="H13161">
            <v>0</v>
          </cell>
          <cell r="I13161">
            <v>0</v>
          </cell>
          <cell r="J13161">
            <v>0</v>
          </cell>
          <cell r="K13161">
            <v>0</v>
          </cell>
          <cell r="L13161">
            <v>0</v>
          </cell>
          <cell r="M13161">
            <v>0</v>
          </cell>
          <cell r="N13161">
            <v>0</v>
          </cell>
          <cell r="O13161" t="str">
            <v>+++</v>
          </cell>
        </row>
        <row r="13162">
          <cell r="A13162" t="str">
            <v>700.45.41.000-6600.08</v>
          </cell>
          <cell r="B13162" t="str">
            <v>700</v>
          </cell>
          <cell r="C13162" t="str">
            <v>45</v>
          </cell>
          <cell r="D13162" t="str">
            <v>41</v>
          </cell>
          <cell r="E13162" t="str">
            <v>000</v>
          </cell>
          <cell r="F13162" t="str">
            <v>6600.08</v>
          </cell>
          <cell r="G13162" t="str">
            <v>Administrative Expenses Employee Recognition</v>
          </cell>
          <cell r="H13162">
            <v>0</v>
          </cell>
          <cell r="I13162">
            <v>0</v>
          </cell>
          <cell r="J13162">
            <v>0</v>
          </cell>
          <cell r="K13162">
            <v>0</v>
          </cell>
          <cell r="L13162">
            <v>0</v>
          </cell>
          <cell r="M13162">
            <v>0</v>
          </cell>
          <cell r="N13162">
            <v>0</v>
          </cell>
          <cell r="O13162" t="str">
            <v>+++</v>
          </cell>
        </row>
        <row r="13163">
          <cell r="A13163" t="str">
            <v>700.45.41.000-6600.14</v>
          </cell>
          <cell r="B13163" t="str">
            <v>700</v>
          </cell>
          <cell r="C13163" t="str">
            <v>45</v>
          </cell>
          <cell r="D13163" t="str">
            <v>41</v>
          </cell>
          <cell r="E13163" t="str">
            <v>000</v>
          </cell>
          <cell r="F13163" t="str">
            <v>6600.14</v>
          </cell>
          <cell r="G13163" t="str">
            <v>Administrative Expenses Filing/Recording Fee</v>
          </cell>
          <cell r="H13163">
            <v>0</v>
          </cell>
          <cell r="I13163">
            <v>0</v>
          </cell>
          <cell r="J13163">
            <v>0</v>
          </cell>
          <cell r="K13163">
            <v>0</v>
          </cell>
          <cell r="L13163">
            <v>0</v>
          </cell>
          <cell r="M13163">
            <v>0</v>
          </cell>
          <cell r="N13163">
            <v>0</v>
          </cell>
          <cell r="O13163" t="str">
            <v>+++</v>
          </cell>
        </row>
        <row r="13164">
          <cell r="A13164" t="str">
            <v>700.45.41.000-6600.24</v>
          </cell>
          <cell r="B13164" t="str">
            <v>700</v>
          </cell>
          <cell r="C13164" t="str">
            <v>45</v>
          </cell>
          <cell r="D13164" t="str">
            <v>41</v>
          </cell>
          <cell r="E13164" t="str">
            <v>000</v>
          </cell>
          <cell r="F13164" t="str">
            <v>6600.24</v>
          </cell>
          <cell r="G13164" t="str">
            <v>Administrative Expenses Marketing</v>
          </cell>
          <cell r="H13164">
            <v>0</v>
          </cell>
          <cell r="I13164">
            <v>0</v>
          </cell>
          <cell r="J13164">
            <v>0</v>
          </cell>
          <cell r="K13164">
            <v>0</v>
          </cell>
          <cell r="L13164">
            <v>0</v>
          </cell>
          <cell r="M13164">
            <v>0</v>
          </cell>
          <cell r="N13164">
            <v>0</v>
          </cell>
          <cell r="O13164" t="str">
            <v>+++</v>
          </cell>
        </row>
        <row r="13165">
          <cell r="A13165" t="str">
            <v>700.45.41.000-6600.25</v>
          </cell>
          <cell r="B13165" t="str">
            <v>700</v>
          </cell>
          <cell r="C13165" t="str">
            <v>45</v>
          </cell>
          <cell r="D13165" t="str">
            <v>41</v>
          </cell>
          <cell r="E13165" t="str">
            <v>000</v>
          </cell>
          <cell r="F13165" t="str">
            <v>6600.25</v>
          </cell>
          <cell r="G13165" t="str">
            <v>Administrative Expenses Support Services-Indirect Labor</v>
          </cell>
          <cell r="H13165">
            <v>0</v>
          </cell>
          <cell r="I13165">
            <v>0</v>
          </cell>
          <cell r="J13165">
            <v>0</v>
          </cell>
          <cell r="K13165">
            <v>0</v>
          </cell>
          <cell r="L13165">
            <v>0</v>
          </cell>
          <cell r="M13165">
            <v>0</v>
          </cell>
          <cell r="N13165">
            <v>0</v>
          </cell>
          <cell r="O13165" t="str">
            <v>+++</v>
          </cell>
        </row>
        <row r="13166">
          <cell r="A13166" t="str">
            <v>700.45.41.000-6600.26</v>
          </cell>
          <cell r="B13166" t="str">
            <v>700</v>
          </cell>
          <cell r="C13166" t="str">
            <v>45</v>
          </cell>
          <cell r="D13166" t="str">
            <v>41</v>
          </cell>
          <cell r="E13166" t="str">
            <v>000</v>
          </cell>
          <cell r="F13166" t="str">
            <v>6600.26</v>
          </cell>
          <cell r="G13166" t="str">
            <v>Administrative Expenses Support Services-IT</v>
          </cell>
          <cell r="H13166">
            <v>0</v>
          </cell>
          <cell r="I13166">
            <v>0</v>
          </cell>
          <cell r="J13166">
            <v>0</v>
          </cell>
          <cell r="K13166">
            <v>0</v>
          </cell>
          <cell r="L13166">
            <v>0</v>
          </cell>
          <cell r="M13166">
            <v>0</v>
          </cell>
          <cell r="N13166">
            <v>0</v>
          </cell>
          <cell r="O13166" t="str">
            <v>+++</v>
          </cell>
        </row>
        <row r="13167">
          <cell r="A13167" t="str">
            <v>700.45.41.000-6600.27</v>
          </cell>
          <cell r="B13167" t="str">
            <v>700</v>
          </cell>
          <cell r="C13167" t="str">
            <v>45</v>
          </cell>
          <cell r="D13167" t="str">
            <v>41</v>
          </cell>
          <cell r="E13167" t="str">
            <v>000</v>
          </cell>
          <cell r="F13167" t="str">
            <v>6600.27</v>
          </cell>
          <cell r="G13167" t="str">
            <v>Administrative Expenses Support Services-Direct Labor</v>
          </cell>
          <cell r="H13167">
            <v>0</v>
          </cell>
          <cell r="I13167">
            <v>0</v>
          </cell>
          <cell r="J13167">
            <v>0</v>
          </cell>
          <cell r="K13167">
            <v>0</v>
          </cell>
          <cell r="L13167">
            <v>0</v>
          </cell>
          <cell r="M13167">
            <v>0</v>
          </cell>
          <cell r="N13167">
            <v>0</v>
          </cell>
          <cell r="O13167" t="str">
            <v>+++</v>
          </cell>
        </row>
        <row r="13168">
          <cell r="A13168" t="str">
            <v>700.45.41.000-6600.29</v>
          </cell>
          <cell r="B13168" t="str">
            <v>700</v>
          </cell>
          <cell r="C13168" t="str">
            <v>45</v>
          </cell>
          <cell r="D13168" t="str">
            <v>41</v>
          </cell>
          <cell r="E13168" t="str">
            <v>000</v>
          </cell>
          <cell r="F13168" t="str">
            <v>6600.29</v>
          </cell>
          <cell r="G13168" t="str">
            <v>Administrative Expenses Administration &amp; Planning</v>
          </cell>
          <cell r="H13168">
            <v>0</v>
          </cell>
          <cell r="I13168">
            <v>0</v>
          </cell>
          <cell r="J13168">
            <v>0</v>
          </cell>
          <cell r="K13168">
            <v>0</v>
          </cell>
          <cell r="L13168">
            <v>0</v>
          </cell>
          <cell r="M13168">
            <v>0</v>
          </cell>
          <cell r="N13168">
            <v>0</v>
          </cell>
          <cell r="O13168" t="str">
            <v>+++</v>
          </cell>
        </row>
        <row r="13169">
          <cell r="A13169" t="str">
            <v>700.45.41.000-6600.30</v>
          </cell>
          <cell r="B13169" t="str">
            <v>700</v>
          </cell>
          <cell r="C13169" t="str">
            <v>45</v>
          </cell>
          <cell r="D13169" t="str">
            <v>41</v>
          </cell>
          <cell r="E13169" t="str">
            <v>000</v>
          </cell>
          <cell r="F13169" t="str">
            <v>6600.30</v>
          </cell>
          <cell r="G13169" t="str">
            <v>Administrative Expenses Other Expenses</v>
          </cell>
          <cell r="H13169">
            <v>0</v>
          </cell>
          <cell r="I13169">
            <v>0</v>
          </cell>
          <cell r="J13169">
            <v>0</v>
          </cell>
          <cell r="K13169">
            <v>0</v>
          </cell>
          <cell r="L13169">
            <v>0</v>
          </cell>
          <cell r="M13169">
            <v>0</v>
          </cell>
          <cell r="N13169">
            <v>0</v>
          </cell>
          <cell r="O13169" t="str">
            <v>+++</v>
          </cell>
        </row>
        <row r="13170">
          <cell r="A13170" t="str">
            <v>700.45.41.000-7000.03</v>
          </cell>
          <cell r="B13170" t="str">
            <v>700</v>
          </cell>
          <cell r="C13170" t="str">
            <v>45</v>
          </cell>
          <cell r="D13170" t="str">
            <v>41</v>
          </cell>
          <cell r="E13170" t="str">
            <v>000</v>
          </cell>
          <cell r="F13170" t="str">
            <v>7000.03</v>
          </cell>
          <cell r="G13170" t="str">
            <v>Capital Outlay Operations Equip-Minor</v>
          </cell>
          <cell r="H13170">
            <v>0</v>
          </cell>
          <cell r="I13170">
            <v>0</v>
          </cell>
          <cell r="J13170">
            <v>0</v>
          </cell>
          <cell r="K13170">
            <v>0</v>
          </cell>
          <cell r="L13170">
            <v>0</v>
          </cell>
          <cell r="M13170">
            <v>0</v>
          </cell>
          <cell r="N13170">
            <v>0</v>
          </cell>
          <cell r="O13170" t="str">
            <v>+++</v>
          </cell>
        </row>
        <row r="13171">
          <cell r="A13171" t="str">
            <v>700.45.41.000-7000.04</v>
          </cell>
          <cell r="B13171" t="str">
            <v>700</v>
          </cell>
          <cell r="C13171" t="str">
            <v>45</v>
          </cell>
          <cell r="D13171" t="str">
            <v>41</v>
          </cell>
          <cell r="E13171" t="str">
            <v>000</v>
          </cell>
          <cell r="F13171" t="str">
            <v>7000.04</v>
          </cell>
          <cell r="G13171" t="str">
            <v>Capital Outlay Operations Equipment-Major</v>
          </cell>
          <cell r="H13171">
            <v>0</v>
          </cell>
          <cell r="I13171">
            <v>0</v>
          </cell>
          <cell r="J13171">
            <v>0</v>
          </cell>
          <cell r="K13171">
            <v>0</v>
          </cell>
          <cell r="L13171">
            <v>0</v>
          </cell>
          <cell r="M13171">
            <v>0</v>
          </cell>
          <cell r="N13171">
            <v>0</v>
          </cell>
          <cell r="O13171" t="str">
            <v>+++</v>
          </cell>
        </row>
        <row r="13172">
          <cell r="A13172" t="str">
            <v>700.45.41.000-7000.07</v>
          </cell>
          <cell r="B13172" t="str">
            <v>700</v>
          </cell>
          <cell r="C13172" t="str">
            <v>45</v>
          </cell>
          <cell r="D13172" t="str">
            <v>41</v>
          </cell>
          <cell r="E13172" t="str">
            <v>000</v>
          </cell>
          <cell r="F13172" t="str">
            <v>7000.07</v>
          </cell>
          <cell r="G13172" t="str">
            <v>Capital Outlay Computer Hardware</v>
          </cell>
          <cell r="H13172">
            <v>0</v>
          </cell>
          <cell r="I13172">
            <v>0</v>
          </cell>
          <cell r="J13172">
            <v>0</v>
          </cell>
          <cell r="K13172">
            <v>0</v>
          </cell>
          <cell r="L13172">
            <v>0</v>
          </cell>
          <cell r="M13172">
            <v>0</v>
          </cell>
          <cell r="N13172">
            <v>0</v>
          </cell>
          <cell r="O13172" t="str">
            <v>+++</v>
          </cell>
        </row>
        <row r="13173">
          <cell r="A13173" t="str">
            <v>700.45.41.000-7000.08</v>
          </cell>
          <cell r="B13173" t="str">
            <v>700</v>
          </cell>
          <cell r="C13173" t="str">
            <v>45</v>
          </cell>
          <cell r="D13173" t="str">
            <v>41</v>
          </cell>
          <cell r="E13173" t="str">
            <v>000</v>
          </cell>
          <cell r="F13173" t="str">
            <v>7000.08</v>
          </cell>
          <cell r="G13173" t="str">
            <v>Capital Outlay Computer Software</v>
          </cell>
          <cell r="H13173">
            <v>0</v>
          </cell>
          <cell r="I13173">
            <v>0</v>
          </cell>
          <cell r="J13173">
            <v>0</v>
          </cell>
          <cell r="K13173">
            <v>0</v>
          </cell>
          <cell r="L13173">
            <v>0</v>
          </cell>
          <cell r="M13173">
            <v>0</v>
          </cell>
          <cell r="N13173">
            <v>0</v>
          </cell>
          <cell r="O13173" t="str">
            <v>+++</v>
          </cell>
        </row>
        <row r="13174">
          <cell r="A13174" t="str">
            <v>700.45.41.000-7000.12</v>
          </cell>
          <cell r="B13174" t="str">
            <v>700</v>
          </cell>
          <cell r="C13174" t="str">
            <v>45</v>
          </cell>
          <cell r="D13174" t="str">
            <v>41</v>
          </cell>
          <cell r="E13174" t="str">
            <v>000</v>
          </cell>
          <cell r="F13174" t="str">
            <v>7000.12</v>
          </cell>
          <cell r="G13174" t="str">
            <v>Capital Outlay Furniture</v>
          </cell>
          <cell r="H13174">
            <v>0</v>
          </cell>
          <cell r="I13174">
            <v>0</v>
          </cell>
          <cell r="J13174">
            <v>0</v>
          </cell>
          <cell r="K13174">
            <v>0</v>
          </cell>
          <cell r="L13174">
            <v>0</v>
          </cell>
          <cell r="M13174">
            <v>0</v>
          </cell>
          <cell r="N13174">
            <v>0</v>
          </cell>
          <cell r="O13174" t="str">
            <v>+++</v>
          </cell>
        </row>
        <row r="13175">
          <cell r="A13175" t="str">
            <v>700.45.41.000-7000.99</v>
          </cell>
          <cell r="B13175" t="str">
            <v>700</v>
          </cell>
          <cell r="C13175" t="str">
            <v>45</v>
          </cell>
          <cell r="D13175" t="str">
            <v>41</v>
          </cell>
          <cell r="E13175" t="str">
            <v>000</v>
          </cell>
          <cell r="F13175" t="str">
            <v>7000.99</v>
          </cell>
          <cell r="G13175" t="str">
            <v>Capital Outlay General</v>
          </cell>
          <cell r="H13175">
            <v>0</v>
          </cell>
          <cell r="I13175">
            <v>0</v>
          </cell>
          <cell r="J13175">
            <v>0</v>
          </cell>
          <cell r="K13175">
            <v>0</v>
          </cell>
          <cell r="L13175">
            <v>0</v>
          </cell>
          <cell r="M13175">
            <v>0</v>
          </cell>
          <cell r="N13175">
            <v>0</v>
          </cell>
          <cell r="O13175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</row>
        <row r="2">
          <cell r="A2" t="str">
            <v>680.40.85.015-4500.22</v>
          </cell>
          <cell r="B2" t="str">
            <v>4500.22</v>
          </cell>
          <cell r="C2" t="str">
            <v>680.40.85.015</v>
          </cell>
          <cell r="D2">
            <v>11731350</v>
          </cell>
          <cell r="E2">
            <v>0</v>
          </cell>
          <cell r="F2">
            <v>11731350</v>
          </cell>
          <cell r="G2">
            <v>0</v>
          </cell>
          <cell r="H2">
            <v>0</v>
          </cell>
          <cell r="I2">
            <v>3853476.3</v>
          </cell>
          <cell r="J2">
            <v>7877873.7000000002</v>
          </cell>
          <cell r="K2">
            <v>0.33</v>
          </cell>
          <cell r="L2">
            <v>3697323.79</v>
          </cell>
        </row>
        <row r="3">
          <cell r="A3" t="str">
            <v>680.40.85.015-4500.23</v>
          </cell>
          <cell r="B3" t="str">
            <v>4500.23</v>
          </cell>
          <cell r="C3" t="str">
            <v>680.40.85.015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</row>
        <row r="4">
          <cell r="A4" t="str">
            <v>680.40.85.015-4500.24</v>
          </cell>
          <cell r="B4" t="str">
            <v>4500.24</v>
          </cell>
          <cell r="C4" t="str">
            <v>680.40.85.015</v>
          </cell>
          <cell r="D4">
            <v>191340</v>
          </cell>
          <cell r="E4">
            <v>0</v>
          </cell>
          <cell r="F4">
            <v>191340</v>
          </cell>
          <cell r="G4">
            <v>0</v>
          </cell>
          <cell r="H4">
            <v>0</v>
          </cell>
          <cell r="I4">
            <v>25</v>
          </cell>
          <cell r="J4">
            <v>191315</v>
          </cell>
          <cell r="K4">
            <v>0</v>
          </cell>
          <cell r="L4">
            <v>55996.56</v>
          </cell>
        </row>
        <row r="5">
          <cell r="A5" t="str">
            <v>690.40.85.015-4500.25</v>
          </cell>
          <cell r="B5" t="str">
            <v>4500.25</v>
          </cell>
          <cell r="C5" t="str">
            <v>690.40.85.015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</row>
        <row r="6">
          <cell r="A6" t="str">
            <v>690.40.85.015-4500.26</v>
          </cell>
          <cell r="B6" t="str">
            <v>4500.26</v>
          </cell>
          <cell r="C6" t="str">
            <v>690.40.85.015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690.40.85.015-4500.27</v>
          </cell>
          <cell r="B7" t="str">
            <v>4500.27</v>
          </cell>
          <cell r="C7" t="str">
            <v>690.40.85.015</v>
          </cell>
          <cell r="D7">
            <v>197050</v>
          </cell>
          <cell r="E7">
            <v>0</v>
          </cell>
          <cell r="F7">
            <v>197050</v>
          </cell>
          <cell r="G7">
            <v>0</v>
          </cell>
          <cell r="H7">
            <v>0</v>
          </cell>
          <cell r="I7">
            <v>86990</v>
          </cell>
          <cell r="J7">
            <v>110060</v>
          </cell>
          <cell r="K7">
            <v>0.44</v>
          </cell>
          <cell r="L7">
            <v>55956</v>
          </cell>
        </row>
        <row r="8">
          <cell r="A8" t="str">
            <v>690.40.85.015-4500.28</v>
          </cell>
          <cell r="B8" t="str">
            <v>4500.28</v>
          </cell>
          <cell r="C8" t="str">
            <v>690.40.85.015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</row>
        <row r="9">
          <cell r="A9" t="str">
            <v>690.40.85.015-4500.29</v>
          </cell>
          <cell r="B9" t="str">
            <v>4500.29</v>
          </cell>
          <cell r="C9" t="str">
            <v>690.40.85.015</v>
          </cell>
          <cell r="D9">
            <v>2541250</v>
          </cell>
          <cell r="E9">
            <v>0</v>
          </cell>
          <cell r="F9">
            <v>2541250</v>
          </cell>
          <cell r="G9">
            <v>0</v>
          </cell>
          <cell r="H9">
            <v>0</v>
          </cell>
          <cell r="I9">
            <v>1198413</v>
          </cell>
          <cell r="J9">
            <v>1342837</v>
          </cell>
          <cell r="K9">
            <v>0.47</v>
          </cell>
          <cell r="L9">
            <v>719235</v>
          </cell>
        </row>
        <row r="10">
          <cell r="A10" t="str">
            <v>690.40.85.015-4500.30</v>
          </cell>
          <cell r="B10" t="str">
            <v>4500.30</v>
          </cell>
          <cell r="C10" t="str">
            <v>690.40.85.015</v>
          </cell>
          <cell r="D10">
            <v>79000</v>
          </cell>
          <cell r="E10">
            <v>0</v>
          </cell>
          <cell r="F10">
            <v>79000</v>
          </cell>
          <cell r="G10">
            <v>0</v>
          </cell>
          <cell r="H10">
            <v>0</v>
          </cell>
          <cell r="I10">
            <v>34182</v>
          </cell>
          <cell r="J10">
            <v>44818</v>
          </cell>
          <cell r="K10">
            <v>0.43</v>
          </cell>
          <cell r="L10">
            <v>22306</v>
          </cell>
        </row>
        <row r="11">
          <cell r="A11" t="str">
            <v>700.40.85.015-4500.31</v>
          </cell>
          <cell r="B11" t="str">
            <v>4500.31</v>
          </cell>
          <cell r="C11" t="str">
            <v>700.40.85.015</v>
          </cell>
          <cell r="D11">
            <v>1849565</v>
          </cell>
          <cell r="E11">
            <v>0</v>
          </cell>
          <cell r="F11">
            <v>1849565</v>
          </cell>
          <cell r="G11">
            <v>0</v>
          </cell>
          <cell r="H11">
            <v>0</v>
          </cell>
          <cell r="I11">
            <v>943153</v>
          </cell>
          <cell r="J11">
            <v>906412</v>
          </cell>
          <cell r="K11">
            <v>0.51</v>
          </cell>
          <cell r="L11">
            <v>615299</v>
          </cell>
        </row>
        <row r="12">
          <cell r="A12" t="str">
            <v>680.40.85.015-4500.41</v>
          </cell>
          <cell r="B12" t="str">
            <v>4500.41</v>
          </cell>
          <cell r="C12" t="str">
            <v>680.40.85.015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950</v>
          </cell>
          <cell r="J12">
            <v>-950</v>
          </cell>
          <cell r="K12" t="str">
            <v>+++</v>
          </cell>
          <cell r="L12">
            <v>5645</v>
          </cell>
        </row>
        <row r="13">
          <cell r="A13" t="str">
            <v>670.40.75.001-4500.46</v>
          </cell>
          <cell r="B13" t="str">
            <v>4500.46</v>
          </cell>
          <cell r="C13" t="str">
            <v>670.40.75.001</v>
          </cell>
          <cell r="D13">
            <v>235200</v>
          </cell>
          <cell r="E13">
            <v>0</v>
          </cell>
          <cell r="F13">
            <v>235200</v>
          </cell>
          <cell r="G13">
            <v>0</v>
          </cell>
          <cell r="H13">
            <v>0</v>
          </cell>
          <cell r="I13">
            <v>91585.52</v>
          </cell>
          <cell r="J13">
            <v>143614.48000000001</v>
          </cell>
          <cell r="K13">
            <v>0.39</v>
          </cell>
          <cell r="L13">
            <v>59640</v>
          </cell>
        </row>
        <row r="14">
          <cell r="A14" t="str">
            <v>680.40.85.015-4700.01</v>
          </cell>
          <cell r="B14" t="str">
            <v>4700.01</v>
          </cell>
          <cell r="C14" t="str">
            <v>680.40.85.015</v>
          </cell>
          <cell r="D14">
            <v>350000</v>
          </cell>
          <cell r="E14">
            <v>0</v>
          </cell>
          <cell r="F14">
            <v>350000</v>
          </cell>
          <cell r="G14">
            <v>0</v>
          </cell>
          <cell r="H14">
            <v>0</v>
          </cell>
          <cell r="I14">
            <v>0</v>
          </cell>
          <cell r="J14">
            <v>350000</v>
          </cell>
          <cell r="K14">
            <v>0</v>
          </cell>
          <cell r="L14">
            <v>30664.639999999999</v>
          </cell>
        </row>
        <row r="15">
          <cell r="A15" t="str">
            <v>690.40.85.015-4700.01</v>
          </cell>
          <cell r="B15" t="str">
            <v>4700.01</v>
          </cell>
          <cell r="C15" t="str">
            <v>690.40.85.015</v>
          </cell>
          <cell r="D15">
            <v>30000</v>
          </cell>
          <cell r="E15">
            <v>0</v>
          </cell>
          <cell r="F15">
            <v>30000</v>
          </cell>
          <cell r="G15">
            <v>0</v>
          </cell>
          <cell r="H15">
            <v>0</v>
          </cell>
          <cell r="I15">
            <v>0</v>
          </cell>
          <cell r="J15">
            <v>30000</v>
          </cell>
          <cell r="K15">
            <v>0</v>
          </cell>
          <cell r="L15">
            <v>6750.89</v>
          </cell>
        </row>
        <row r="16">
          <cell r="A16" t="str">
            <v>700.40.85.015-4700.01</v>
          </cell>
          <cell r="B16" t="str">
            <v>4700.01</v>
          </cell>
          <cell r="C16" t="str">
            <v>700.40.85.015</v>
          </cell>
          <cell r="D16">
            <v>12100</v>
          </cell>
          <cell r="E16">
            <v>0</v>
          </cell>
          <cell r="F16">
            <v>12100</v>
          </cell>
          <cell r="G16">
            <v>0</v>
          </cell>
          <cell r="H16">
            <v>0</v>
          </cell>
          <cell r="I16">
            <v>0</v>
          </cell>
          <cell r="J16">
            <v>12100</v>
          </cell>
          <cell r="K16">
            <v>0</v>
          </cell>
          <cell r="L16">
            <v>5013.72</v>
          </cell>
        </row>
        <row r="17">
          <cell r="A17" t="str">
            <v>680.40.85.015-4700.02</v>
          </cell>
          <cell r="B17" t="str">
            <v>4700.02</v>
          </cell>
          <cell r="C17" t="str">
            <v>680.40.85.015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680.40.85.015-4700.07</v>
          </cell>
          <cell r="B18" t="str">
            <v>4700.07</v>
          </cell>
          <cell r="C18" t="str">
            <v>680.40.85.015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</row>
        <row r="19">
          <cell r="A19" t="str">
            <v>680.40.85.015-4700.09</v>
          </cell>
          <cell r="B19" t="str">
            <v>4700.09</v>
          </cell>
          <cell r="C19" t="str">
            <v>680.40.85.015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</row>
        <row r="20">
          <cell r="A20" t="str">
            <v>690.40.85.015-4700.09</v>
          </cell>
          <cell r="B20" t="str">
            <v>4700.09</v>
          </cell>
          <cell r="C20" t="str">
            <v>690.40.85.015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str">
            <v>+++</v>
          </cell>
          <cell r="L20">
            <v>0</v>
          </cell>
        </row>
        <row r="21">
          <cell r="A21" t="str">
            <v>680.40.85.015-4700.11</v>
          </cell>
          <cell r="B21" t="str">
            <v>4700.11</v>
          </cell>
          <cell r="C21" t="str">
            <v>680.40.85.015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690.40.85.015-4700.11</v>
          </cell>
          <cell r="B22" t="str">
            <v>4700.11</v>
          </cell>
          <cell r="C22" t="str">
            <v>690.40.85.015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</row>
        <row r="23">
          <cell r="A23" t="str">
            <v>700.40.85.015-4700.12</v>
          </cell>
          <cell r="B23" t="str">
            <v>4700.12</v>
          </cell>
          <cell r="C23" t="str">
            <v>700.40.85.015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</row>
        <row r="24">
          <cell r="A24" t="str">
            <v>700.40.85.015-4700.13</v>
          </cell>
          <cell r="B24" t="str">
            <v>4700.13</v>
          </cell>
          <cell r="C24" t="str">
            <v>700.40.85.015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0</v>
          </cell>
        </row>
        <row r="25">
          <cell r="A25" t="str">
            <v>680.40.85.015-4700.19</v>
          </cell>
          <cell r="B25" t="str">
            <v>4700.19</v>
          </cell>
          <cell r="C25" t="str">
            <v>680.40.85.015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</row>
        <row r="26">
          <cell r="A26" t="str">
            <v>690.40.85.015-4700.19</v>
          </cell>
          <cell r="B26" t="str">
            <v>4700.19</v>
          </cell>
          <cell r="C26" t="str">
            <v>690.40.85.015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</row>
        <row r="27">
          <cell r="A27" t="str">
            <v>700.40.85.015-4700.19</v>
          </cell>
          <cell r="B27" t="str">
            <v>4700.19</v>
          </cell>
          <cell r="C27" t="str">
            <v>700.40.85.015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680.40.85.015-4700.21</v>
          </cell>
          <cell r="B28" t="str">
            <v>4700.21</v>
          </cell>
          <cell r="C28" t="str">
            <v>680.40.85.015</v>
          </cell>
          <cell r="D28">
            <v>-35000</v>
          </cell>
          <cell r="E28">
            <v>0</v>
          </cell>
          <cell r="F28">
            <v>-35000</v>
          </cell>
          <cell r="G28">
            <v>0</v>
          </cell>
          <cell r="H28">
            <v>0</v>
          </cell>
          <cell r="I28">
            <v>0</v>
          </cell>
          <cell r="J28">
            <v>-35000</v>
          </cell>
          <cell r="K28">
            <v>0</v>
          </cell>
          <cell r="L28">
            <v>-6398.98</v>
          </cell>
        </row>
        <row r="29">
          <cell r="A29" t="str">
            <v>690.40.85.015-4700.21</v>
          </cell>
          <cell r="B29" t="str">
            <v>4700.21</v>
          </cell>
          <cell r="C29" t="str">
            <v>690.40.85.015</v>
          </cell>
          <cell r="D29">
            <v>-5400</v>
          </cell>
          <cell r="E29">
            <v>0</v>
          </cell>
          <cell r="F29">
            <v>-5400</v>
          </cell>
          <cell r="G29">
            <v>0</v>
          </cell>
          <cell r="H29">
            <v>0</v>
          </cell>
          <cell r="I29">
            <v>0</v>
          </cell>
          <cell r="J29">
            <v>-5400</v>
          </cell>
          <cell r="K29">
            <v>0</v>
          </cell>
          <cell r="L29">
            <v>-1408.57</v>
          </cell>
        </row>
        <row r="30">
          <cell r="A30" t="str">
            <v>700.40.85.015-4700.21</v>
          </cell>
          <cell r="B30" t="str">
            <v>4700.21</v>
          </cell>
          <cell r="C30" t="str">
            <v>700.40.85.015</v>
          </cell>
          <cell r="D30">
            <v>-1400</v>
          </cell>
          <cell r="E30">
            <v>0</v>
          </cell>
          <cell r="F30">
            <v>-1400</v>
          </cell>
          <cell r="G30">
            <v>0</v>
          </cell>
          <cell r="H30">
            <v>0</v>
          </cell>
          <cell r="I30">
            <v>0</v>
          </cell>
          <cell r="J30">
            <v>-1400</v>
          </cell>
          <cell r="K30">
            <v>0</v>
          </cell>
          <cell r="L30">
            <v>-1046.21</v>
          </cell>
        </row>
        <row r="31">
          <cell r="A31" t="str">
            <v>700.40.85.015-4700.23</v>
          </cell>
          <cell r="B31" t="str">
            <v>4700.23</v>
          </cell>
          <cell r="C31" t="str">
            <v>700.40.85.015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680.40.85.015-4850.01</v>
          </cell>
          <cell r="B32" t="str">
            <v>4850.01</v>
          </cell>
          <cell r="C32" t="str">
            <v>680.40.85.015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</row>
        <row r="33">
          <cell r="A33" t="str">
            <v>680.40.85.015-4850.07</v>
          </cell>
          <cell r="B33" t="str">
            <v>4850.07</v>
          </cell>
          <cell r="C33" t="str">
            <v>680.40.85.015</v>
          </cell>
          <cell r="D33">
            <v>5000</v>
          </cell>
          <cell r="E33">
            <v>0</v>
          </cell>
          <cell r="F33">
            <v>5000</v>
          </cell>
          <cell r="G33">
            <v>0</v>
          </cell>
          <cell r="H33">
            <v>0</v>
          </cell>
          <cell r="I33">
            <v>0</v>
          </cell>
          <cell r="J33">
            <v>5000</v>
          </cell>
          <cell r="K33">
            <v>0</v>
          </cell>
          <cell r="L33">
            <v>0</v>
          </cell>
        </row>
        <row r="34">
          <cell r="A34" t="str">
            <v>690.40.85.015-4850.07</v>
          </cell>
          <cell r="B34" t="str">
            <v>4850.07</v>
          </cell>
          <cell r="C34" t="str">
            <v>690.40.85.015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</row>
        <row r="35">
          <cell r="A35" t="str">
            <v>700.40.85.015-4850.07</v>
          </cell>
          <cell r="B35" t="str">
            <v>4850.07</v>
          </cell>
          <cell r="C35" t="str">
            <v>700.40.85.015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680.40.85.015-4850.10</v>
          </cell>
          <cell r="B36" t="str">
            <v>4850.10</v>
          </cell>
          <cell r="C36" t="str">
            <v>680.40.85.015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690.40.85.015-4850.10</v>
          </cell>
          <cell r="B37" t="str">
            <v>4850.10</v>
          </cell>
          <cell r="C37" t="str">
            <v>690.40.85.015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680.40.85.015-4850.12</v>
          </cell>
          <cell r="B38" t="str">
            <v>4850.12</v>
          </cell>
          <cell r="C38" t="str">
            <v>680.40.85.015</v>
          </cell>
          <cell r="D38">
            <v>5000</v>
          </cell>
          <cell r="E38">
            <v>0</v>
          </cell>
          <cell r="F38">
            <v>5000</v>
          </cell>
          <cell r="G38">
            <v>0</v>
          </cell>
          <cell r="H38">
            <v>0</v>
          </cell>
          <cell r="I38">
            <v>4700.1000000000004</v>
          </cell>
          <cell r="J38">
            <v>299.89999999999998</v>
          </cell>
          <cell r="K38">
            <v>0.94</v>
          </cell>
          <cell r="L38">
            <v>5604.8</v>
          </cell>
        </row>
        <row r="39">
          <cell r="A39" t="str">
            <v>690.40.85.015-4850.12</v>
          </cell>
          <cell r="B39" t="str">
            <v>4850.12</v>
          </cell>
          <cell r="C39" t="str">
            <v>690.40.85.015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680.40.85.015-4850.13</v>
          </cell>
          <cell r="B40" t="str">
            <v>4850.13</v>
          </cell>
          <cell r="C40" t="str">
            <v>680.40.85.015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</row>
        <row r="41">
          <cell r="A41" t="str">
            <v>680.40.85.015-4850.29</v>
          </cell>
          <cell r="B41" t="str">
            <v>4850.29</v>
          </cell>
          <cell r="C41" t="str">
            <v>680.40.85.015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</row>
        <row r="42">
          <cell r="A42" t="str">
            <v>680.40.85.015-4850.35</v>
          </cell>
          <cell r="B42" t="str">
            <v>4850.35</v>
          </cell>
          <cell r="C42" t="str">
            <v>680.40.85.015</v>
          </cell>
          <cell r="D42">
            <v>500</v>
          </cell>
          <cell r="E42">
            <v>0</v>
          </cell>
          <cell r="F42">
            <v>500</v>
          </cell>
          <cell r="G42">
            <v>0</v>
          </cell>
          <cell r="H42">
            <v>0</v>
          </cell>
          <cell r="I42">
            <v>0</v>
          </cell>
          <cell r="J42">
            <v>500</v>
          </cell>
          <cell r="K42">
            <v>0</v>
          </cell>
          <cell r="L42">
            <v>784.42</v>
          </cell>
        </row>
        <row r="43">
          <cell r="A43" t="str">
            <v>680.40.85.015-4900.00</v>
          </cell>
          <cell r="B43" t="str">
            <v>4900.00</v>
          </cell>
          <cell r="C43" t="str">
            <v>680.40.85.015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</row>
        <row r="44">
          <cell r="A44" t="str">
            <v>680.40.85.015-4900.03</v>
          </cell>
          <cell r="B44" t="str">
            <v>4900.03</v>
          </cell>
          <cell r="C44" t="str">
            <v>680.40.85.015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</row>
        <row r="45">
          <cell r="A45" t="str">
            <v>700.00.00.900-4900.59</v>
          </cell>
          <cell r="B45" t="str">
            <v>4900.59</v>
          </cell>
          <cell r="C45" t="str">
            <v>700.00.00.900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</row>
        <row r="46">
          <cell r="A46" t="str">
            <v>690.40.85.015-4900.68</v>
          </cell>
          <cell r="B46" t="str">
            <v>4900.68</v>
          </cell>
          <cell r="C46" t="str">
            <v>690.40.85.015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</row>
        <row r="47">
          <cell r="A47" t="str">
            <v>680.00.00.900-4900.69</v>
          </cell>
          <cell r="B47" t="str">
            <v>4900.69</v>
          </cell>
          <cell r="C47" t="str">
            <v>680.00.00.900</v>
          </cell>
          <cell r="D47">
            <v>787920</v>
          </cell>
          <cell r="E47">
            <v>0</v>
          </cell>
          <cell r="F47">
            <v>787920</v>
          </cell>
          <cell r="G47">
            <v>0</v>
          </cell>
          <cell r="H47">
            <v>0</v>
          </cell>
          <cell r="I47">
            <v>0</v>
          </cell>
          <cell r="J47">
            <v>787920</v>
          </cell>
          <cell r="K47">
            <v>0</v>
          </cell>
          <cell r="L47">
            <v>0</v>
          </cell>
        </row>
        <row r="48">
          <cell r="A48" t="str">
            <v>680.40.85.015-4900.88</v>
          </cell>
          <cell r="B48" t="str">
            <v>4900.88</v>
          </cell>
          <cell r="C48" t="str">
            <v>680.40.85.015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</row>
        <row r="49">
          <cell r="A49" t="str">
            <v xml:space="preserve">680.40.55.500-5000 - </v>
          </cell>
          <cell r="B49" t="str">
            <v xml:space="preserve">5000 - </v>
          </cell>
          <cell r="C49" t="str">
            <v>680.40.55.500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</row>
        <row r="50">
          <cell r="A50" t="str">
            <v>680.05.00.150-5000.01</v>
          </cell>
          <cell r="B50" t="str">
            <v>5000.01</v>
          </cell>
          <cell r="C50" t="str">
            <v>680.05.00.150</v>
          </cell>
          <cell r="D50">
            <v>68207</v>
          </cell>
          <cell r="E50">
            <v>0</v>
          </cell>
          <cell r="F50">
            <v>68207</v>
          </cell>
          <cell r="G50">
            <v>0</v>
          </cell>
          <cell r="H50">
            <v>0</v>
          </cell>
          <cell r="I50">
            <v>8551.5400000000009</v>
          </cell>
          <cell r="J50">
            <v>59655.46</v>
          </cell>
          <cell r="K50">
            <v>0.13</v>
          </cell>
          <cell r="L50">
            <v>8602.15</v>
          </cell>
        </row>
        <row r="51">
          <cell r="A51" t="str">
            <v>680.05.00.160-5000.01</v>
          </cell>
          <cell r="B51" t="str">
            <v>5000.01</v>
          </cell>
          <cell r="C51" t="str">
            <v>680.05.00.160</v>
          </cell>
          <cell r="D51">
            <v>200964</v>
          </cell>
          <cell r="E51">
            <v>0</v>
          </cell>
          <cell r="F51">
            <v>200964</v>
          </cell>
          <cell r="G51">
            <v>0</v>
          </cell>
          <cell r="H51">
            <v>0</v>
          </cell>
          <cell r="I51">
            <v>59483.06</v>
          </cell>
          <cell r="J51">
            <v>141480.94</v>
          </cell>
          <cell r="K51">
            <v>0.3</v>
          </cell>
          <cell r="L51">
            <v>52834.21</v>
          </cell>
        </row>
        <row r="52">
          <cell r="A52" t="str">
            <v>680.07.00.170-5000.01</v>
          </cell>
          <cell r="B52" t="str">
            <v>5000.01</v>
          </cell>
          <cell r="C52" t="str">
            <v>680.07.00.170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</row>
        <row r="53">
          <cell r="A53" t="str">
            <v>680.11.00.250-5000.01</v>
          </cell>
          <cell r="B53" t="str">
            <v>5000.01</v>
          </cell>
          <cell r="C53" t="str">
            <v>680.11.00.250</v>
          </cell>
          <cell r="D53">
            <v>8715</v>
          </cell>
          <cell r="E53">
            <v>0</v>
          </cell>
          <cell r="F53">
            <v>8715</v>
          </cell>
          <cell r="G53">
            <v>0</v>
          </cell>
          <cell r="H53">
            <v>0</v>
          </cell>
          <cell r="I53">
            <v>2197.69</v>
          </cell>
          <cell r="J53">
            <v>6517.31</v>
          </cell>
          <cell r="K53">
            <v>0.25</v>
          </cell>
          <cell r="L53">
            <v>2474.5</v>
          </cell>
        </row>
        <row r="54">
          <cell r="A54" t="str">
            <v>680.40.50.001-5000.01</v>
          </cell>
          <cell r="B54" t="str">
            <v>5000.01</v>
          </cell>
          <cell r="C54" t="str">
            <v>680.40.50.001</v>
          </cell>
          <cell r="D54">
            <v>112389</v>
          </cell>
          <cell r="E54">
            <v>0</v>
          </cell>
          <cell r="F54">
            <v>112389</v>
          </cell>
          <cell r="G54">
            <v>0</v>
          </cell>
          <cell r="H54">
            <v>0</v>
          </cell>
          <cell r="I54">
            <v>23906.52</v>
          </cell>
          <cell r="J54">
            <v>88482.48</v>
          </cell>
          <cell r="K54">
            <v>0.21</v>
          </cell>
          <cell r="L54">
            <v>34523.17</v>
          </cell>
        </row>
        <row r="55">
          <cell r="A55" t="str">
            <v>680.40.55.500-5000.01</v>
          </cell>
          <cell r="B55" t="str">
            <v>5000.01</v>
          </cell>
          <cell r="C55" t="str">
            <v>680.40.55.500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</row>
        <row r="56">
          <cell r="A56" t="str">
            <v>680.40.55.510-5000.01</v>
          </cell>
          <cell r="B56" t="str">
            <v>5000.01</v>
          </cell>
          <cell r="C56" t="str">
            <v>680.40.55.510</v>
          </cell>
          <cell r="D56">
            <v>17000</v>
          </cell>
          <cell r="E56">
            <v>0</v>
          </cell>
          <cell r="F56">
            <v>17000</v>
          </cell>
          <cell r="G56">
            <v>0</v>
          </cell>
          <cell r="H56">
            <v>0</v>
          </cell>
          <cell r="I56">
            <v>3540.23</v>
          </cell>
          <cell r="J56">
            <v>13459.77</v>
          </cell>
          <cell r="K56">
            <v>0.21</v>
          </cell>
          <cell r="L56">
            <v>1388.13</v>
          </cell>
        </row>
        <row r="57">
          <cell r="A57" t="str">
            <v>680.40.60.520-5000.01</v>
          </cell>
          <cell r="B57" t="str">
            <v>5000.01</v>
          </cell>
          <cell r="C57" t="str">
            <v>680.40.60.520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3990.62</v>
          </cell>
          <cell r="J57">
            <v>-3990.62</v>
          </cell>
          <cell r="K57" t="str">
            <v>+++</v>
          </cell>
          <cell r="L57">
            <v>5120.92</v>
          </cell>
        </row>
        <row r="58">
          <cell r="A58" t="str">
            <v>680.40.60.530-5000.01</v>
          </cell>
          <cell r="B58" t="str">
            <v>5000.01</v>
          </cell>
          <cell r="C58" t="str">
            <v>680.40.60.530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</row>
        <row r="59">
          <cell r="A59" t="str">
            <v>680.40.85.015-5000.01</v>
          </cell>
          <cell r="B59" t="str">
            <v>5000.01</v>
          </cell>
          <cell r="C59" t="str">
            <v>680.40.85.015</v>
          </cell>
          <cell r="D59">
            <v>538459</v>
          </cell>
          <cell r="E59">
            <v>0</v>
          </cell>
          <cell r="F59">
            <v>538459</v>
          </cell>
          <cell r="G59">
            <v>0</v>
          </cell>
          <cell r="H59">
            <v>0</v>
          </cell>
          <cell r="I59">
            <v>99444.18</v>
          </cell>
          <cell r="J59">
            <v>439014.82</v>
          </cell>
          <cell r="K59">
            <v>0.18</v>
          </cell>
          <cell r="L59">
            <v>135712.15</v>
          </cell>
        </row>
        <row r="60">
          <cell r="A60" t="str">
            <v>680.40.85.560-5000.01</v>
          </cell>
          <cell r="B60" t="str">
            <v>5000.01</v>
          </cell>
          <cell r="C60" t="str">
            <v>680.40.85.560</v>
          </cell>
          <cell r="D60">
            <v>294287</v>
          </cell>
          <cell r="E60">
            <v>0</v>
          </cell>
          <cell r="F60">
            <v>294287</v>
          </cell>
          <cell r="G60">
            <v>0</v>
          </cell>
          <cell r="H60">
            <v>0</v>
          </cell>
          <cell r="I60">
            <v>72621.58</v>
          </cell>
          <cell r="J60">
            <v>221665.42</v>
          </cell>
          <cell r="K60">
            <v>0.25</v>
          </cell>
          <cell r="L60">
            <v>74800.149999999994</v>
          </cell>
        </row>
        <row r="61">
          <cell r="A61" t="str">
            <v>680.40.85.680-5000.01</v>
          </cell>
          <cell r="B61" t="str">
            <v>5000.01</v>
          </cell>
          <cell r="C61" t="str">
            <v>680.40.85.680</v>
          </cell>
          <cell r="D61">
            <v>484286</v>
          </cell>
          <cell r="E61">
            <v>0</v>
          </cell>
          <cell r="F61">
            <v>484286</v>
          </cell>
          <cell r="G61">
            <v>0</v>
          </cell>
          <cell r="H61">
            <v>0</v>
          </cell>
          <cell r="I61">
            <v>102038.15</v>
          </cell>
          <cell r="J61">
            <v>382247.85</v>
          </cell>
          <cell r="K61">
            <v>0.21</v>
          </cell>
          <cell r="L61">
            <v>101880.8</v>
          </cell>
        </row>
        <row r="62">
          <cell r="A62" t="str">
            <v>680.40.85.690-5000.01</v>
          </cell>
          <cell r="B62" t="str">
            <v>5000.01</v>
          </cell>
          <cell r="C62" t="str">
            <v>680.40.85.690</v>
          </cell>
          <cell r="D62">
            <v>896023</v>
          </cell>
          <cell r="E62">
            <v>0</v>
          </cell>
          <cell r="F62">
            <v>896023</v>
          </cell>
          <cell r="G62">
            <v>0</v>
          </cell>
          <cell r="H62">
            <v>0</v>
          </cell>
          <cell r="I62">
            <v>169020.88</v>
          </cell>
          <cell r="J62">
            <v>727002.12</v>
          </cell>
          <cell r="K62">
            <v>0.19</v>
          </cell>
          <cell r="L62">
            <v>209240.42</v>
          </cell>
        </row>
        <row r="63">
          <cell r="A63" t="str">
            <v>680.40.85.700-5000.01</v>
          </cell>
          <cell r="B63" t="str">
            <v>5000.01</v>
          </cell>
          <cell r="C63" t="str">
            <v>680.40.85.700</v>
          </cell>
          <cell r="D63">
            <v>487917</v>
          </cell>
          <cell r="E63">
            <v>0</v>
          </cell>
          <cell r="F63">
            <v>487917</v>
          </cell>
          <cell r="G63">
            <v>0</v>
          </cell>
          <cell r="H63">
            <v>0</v>
          </cell>
          <cell r="I63">
            <v>94334.399999999994</v>
          </cell>
          <cell r="J63">
            <v>393582.6</v>
          </cell>
          <cell r="K63">
            <v>0.19</v>
          </cell>
          <cell r="L63">
            <v>115663.07</v>
          </cell>
        </row>
        <row r="64">
          <cell r="A64" t="str">
            <v>680.05.00.150-5000.02</v>
          </cell>
          <cell r="B64" t="str">
            <v>5000.02</v>
          </cell>
          <cell r="C64" t="str">
            <v>680.05.00.150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</row>
        <row r="65">
          <cell r="A65" t="str">
            <v>680.05.00.160-5000.02</v>
          </cell>
          <cell r="B65" t="str">
            <v>5000.02</v>
          </cell>
          <cell r="C65" t="str">
            <v>680.05.00.160</v>
          </cell>
          <cell r="D65">
            <v>4300</v>
          </cell>
          <cell r="E65">
            <v>0</v>
          </cell>
          <cell r="F65">
            <v>4300</v>
          </cell>
          <cell r="G65">
            <v>0</v>
          </cell>
          <cell r="H65">
            <v>0</v>
          </cell>
          <cell r="I65">
            <v>0</v>
          </cell>
          <cell r="J65">
            <v>4300</v>
          </cell>
          <cell r="K65">
            <v>0</v>
          </cell>
          <cell r="L65">
            <v>460.1</v>
          </cell>
        </row>
        <row r="66">
          <cell r="A66" t="str">
            <v>680.07.00.170-5000.02</v>
          </cell>
          <cell r="B66" t="str">
            <v>5000.02</v>
          </cell>
          <cell r="C66" t="str">
            <v>680.07.00.170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</row>
        <row r="67">
          <cell r="A67" t="str">
            <v>680.11.00.250-5000.02</v>
          </cell>
          <cell r="B67" t="str">
            <v>5000.02</v>
          </cell>
          <cell r="C67" t="str">
            <v>680.11.00.250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</row>
        <row r="68">
          <cell r="A68" t="str">
            <v>680.40.50.001-5000.02</v>
          </cell>
          <cell r="B68" t="str">
            <v>5000.02</v>
          </cell>
          <cell r="C68" t="str">
            <v>680.40.50.001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</row>
        <row r="69">
          <cell r="A69" t="str">
            <v>680.40.55.500-5000.02</v>
          </cell>
          <cell r="B69" t="str">
            <v>5000.02</v>
          </cell>
          <cell r="C69" t="str">
            <v>680.40.55.500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</row>
        <row r="70">
          <cell r="A70" t="str">
            <v>680.40.55.510-5000.02</v>
          </cell>
          <cell r="B70" t="str">
            <v>5000.02</v>
          </cell>
          <cell r="C70" t="str">
            <v>680.40.55.510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680.40.60.520-5000.02</v>
          </cell>
          <cell r="B71" t="str">
            <v>5000.02</v>
          </cell>
          <cell r="C71" t="str">
            <v>680.40.60.520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</row>
        <row r="72">
          <cell r="A72" t="str">
            <v>680.40.60.530-5000.02</v>
          </cell>
          <cell r="B72" t="str">
            <v>5000.02</v>
          </cell>
          <cell r="C72" t="str">
            <v>680.40.60.530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680.40.85.015-5000.02</v>
          </cell>
          <cell r="B73" t="str">
            <v>5000.02</v>
          </cell>
          <cell r="C73" t="str">
            <v>680.40.85.015</v>
          </cell>
          <cell r="D73">
            <v>18000</v>
          </cell>
          <cell r="E73">
            <v>0</v>
          </cell>
          <cell r="F73">
            <v>18000</v>
          </cell>
          <cell r="G73">
            <v>0</v>
          </cell>
          <cell r="H73">
            <v>0</v>
          </cell>
          <cell r="I73">
            <v>0</v>
          </cell>
          <cell r="J73">
            <v>18000</v>
          </cell>
          <cell r="K73">
            <v>0</v>
          </cell>
          <cell r="L73">
            <v>0</v>
          </cell>
        </row>
        <row r="74">
          <cell r="A74" t="str">
            <v>680.40.85.560-5000.02</v>
          </cell>
          <cell r="B74" t="str">
            <v>5000.02</v>
          </cell>
          <cell r="C74" t="str">
            <v>680.40.85.560</v>
          </cell>
          <cell r="D74">
            <v>15000</v>
          </cell>
          <cell r="E74">
            <v>0</v>
          </cell>
          <cell r="F74">
            <v>15000</v>
          </cell>
          <cell r="G74">
            <v>0</v>
          </cell>
          <cell r="H74">
            <v>0</v>
          </cell>
          <cell r="I74">
            <v>0</v>
          </cell>
          <cell r="J74">
            <v>15000</v>
          </cell>
          <cell r="K74">
            <v>0</v>
          </cell>
          <cell r="L74">
            <v>0</v>
          </cell>
        </row>
        <row r="75">
          <cell r="A75" t="str">
            <v>680.40.85.680-5000.02</v>
          </cell>
          <cell r="B75" t="str">
            <v>5000.02</v>
          </cell>
          <cell r="C75" t="str">
            <v>680.40.85.680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</row>
        <row r="76">
          <cell r="A76" t="str">
            <v>680.40.85.690-5000.02</v>
          </cell>
          <cell r="B76" t="str">
            <v>5000.02</v>
          </cell>
          <cell r="C76" t="str">
            <v>680.40.85.690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</row>
        <row r="77">
          <cell r="A77" t="str">
            <v>680.40.85.700-5000.02</v>
          </cell>
          <cell r="B77" t="str">
            <v>5000.02</v>
          </cell>
          <cell r="C77" t="str">
            <v>680.40.85.700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</row>
        <row r="78">
          <cell r="A78" t="str">
            <v>680.05.00.150-5000.03</v>
          </cell>
          <cell r="B78" t="str">
            <v>5000.03</v>
          </cell>
          <cell r="C78" t="str">
            <v>680.05.00.150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</row>
        <row r="79">
          <cell r="A79" t="str">
            <v>680.05.00.160-5000.03</v>
          </cell>
          <cell r="B79" t="str">
            <v>5000.03</v>
          </cell>
          <cell r="C79" t="str">
            <v>680.05.00.160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2.92</v>
          </cell>
          <cell r="J79">
            <v>-2.92</v>
          </cell>
          <cell r="K79" t="str">
            <v>+++</v>
          </cell>
          <cell r="L79">
            <v>303.83</v>
          </cell>
        </row>
        <row r="80">
          <cell r="A80" t="str">
            <v>680.07.00.170-5000.03</v>
          </cell>
          <cell r="B80" t="str">
            <v>5000.03</v>
          </cell>
          <cell r="C80" t="str">
            <v>680.07.00.170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680.11.00.250-5000.03</v>
          </cell>
          <cell r="B81" t="str">
            <v>5000.03</v>
          </cell>
          <cell r="C81" t="str">
            <v>680.11.00.250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</row>
        <row r="82">
          <cell r="A82" t="str">
            <v>680.40.50.001-5000.03</v>
          </cell>
          <cell r="B82" t="str">
            <v>5000.03</v>
          </cell>
          <cell r="C82" t="str">
            <v>680.40.50.001</v>
          </cell>
          <cell r="D82">
            <v>105</v>
          </cell>
          <cell r="E82">
            <v>0</v>
          </cell>
          <cell r="F82">
            <v>105</v>
          </cell>
          <cell r="G82">
            <v>0</v>
          </cell>
          <cell r="H82">
            <v>0</v>
          </cell>
          <cell r="I82">
            <v>0</v>
          </cell>
          <cell r="J82">
            <v>105</v>
          </cell>
          <cell r="K82">
            <v>0</v>
          </cell>
          <cell r="L82">
            <v>0</v>
          </cell>
        </row>
        <row r="83">
          <cell r="A83" t="str">
            <v>680.40.55.500-5000.03</v>
          </cell>
          <cell r="B83" t="str">
            <v>5000.03</v>
          </cell>
          <cell r="C83" t="str">
            <v>680.40.55.500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</row>
        <row r="84">
          <cell r="A84" t="str">
            <v>680.40.55.510-5000.03</v>
          </cell>
          <cell r="B84" t="str">
            <v>5000.03</v>
          </cell>
          <cell r="C84" t="str">
            <v>680.40.55.510</v>
          </cell>
          <cell r="D84">
            <v>1500</v>
          </cell>
          <cell r="E84">
            <v>0</v>
          </cell>
          <cell r="F84">
            <v>1500</v>
          </cell>
          <cell r="G84">
            <v>0</v>
          </cell>
          <cell r="H84">
            <v>0</v>
          </cell>
          <cell r="I84">
            <v>41.81</v>
          </cell>
          <cell r="J84">
            <v>1458.19</v>
          </cell>
          <cell r="K84">
            <v>0.03</v>
          </cell>
          <cell r="L84">
            <v>356.33</v>
          </cell>
        </row>
        <row r="85">
          <cell r="A85" t="str">
            <v>680.40.60.520-5000.03</v>
          </cell>
          <cell r="B85" t="str">
            <v>5000.03</v>
          </cell>
          <cell r="C85" t="str">
            <v>680.40.60.520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0.39</v>
          </cell>
          <cell r="J85">
            <v>-0.39</v>
          </cell>
          <cell r="K85" t="str">
            <v>+++</v>
          </cell>
          <cell r="L85">
            <v>0</v>
          </cell>
        </row>
        <row r="86">
          <cell r="A86" t="str">
            <v>680.40.60.530-5000.03</v>
          </cell>
          <cell r="B86" t="str">
            <v>5000.03</v>
          </cell>
          <cell r="C86" t="str">
            <v>680.40.60.530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</row>
        <row r="87">
          <cell r="A87" t="str">
            <v>680.40.85.015-5000.03</v>
          </cell>
          <cell r="B87" t="str">
            <v>5000.03</v>
          </cell>
          <cell r="C87" t="str">
            <v>680.40.85.015</v>
          </cell>
          <cell r="D87">
            <v>5150</v>
          </cell>
          <cell r="E87">
            <v>0</v>
          </cell>
          <cell r="F87">
            <v>5150</v>
          </cell>
          <cell r="G87">
            <v>0</v>
          </cell>
          <cell r="H87">
            <v>0</v>
          </cell>
          <cell r="I87">
            <v>0</v>
          </cell>
          <cell r="J87">
            <v>5150</v>
          </cell>
          <cell r="K87">
            <v>0</v>
          </cell>
          <cell r="L87">
            <v>130.36000000000001</v>
          </cell>
        </row>
        <row r="88">
          <cell r="A88" t="str">
            <v>680.40.85.560-5000.03</v>
          </cell>
          <cell r="B88" t="str">
            <v>5000.03</v>
          </cell>
          <cell r="C88" t="str">
            <v>680.40.85.560</v>
          </cell>
          <cell r="D88">
            <v>9027</v>
          </cell>
          <cell r="E88">
            <v>0</v>
          </cell>
          <cell r="F88">
            <v>9027</v>
          </cell>
          <cell r="G88">
            <v>0</v>
          </cell>
          <cell r="H88">
            <v>0</v>
          </cell>
          <cell r="I88">
            <v>2187.6799999999998</v>
          </cell>
          <cell r="J88">
            <v>6839.32</v>
          </cell>
          <cell r="K88">
            <v>0.24</v>
          </cell>
          <cell r="L88">
            <v>1544.58</v>
          </cell>
        </row>
        <row r="89">
          <cell r="A89" t="str">
            <v>680.40.85.680-5000.03</v>
          </cell>
          <cell r="B89" t="str">
            <v>5000.03</v>
          </cell>
          <cell r="C89" t="str">
            <v>680.40.85.680</v>
          </cell>
          <cell r="D89">
            <v>41200</v>
          </cell>
          <cell r="E89">
            <v>0</v>
          </cell>
          <cell r="F89">
            <v>41200</v>
          </cell>
          <cell r="G89">
            <v>0</v>
          </cell>
          <cell r="H89">
            <v>0</v>
          </cell>
          <cell r="I89">
            <v>15137.85</v>
          </cell>
          <cell r="J89">
            <v>26062.15</v>
          </cell>
          <cell r="K89">
            <v>0.37</v>
          </cell>
          <cell r="L89">
            <v>13011.12</v>
          </cell>
        </row>
        <row r="90">
          <cell r="A90" t="str">
            <v>680.40.85.690-5000.03</v>
          </cell>
          <cell r="B90" t="str">
            <v>5000.03</v>
          </cell>
          <cell r="C90" t="str">
            <v>680.40.85.690</v>
          </cell>
          <cell r="D90">
            <v>41200</v>
          </cell>
          <cell r="E90">
            <v>0</v>
          </cell>
          <cell r="F90">
            <v>41200</v>
          </cell>
          <cell r="G90">
            <v>0</v>
          </cell>
          <cell r="H90">
            <v>0</v>
          </cell>
          <cell r="I90">
            <v>4196.68</v>
          </cell>
          <cell r="J90">
            <v>37003.32</v>
          </cell>
          <cell r="K90">
            <v>0.1</v>
          </cell>
          <cell r="L90">
            <v>5426.75</v>
          </cell>
        </row>
        <row r="91">
          <cell r="A91" t="str">
            <v>680.40.85.700-5000.03</v>
          </cell>
          <cell r="B91" t="str">
            <v>5000.03</v>
          </cell>
          <cell r="C91" t="str">
            <v>680.40.85.700</v>
          </cell>
          <cell r="D91">
            <v>25750</v>
          </cell>
          <cell r="E91">
            <v>0</v>
          </cell>
          <cell r="F91">
            <v>25750</v>
          </cell>
          <cell r="G91">
            <v>0</v>
          </cell>
          <cell r="H91">
            <v>0</v>
          </cell>
          <cell r="I91">
            <v>1610.23</v>
          </cell>
          <cell r="J91">
            <v>24139.77</v>
          </cell>
          <cell r="K91">
            <v>0.06</v>
          </cell>
          <cell r="L91">
            <v>2728.43</v>
          </cell>
        </row>
        <row r="92">
          <cell r="A92" t="str">
            <v>680.05.00.150-5000.04</v>
          </cell>
          <cell r="B92" t="str">
            <v>5000.04</v>
          </cell>
          <cell r="C92" t="str">
            <v>680.05.00.150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680.05.00.160-5000.04</v>
          </cell>
          <cell r="B93" t="str">
            <v>5000.04</v>
          </cell>
          <cell r="C93" t="str">
            <v>680.05.00.160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680.07.00.170-5000.04</v>
          </cell>
          <cell r="B94" t="str">
            <v>5000.04</v>
          </cell>
          <cell r="C94" t="str">
            <v>680.07.00.170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</row>
        <row r="95">
          <cell r="A95" t="str">
            <v>680.11.00.250-5000.04</v>
          </cell>
          <cell r="B95" t="str">
            <v>5000.04</v>
          </cell>
          <cell r="C95" t="str">
            <v>680.11.00.250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680.40.50.001-5000.04</v>
          </cell>
          <cell r="B96" t="str">
            <v>5000.04</v>
          </cell>
          <cell r="C96" t="str">
            <v>680.40.50.001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</row>
        <row r="97">
          <cell r="A97" t="str">
            <v>680.40.55.500-5000.04</v>
          </cell>
          <cell r="B97" t="str">
            <v>5000.04</v>
          </cell>
          <cell r="C97" t="str">
            <v>680.40.55.500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</row>
        <row r="98">
          <cell r="A98" t="str">
            <v>680.40.55.510-5000.04</v>
          </cell>
          <cell r="B98" t="str">
            <v>5000.04</v>
          </cell>
          <cell r="C98" t="str">
            <v>680.40.55.510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77.95</v>
          </cell>
        </row>
        <row r="99">
          <cell r="A99" t="str">
            <v>680.40.60.520-5000.04</v>
          </cell>
          <cell r="B99" t="str">
            <v>5000.04</v>
          </cell>
          <cell r="C99" t="str">
            <v>680.40.60.520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</row>
        <row r="100">
          <cell r="A100" t="str">
            <v>680.40.60.530-5000.04</v>
          </cell>
          <cell r="B100" t="str">
            <v>5000.04</v>
          </cell>
          <cell r="C100" t="str">
            <v>680.40.60.530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</row>
        <row r="101">
          <cell r="A101" t="str">
            <v>680.40.85.015-5000.04</v>
          </cell>
          <cell r="B101" t="str">
            <v>5000.04</v>
          </cell>
          <cell r="C101" t="str">
            <v>680.40.85.015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</row>
        <row r="102">
          <cell r="A102" t="str">
            <v>680.40.85.560-5000.04</v>
          </cell>
          <cell r="B102" t="str">
            <v>5000.04</v>
          </cell>
          <cell r="C102" t="str">
            <v>680.40.85.560</v>
          </cell>
          <cell r="D102">
            <v>250</v>
          </cell>
          <cell r="E102">
            <v>0</v>
          </cell>
          <cell r="F102">
            <v>250</v>
          </cell>
          <cell r="G102">
            <v>0</v>
          </cell>
          <cell r="H102">
            <v>0</v>
          </cell>
          <cell r="I102">
            <v>111.18</v>
          </cell>
          <cell r="J102">
            <v>138.82</v>
          </cell>
          <cell r="K102">
            <v>0.44</v>
          </cell>
          <cell r="L102">
            <v>17.78</v>
          </cell>
        </row>
        <row r="103">
          <cell r="A103" t="str">
            <v>680.40.85.680-5000.04</v>
          </cell>
          <cell r="B103" t="str">
            <v>5000.04</v>
          </cell>
          <cell r="C103" t="str">
            <v>680.40.85.680</v>
          </cell>
          <cell r="D103">
            <v>1200</v>
          </cell>
          <cell r="E103">
            <v>0</v>
          </cell>
          <cell r="F103">
            <v>1200</v>
          </cell>
          <cell r="G103">
            <v>0</v>
          </cell>
          <cell r="H103">
            <v>0</v>
          </cell>
          <cell r="I103">
            <v>630.02</v>
          </cell>
          <cell r="J103">
            <v>569.98</v>
          </cell>
          <cell r="K103">
            <v>0.53</v>
          </cell>
          <cell r="L103">
            <v>159.97</v>
          </cell>
        </row>
        <row r="104">
          <cell r="A104" t="str">
            <v>680.40.85.690-5000.04</v>
          </cell>
          <cell r="B104" t="str">
            <v>5000.04</v>
          </cell>
          <cell r="C104" t="str">
            <v>680.40.85.690</v>
          </cell>
          <cell r="D104">
            <v>1200</v>
          </cell>
          <cell r="E104">
            <v>0</v>
          </cell>
          <cell r="F104">
            <v>1200</v>
          </cell>
          <cell r="G104">
            <v>0</v>
          </cell>
          <cell r="H104">
            <v>0</v>
          </cell>
          <cell r="I104">
            <v>0</v>
          </cell>
          <cell r="J104">
            <v>1200</v>
          </cell>
          <cell r="K104">
            <v>0</v>
          </cell>
          <cell r="L104">
            <v>0</v>
          </cell>
        </row>
        <row r="105">
          <cell r="A105" t="str">
            <v>680.40.85.700-5000.04</v>
          </cell>
          <cell r="B105" t="str">
            <v>5000.04</v>
          </cell>
          <cell r="C105" t="str">
            <v>680.40.85.700</v>
          </cell>
          <cell r="D105">
            <v>1200</v>
          </cell>
          <cell r="E105">
            <v>0</v>
          </cell>
          <cell r="F105">
            <v>1200</v>
          </cell>
          <cell r="G105">
            <v>0</v>
          </cell>
          <cell r="H105">
            <v>0</v>
          </cell>
          <cell r="I105">
            <v>0</v>
          </cell>
          <cell r="J105">
            <v>1200</v>
          </cell>
          <cell r="K105">
            <v>0</v>
          </cell>
          <cell r="L105">
            <v>0</v>
          </cell>
        </row>
        <row r="106">
          <cell r="A106" t="str">
            <v>680.05.00.150-5000.05</v>
          </cell>
          <cell r="B106" t="str">
            <v>5000.05</v>
          </cell>
          <cell r="C106" t="str">
            <v>680.05.00.150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</row>
        <row r="107">
          <cell r="A107" t="str">
            <v>680.05.00.160-5000.05</v>
          </cell>
          <cell r="B107" t="str">
            <v>5000.05</v>
          </cell>
          <cell r="C107" t="str">
            <v>680.05.00.160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</row>
        <row r="108">
          <cell r="A108" t="str">
            <v>680.07.00.170-5000.05</v>
          </cell>
          <cell r="B108" t="str">
            <v>5000.05</v>
          </cell>
          <cell r="C108" t="str">
            <v>680.07.00.170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680.11.00.250-5000.05</v>
          </cell>
          <cell r="B109" t="str">
            <v>5000.05</v>
          </cell>
          <cell r="C109" t="str">
            <v>680.11.00.250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</row>
        <row r="110">
          <cell r="A110" t="str">
            <v>680.40.50.001-5000.05</v>
          </cell>
          <cell r="B110" t="str">
            <v>5000.05</v>
          </cell>
          <cell r="C110" t="str">
            <v>680.40.50.001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</row>
        <row r="111">
          <cell r="A111" t="str">
            <v>680.40.55.500-5000.05</v>
          </cell>
          <cell r="B111" t="str">
            <v>5000.05</v>
          </cell>
          <cell r="C111" t="str">
            <v>680.40.55.500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680.40.55.510-5000.05</v>
          </cell>
          <cell r="B112" t="str">
            <v>5000.05</v>
          </cell>
          <cell r="C112" t="str">
            <v>680.40.55.510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  <row r="113">
          <cell r="A113" t="str">
            <v>680.40.60.520-5000.05</v>
          </cell>
          <cell r="B113" t="str">
            <v>5000.05</v>
          </cell>
          <cell r="C113" t="str">
            <v>680.40.60.520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</row>
        <row r="114">
          <cell r="A114" t="str">
            <v>680.40.60.530-5000.05</v>
          </cell>
          <cell r="B114" t="str">
            <v>5000.05</v>
          </cell>
          <cell r="C114" t="str">
            <v>680.40.60.530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</row>
        <row r="115">
          <cell r="A115" t="str">
            <v>680.05.00.150-5000.06</v>
          </cell>
          <cell r="B115" t="str">
            <v>5000.06</v>
          </cell>
          <cell r="C115" t="str">
            <v>680.05.00.150</v>
          </cell>
          <cell r="D115">
            <v>420</v>
          </cell>
          <cell r="E115">
            <v>0</v>
          </cell>
          <cell r="F115">
            <v>420</v>
          </cell>
          <cell r="G115">
            <v>0</v>
          </cell>
          <cell r="H115">
            <v>0</v>
          </cell>
          <cell r="I115">
            <v>0</v>
          </cell>
          <cell r="J115">
            <v>420</v>
          </cell>
          <cell r="K115">
            <v>0</v>
          </cell>
          <cell r="L115">
            <v>68.41</v>
          </cell>
        </row>
        <row r="116">
          <cell r="A116" t="str">
            <v>680.05.00.160-5000.06</v>
          </cell>
          <cell r="B116" t="str">
            <v>5000.06</v>
          </cell>
          <cell r="C116" t="str">
            <v>680.05.00.160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461.81</v>
          </cell>
        </row>
        <row r="117">
          <cell r="A117" t="str">
            <v>680.07.00.170-5000.06</v>
          </cell>
          <cell r="B117" t="str">
            <v>5000.06</v>
          </cell>
          <cell r="C117" t="str">
            <v>680.07.00.170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</row>
        <row r="118">
          <cell r="A118" t="str">
            <v>680.11.00.250-5000.06</v>
          </cell>
          <cell r="B118" t="str">
            <v>5000.06</v>
          </cell>
          <cell r="C118" t="str">
            <v>680.11.00.250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</row>
        <row r="119">
          <cell r="A119" t="str">
            <v>680.40.50.001-5000.06</v>
          </cell>
          <cell r="B119" t="str">
            <v>5000.06</v>
          </cell>
          <cell r="C119" t="str">
            <v>680.40.50.001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92.15</v>
          </cell>
          <cell r="J119">
            <v>-92.15</v>
          </cell>
          <cell r="K119" t="str">
            <v>+++</v>
          </cell>
          <cell r="L119">
            <v>0</v>
          </cell>
        </row>
        <row r="120">
          <cell r="A120" t="str">
            <v>680.40.55.500-5000.06</v>
          </cell>
          <cell r="B120" t="str">
            <v>5000.06</v>
          </cell>
          <cell r="C120" t="str">
            <v>680.40.55.500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</row>
        <row r="121">
          <cell r="A121" t="str">
            <v>680.40.55.510-5000.06</v>
          </cell>
          <cell r="B121" t="str">
            <v>5000.06</v>
          </cell>
          <cell r="C121" t="str">
            <v>680.40.55.510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</row>
        <row r="122">
          <cell r="A122" t="str">
            <v>680.40.60.520-5000.06</v>
          </cell>
          <cell r="B122" t="str">
            <v>5000.06</v>
          </cell>
          <cell r="C122" t="str">
            <v>680.40.60.520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</row>
        <row r="123">
          <cell r="A123" t="str">
            <v>680.40.60.530-5000.06</v>
          </cell>
          <cell r="B123" t="str">
            <v>5000.06</v>
          </cell>
          <cell r="C123" t="str">
            <v>680.40.60.530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</row>
        <row r="124">
          <cell r="A124" t="str">
            <v>680.40.85.015-5000.06</v>
          </cell>
          <cell r="B124" t="str">
            <v>5000.06</v>
          </cell>
          <cell r="C124" t="str">
            <v>680.40.85.015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</row>
        <row r="125">
          <cell r="A125" t="str">
            <v>680.40.85.560-5000.06</v>
          </cell>
          <cell r="B125" t="str">
            <v>5000.06</v>
          </cell>
          <cell r="C125" t="str">
            <v>680.40.85.560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</row>
        <row r="126">
          <cell r="A126" t="str">
            <v>680.40.85.680-5000.06</v>
          </cell>
          <cell r="B126" t="str">
            <v>5000.06</v>
          </cell>
          <cell r="C126" t="str">
            <v>680.40.85.680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</row>
        <row r="127">
          <cell r="A127" t="str">
            <v>680.40.85.690-5000.06</v>
          </cell>
          <cell r="B127" t="str">
            <v>5000.06</v>
          </cell>
          <cell r="C127" t="str">
            <v>680.40.85.690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</row>
        <row r="128">
          <cell r="A128" t="str">
            <v>680.40.85.700-5000.06</v>
          </cell>
          <cell r="B128" t="str">
            <v>5000.06</v>
          </cell>
          <cell r="C128" t="str">
            <v>680.40.85.700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</row>
        <row r="129">
          <cell r="A129" t="str">
            <v>680.05.00.150-5000.07</v>
          </cell>
          <cell r="B129" t="str">
            <v>5000.07</v>
          </cell>
          <cell r="C129" t="str">
            <v>680.05.00.150</v>
          </cell>
          <cell r="D129">
            <v>1154</v>
          </cell>
          <cell r="E129">
            <v>0</v>
          </cell>
          <cell r="F129">
            <v>1154</v>
          </cell>
          <cell r="G129">
            <v>0</v>
          </cell>
          <cell r="H129">
            <v>0</v>
          </cell>
          <cell r="I129">
            <v>0</v>
          </cell>
          <cell r="J129">
            <v>1154</v>
          </cell>
          <cell r="K129">
            <v>0</v>
          </cell>
          <cell r="L129">
            <v>335.11</v>
          </cell>
        </row>
        <row r="130">
          <cell r="A130" t="str">
            <v>680.05.00.160-5000.07</v>
          </cell>
          <cell r="B130" t="str">
            <v>5000.07</v>
          </cell>
          <cell r="C130" t="str">
            <v>680.05.00.160</v>
          </cell>
          <cell r="D130">
            <v>500</v>
          </cell>
          <cell r="E130">
            <v>0</v>
          </cell>
          <cell r="F130">
            <v>500</v>
          </cell>
          <cell r="G130">
            <v>0</v>
          </cell>
          <cell r="H130">
            <v>0</v>
          </cell>
          <cell r="I130">
            <v>945.61</v>
          </cell>
          <cell r="J130">
            <v>-445.61</v>
          </cell>
          <cell r="K130">
            <v>1.89</v>
          </cell>
          <cell r="L130">
            <v>666.58</v>
          </cell>
        </row>
        <row r="131">
          <cell r="A131" t="str">
            <v>680.07.00.170-5000.07</v>
          </cell>
          <cell r="B131" t="str">
            <v>5000.07</v>
          </cell>
          <cell r="C131" t="str">
            <v>680.07.00.170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</row>
        <row r="132">
          <cell r="A132" t="str">
            <v>680.11.00.250-5000.07</v>
          </cell>
          <cell r="B132" t="str">
            <v>5000.07</v>
          </cell>
          <cell r="C132" t="str">
            <v>680.11.00.250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</row>
        <row r="133">
          <cell r="A133" t="str">
            <v>680.40.50.001-5000.07</v>
          </cell>
          <cell r="B133" t="str">
            <v>5000.07</v>
          </cell>
          <cell r="C133" t="str">
            <v>680.40.50.001</v>
          </cell>
          <cell r="D133">
            <v>2200</v>
          </cell>
          <cell r="E133">
            <v>0</v>
          </cell>
          <cell r="F133">
            <v>2200</v>
          </cell>
          <cell r="G133">
            <v>0</v>
          </cell>
          <cell r="H133">
            <v>0</v>
          </cell>
          <cell r="I133">
            <v>0</v>
          </cell>
          <cell r="J133">
            <v>2200</v>
          </cell>
          <cell r="K133">
            <v>0</v>
          </cell>
          <cell r="L133">
            <v>0</v>
          </cell>
        </row>
        <row r="134">
          <cell r="A134" t="str">
            <v>680.40.55.500-5000.07</v>
          </cell>
          <cell r="B134" t="str">
            <v>5000.07</v>
          </cell>
          <cell r="C134" t="str">
            <v>680.40.55.500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+++</v>
          </cell>
          <cell r="L134">
            <v>0</v>
          </cell>
        </row>
        <row r="135">
          <cell r="A135" t="str">
            <v>680.40.55.510-5000.07</v>
          </cell>
          <cell r="B135" t="str">
            <v>5000.07</v>
          </cell>
          <cell r="C135" t="str">
            <v>680.40.55.510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str">
            <v>+++</v>
          </cell>
          <cell r="L135">
            <v>0</v>
          </cell>
        </row>
        <row r="136">
          <cell r="A136" t="str">
            <v>680.40.60.520-5000.07</v>
          </cell>
          <cell r="B136" t="str">
            <v>5000.07</v>
          </cell>
          <cell r="C136" t="str">
            <v>680.40.60.520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str">
            <v>+++</v>
          </cell>
          <cell r="L136">
            <v>0</v>
          </cell>
        </row>
        <row r="137">
          <cell r="A137" t="str">
            <v>680.40.60.530-5000.07</v>
          </cell>
          <cell r="B137" t="str">
            <v>5000.07</v>
          </cell>
          <cell r="C137" t="str">
            <v>680.40.60.530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+++</v>
          </cell>
          <cell r="L137">
            <v>0</v>
          </cell>
        </row>
        <row r="138">
          <cell r="A138" t="str">
            <v>680.40.85.015-5000.07</v>
          </cell>
          <cell r="B138" t="str">
            <v>5000.07</v>
          </cell>
          <cell r="C138" t="str">
            <v>680.40.85.015</v>
          </cell>
          <cell r="D138">
            <v>6175</v>
          </cell>
          <cell r="E138">
            <v>0</v>
          </cell>
          <cell r="F138">
            <v>6175</v>
          </cell>
          <cell r="G138">
            <v>0</v>
          </cell>
          <cell r="H138">
            <v>0</v>
          </cell>
          <cell r="I138">
            <v>4125.28</v>
          </cell>
          <cell r="J138">
            <v>2049.7199999999998</v>
          </cell>
          <cell r="K138">
            <v>0.67</v>
          </cell>
          <cell r="L138">
            <v>2660.81</v>
          </cell>
        </row>
        <row r="139">
          <cell r="A139" t="str">
            <v>680.40.85.560-5000.07</v>
          </cell>
          <cell r="B139" t="str">
            <v>5000.07</v>
          </cell>
          <cell r="C139" t="str">
            <v>680.40.85.560</v>
          </cell>
          <cell r="D139">
            <v>800</v>
          </cell>
          <cell r="E139">
            <v>0</v>
          </cell>
          <cell r="F139">
            <v>800</v>
          </cell>
          <cell r="G139">
            <v>0</v>
          </cell>
          <cell r="H139">
            <v>0</v>
          </cell>
          <cell r="I139">
            <v>0</v>
          </cell>
          <cell r="J139">
            <v>800</v>
          </cell>
          <cell r="K139">
            <v>0</v>
          </cell>
          <cell r="L139">
            <v>260.14</v>
          </cell>
        </row>
        <row r="140">
          <cell r="A140" t="str">
            <v>680.40.85.680-5000.07</v>
          </cell>
          <cell r="B140" t="str">
            <v>5000.07</v>
          </cell>
          <cell r="C140" t="str">
            <v>680.40.85.680</v>
          </cell>
          <cell r="D140">
            <v>2540</v>
          </cell>
          <cell r="E140">
            <v>0</v>
          </cell>
          <cell r="F140">
            <v>2540</v>
          </cell>
          <cell r="G140">
            <v>0</v>
          </cell>
          <cell r="H140">
            <v>0</v>
          </cell>
          <cell r="I140">
            <v>0</v>
          </cell>
          <cell r="J140">
            <v>2540</v>
          </cell>
          <cell r="K140">
            <v>0</v>
          </cell>
          <cell r="L140">
            <v>0</v>
          </cell>
        </row>
        <row r="141">
          <cell r="A141" t="str">
            <v>680.40.85.690-5000.07</v>
          </cell>
          <cell r="B141" t="str">
            <v>5000.07</v>
          </cell>
          <cell r="C141" t="str">
            <v>680.40.85.690</v>
          </cell>
          <cell r="D141">
            <v>2060</v>
          </cell>
          <cell r="E141">
            <v>0</v>
          </cell>
          <cell r="F141">
            <v>2060</v>
          </cell>
          <cell r="G141">
            <v>0</v>
          </cell>
          <cell r="H141">
            <v>0</v>
          </cell>
          <cell r="I141">
            <v>0</v>
          </cell>
          <cell r="J141">
            <v>2060</v>
          </cell>
          <cell r="K141">
            <v>0</v>
          </cell>
          <cell r="L141">
            <v>0</v>
          </cell>
        </row>
        <row r="142">
          <cell r="A142" t="str">
            <v>680.40.85.700-5000.07</v>
          </cell>
          <cell r="B142" t="str">
            <v>5000.07</v>
          </cell>
          <cell r="C142" t="str">
            <v>680.40.85.700</v>
          </cell>
          <cell r="D142">
            <v>1932</v>
          </cell>
          <cell r="E142">
            <v>0</v>
          </cell>
          <cell r="F142">
            <v>1932</v>
          </cell>
          <cell r="G142">
            <v>0</v>
          </cell>
          <cell r="H142">
            <v>0</v>
          </cell>
          <cell r="I142">
            <v>0</v>
          </cell>
          <cell r="J142">
            <v>1932</v>
          </cell>
          <cell r="K142">
            <v>0</v>
          </cell>
          <cell r="L142">
            <v>0</v>
          </cell>
        </row>
        <row r="143">
          <cell r="A143" t="str">
            <v>680.05.00.150-5000.08</v>
          </cell>
          <cell r="B143" t="str">
            <v>5000.08</v>
          </cell>
          <cell r="C143" t="str">
            <v>680.05.00.150</v>
          </cell>
          <cell r="D143">
            <v>750</v>
          </cell>
          <cell r="E143">
            <v>0</v>
          </cell>
          <cell r="F143">
            <v>750</v>
          </cell>
          <cell r="G143">
            <v>0</v>
          </cell>
          <cell r="H143">
            <v>0</v>
          </cell>
          <cell r="I143">
            <v>0</v>
          </cell>
          <cell r="J143">
            <v>750</v>
          </cell>
          <cell r="K143">
            <v>0</v>
          </cell>
          <cell r="L143">
            <v>0</v>
          </cell>
        </row>
        <row r="144">
          <cell r="A144" t="str">
            <v>680.05.00.160-5000.08</v>
          </cell>
          <cell r="B144" t="str">
            <v>5000.08</v>
          </cell>
          <cell r="C144" t="str">
            <v>680.05.00.160</v>
          </cell>
          <cell r="D144">
            <v>800</v>
          </cell>
          <cell r="E144">
            <v>0</v>
          </cell>
          <cell r="F144">
            <v>800</v>
          </cell>
          <cell r="G144">
            <v>0</v>
          </cell>
          <cell r="H144">
            <v>0</v>
          </cell>
          <cell r="I144">
            <v>382.81</v>
          </cell>
          <cell r="J144">
            <v>417.19</v>
          </cell>
          <cell r="K144">
            <v>0.48</v>
          </cell>
          <cell r="L144">
            <v>377.14</v>
          </cell>
        </row>
        <row r="145">
          <cell r="A145" t="str">
            <v>680.07.00.170-5000.08</v>
          </cell>
          <cell r="B145" t="str">
            <v>5000.08</v>
          </cell>
          <cell r="C145" t="str">
            <v>680.07.00.170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+++</v>
          </cell>
          <cell r="L145">
            <v>0</v>
          </cell>
        </row>
        <row r="146">
          <cell r="A146" t="str">
            <v>680.11.00.250-5000.08</v>
          </cell>
          <cell r="B146" t="str">
            <v>5000.08</v>
          </cell>
          <cell r="C146" t="str">
            <v>680.11.00.250</v>
          </cell>
          <cell r="D146">
            <v>125</v>
          </cell>
          <cell r="E146">
            <v>0</v>
          </cell>
          <cell r="F146">
            <v>125</v>
          </cell>
          <cell r="G146">
            <v>0</v>
          </cell>
          <cell r="H146">
            <v>0</v>
          </cell>
          <cell r="I146">
            <v>0</v>
          </cell>
          <cell r="J146">
            <v>125</v>
          </cell>
          <cell r="K146">
            <v>0</v>
          </cell>
          <cell r="L146">
            <v>0</v>
          </cell>
        </row>
        <row r="147">
          <cell r="A147" t="str">
            <v>680.40.50.001-5000.08</v>
          </cell>
          <cell r="B147" t="str">
            <v>5000.08</v>
          </cell>
          <cell r="C147" t="str">
            <v>680.40.50.001</v>
          </cell>
          <cell r="D147">
            <v>1150</v>
          </cell>
          <cell r="E147">
            <v>0</v>
          </cell>
          <cell r="F147">
            <v>1150</v>
          </cell>
          <cell r="G147">
            <v>0</v>
          </cell>
          <cell r="H147">
            <v>0</v>
          </cell>
          <cell r="I147">
            <v>0</v>
          </cell>
          <cell r="J147">
            <v>1150</v>
          </cell>
          <cell r="K147">
            <v>0</v>
          </cell>
          <cell r="L147">
            <v>787.9</v>
          </cell>
        </row>
        <row r="148">
          <cell r="A148" t="str">
            <v>680.40.55.500-5000.08</v>
          </cell>
          <cell r="B148" t="str">
            <v>5000.08</v>
          </cell>
          <cell r="C148" t="str">
            <v>680.40.55.500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str">
            <v>+++</v>
          </cell>
          <cell r="L148">
            <v>0</v>
          </cell>
        </row>
        <row r="149">
          <cell r="A149" t="str">
            <v>680.40.55.510-5000.08</v>
          </cell>
          <cell r="B149" t="str">
            <v>5000.08</v>
          </cell>
          <cell r="C149" t="str">
            <v>680.40.55.510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+++</v>
          </cell>
          <cell r="L149">
            <v>0</v>
          </cell>
        </row>
        <row r="150">
          <cell r="A150" t="str">
            <v>680.40.60.520-5000.08</v>
          </cell>
          <cell r="B150" t="str">
            <v>5000.08</v>
          </cell>
          <cell r="C150" t="str">
            <v>680.40.60.520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str">
            <v>+++</v>
          </cell>
          <cell r="L150">
            <v>0</v>
          </cell>
        </row>
        <row r="151">
          <cell r="A151" t="str">
            <v>680.40.60.530-5000.08</v>
          </cell>
          <cell r="B151" t="str">
            <v>5000.08</v>
          </cell>
          <cell r="C151" t="str">
            <v>680.40.60.530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str">
            <v>+++</v>
          </cell>
          <cell r="L151">
            <v>0</v>
          </cell>
        </row>
        <row r="152">
          <cell r="A152" t="str">
            <v>680.40.85.015-5000.08</v>
          </cell>
          <cell r="B152" t="str">
            <v>5000.08</v>
          </cell>
          <cell r="C152" t="str">
            <v>680.40.85.015</v>
          </cell>
          <cell r="D152">
            <v>3044</v>
          </cell>
          <cell r="E152">
            <v>0</v>
          </cell>
          <cell r="F152">
            <v>3044</v>
          </cell>
          <cell r="G152">
            <v>0</v>
          </cell>
          <cell r="H152">
            <v>0</v>
          </cell>
          <cell r="I152">
            <v>2580.1999999999998</v>
          </cell>
          <cell r="J152">
            <v>463.8</v>
          </cell>
          <cell r="K152">
            <v>0.85</v>
          </cell>
          <cell r="L152">
            <v>2229</v>
          </cell>
        </row>
        <row r="153">
          <cell r="A153" t="str">
            <v>680.40.85.560-5000.08</v>
          </cell>
          <cell r="B153" t="str">
            <v>5000.08</v>
          </cell>
          <cell r="C153" t="str">
            <v>680.40.85.560</v>
          </cell>
          <cell r="D153">
            <v>2430</v>
          </cell>
          <cell r="E153">
            <v>0</v>
          </cell>
          <cell r="F153">
            <v>2430</v>
          </cell>
          <cell r="G153">
            <v>0</v>
          </cell>
          <cell r="H153">
            <v>0</v>
          </cell>
          <cell r="I153">
            <v>0</v>
          </cell>
          <cell r="J153">
            <v>2430</v>
          </cell>
          <cell r="K153">
            <v>0</v>
          </cell>
          <cell r="L153">
            <v>0</v>
          </cell>
        </row>
        <row r="154">
          <cell r="A154" t="str">
            <v>680.40.85.680-5000.08</v>
          </cell>
          <cell r="B154" t="str">
            <v>5000.08</v>
          </cell>
          <cell r="C154" t="str">
            <v>680.40.85.680</v>
          </cell>
          <cell r="D154">
            <v>4403</v>
          </cell>
          <cell r="E154">
            <v>0</v>
          </cell>
          <cell r="F154">
            <v>4403</v>
          </cell>
          <cell r="G154">
            <v>0</v>
          </cell>
          <cell r="H154">
            <v>0</v>
          </cell>
          <cell r="I154">
            <v>0</v>
          </cell>
          <cell r="J154">
            <v>4403</v>
          </cell>
          <cell r="K154">
            <v>0</v>
          </cell>
          <cell r="L154">
            <v>0</v>
          </cell>
        </row>
        <row r="155">
          <cell r="A155" t="str">
            <v>680.40.85.690-5000.08</v>
          </cell>
          <cell r="B155" t="str">
            <v>5000.08</v>
          </cell>
          <cell r="C155" t="str">
            <v>680.40.85.690</v>
          </cell>
          <cell r="D155">
            <v>9281</v>
          </cell>
          <cell r="E155">
            <v>0</v>
          </cell>
          <cell r="F155">
            <v>9281</v>
          </cell>
          <cell r="G155">
            <v>0</v>
          </cell>
          <cell r="H155">
            <v>0</v>
          </cell>
          <cell r="I155">
            <v>3226.88</v>
          </cell>
          <cell r="J155">
            <v>6054.12</v>
          </cell>
          <cell r="K155">
            <v>0.35</v>
          </cell>
          <cell r="L155">
            <v>2995.97</v>
          </cell>
        </row>
        <row r="156">
          <cell r="A156" t="str">
            <v>680.40.85.700-5000.08</v>
          </cell>
          <cell r="B156" t="str">
            <v>5000.08</v>
          </cell>
          <cell r="C156" t="str">
            <v>680.40.85.700</v>
          </cell>
          <cell r="D156">
            <v>4285</v>
          </cell>
          <cell r="E156">
            <v>0</v>
          </cell>
          <cell r="F156">
            <v>4285</v>
          </cell>
          <cell r="G156">
            <v>0</v>
          </cell>
          <cell r="H156">
            <v>0</v>
          </cell>
          <cell r="I156">
            <v>874.47</v>
          </cell>
          <cell r="J156">
            <v>3410.53</v>
          </cell>
          <cell r="K156">
            <v>0.2</v>
          </cell>
          <cell r="L156">
            <v>828.85</v>
          </cell>
        </row>
        <row r="157">
          <cell r="A157" t="str">
            <v>680.05.00.150-5000.09</v>
          </cell>
          <cell r="B157" t="str">
            <v>5000.09</v>
          </cell>
          <cell r="C157" t="str">
            <v>680.05.00.150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>+++</v>
          </cell>
          <cell r="L157">
            <v>0</v>
          </cell>
        </row>
        <row r="158">
          <cell r="A158" t="str">
            <v>680.05.00.160-5000.09</v>
          </cell>
          <cell r="B158" t="str">
            <v>5000.09</v>
          </cell>
          <cell r="C158" t="str">
            <v>680.05.00.160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str">
            <v>+++</v>
          </cell>
          <cell r="L158">
            <v>0</v>
          </cell>
        </row>
        <row r="159">
          <cell r="A159" t="str">
            <v>680.07.00.170-5000.09</v>
          </cell>
          <cell r="B159" t="str">
            <v>5000.09</v>
          </cell>
          <cell r="C159" t="str">
            <v>680.07.00.170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>+++</v>
          </cell>
          <cell r="L159">
            <v>0</v>
          </cell>
        </row>
        <row r="160">
          <cell r="A160" t="str">
            <v>680.11.00.250-5000.09</v>
          </cell>
          <cell r="B160" t="str">
            <v>5000.09</v>
          </cell>
          <cell r="C160" t="str">
            <v>680.11.00.250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str">
            <v>+++</v>
          </cell>
          <cell r="L160">
            <v>0</v>
          </cell>
        </row>
        <row r="161">
          <cell r="A161" t="str">
            <v>680.40.50.001-5000.09</v>
          </cell>
          <cell r="B161" t="str">
            <v>5000.09</v>
          </cell>
          <cell r="C161" t="str">
            <v>680.40.50.001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>+++</v>
          </cell>
          <cell r="L161">
            <v>0</v>
          </cell>
        </row>
        <row r="162">
          <cell r="A162" t="str">
            <v>680.40.55.500-5000.09</v>
          </cell>
          <cell r="B162" t="str">
            <v>5000.09</v>
          </cell>
          <cell r="C162" t="str">
            <v>680.40.55.500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str">
            <v>+++</v>
          </cell>
          <cell r="L162">
            <v>0</v>
          </cell>
        </row>
        <row r="163">
          <cell r="A163" t="str">
            <v>680.40.55.510-5000.09</v>
          </cell>
          <cell r="B163" t="str">
            <v>5000.09</v>
          </cell>
          <cell r="C163" t="str">
            <v>680.40.55.510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>+++</v>
          </cell>
          <cell r="L163">
            <v>0</v>
          </cell>
        </row>
        <row r="164">
          <cell r="A164" t="str">
            <v>680.40.60.520-5000.09</v>
          </cell>
          <cell r="B164" t="str">
            <v>5000.09</v>
          </cell>
          <cell r="C164" t="str">
            <v>680.40.60.520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str">
            <v>+++</v>
          </cell>
          <cell r="L164">
            <v>0</v>
          </cell>
        </row>
        <row r="165">
          <cell r="A165" t="str">
            <v>680.40.60.530-5000.09</v>
          </cell>
          <cell r="B165" t="str">
            <v>5000.09</v>
          </cell>
          <cell r="C165" t="str">
            <v>680.40.60.530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str">
            <v>+++</v>
          </cell>
          <cell r="L165">
            <v>0</v>
          </cell>
        </row>
        <row r="166">
          <cell r="A166" t="str">
            <v>680.05.00.150-5000.10</v>
          </cell>
          <cell r="B166" t="str">
            <v>5000.10</v>
          </cell>
          <cell r="C166" t="str">
            <v>680.05.00.150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>+++</v>
          </cell>
          <cell r="L166">
            <v>0</v>
          </cell>
        </row>
        <row r="167">
          <cell r="A167" t="str">
            <v>680.05.00.160-5000.10</v>
          </cell>
          <cell r="B167" t="str">
            <v>5000.10</v>
          </cell>
          <cell r="C167" t="str">
            <v>680.05.00.160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>+++</v>
          </cell>
          <cell r="L167">
            <v>0</v>
          </cell>
        </row>
        <row r="168">
          <cell r="A168" t="str">
            <v>680.07.00.170-5000.10</v>
          </cell>
          <cell r="B168" t="str">
            <v>5000.10</v>
          </cell>
          <cell r="C168" t="str">
            <v>680.07.00.170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>+++</v>
          </cell>
          <cell r="L168">
            <v>0</v>
          </cell>
        </row>
        <row r="169">
          <cell r="A169" t="str">
            <v>680.11.00.250-5000.10</v>
          </cell>
          <cell r="B169" t="str">
            <v>5000.10</v>
          </cell>
          <cell r="C169" t="str">
            <v>680.11.00.250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>+++</v>
          </cell>
          <cell r="L169">
            <v>0</v>
          </cell>
        </row>
        <row r="170">
          <cell r="A170" t="str">
            <v>680.40.50.001-5000.10</v>
          </cell>
          <cell r="B170" t="str">
            <v>5000.10</v>
          </cell>
          <cell r="C170" t="str">
            <v>680.40.50.001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>+++</v>
          </cell>
          <cell r="L170">
            <v>0</v>
          </cell>
        </row>
        <row r="171">
          <cell r="A171" t="str">
            <v>680.40.55.500-5000.10</v>
          </cell>
          <cell r="B171" t="str">
            <v>5000.10</v>
          </cell>
          <cell r="C171" t="str">
            <v>680.40.55.500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>+++</v>
          </cell>
          <cell r="L171">
            <v>0</v>
          </cell>
        </row>
        <row r="172">
          <cell r="A172" t="str">
            <v>680.40.55.510-5000.10</v>
          </cell>
          <cell r="B172" t="str">
            <v>5000.10</v>
          </cell>
          <cell r="C172" t="str">
            <v>680.40.55.510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>+++</v>
          </cell>
          <cell r="L172">
            <v>0</v>
          </cell>
        </row>
        <row r="173">
          <cell r="A173" t="str">
            <v>680.40.60.520-5000.10</v>
          </cell>
          <cell r="B173" t="str">
            <v>5000.10</v>
          </cell>
          <cell r="C173" t="str">
            <v>680.40.60.520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str">
            <v>+++</v>
          </cell>
          <cell r="L173">
            <v>0</v>
          </cell>
        </row>
        <row r="174">
          <cell r="A174" t="str">
            <v>680.40.60.530-5000.10</v>
          </cell>
          <cell r="B174" t="str">
            <v>5000.10</v>
          </cell>
          <cell r="C174" t="str">
            <v>680.40.60.530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str">
            <v>+++</v>
          </cell>
          <cell r="L174">
            <v>0</v>
          </cell>
        </row>
        <row r="175">
          <cell r="A175" t="str">
            <v>680.40.85.015-5000.10</v>
          </cell>
          <cell r="B175" t="str">
            <v>5000.10</v>
          </cell>
          <cell r="C175" t="str">
            <v>680.40.85.015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+++</v>
          </cell>
          <cell r="L175">
            <v>0</v>
          </cell>
        </row>
        <row r="176">
          <cell r="A176" t="str">
            <v>680.40.85.560-5000.10</v>
          </cell>
          <cell r="B176" t="str">
            <v>5000.10</v>
          </cell>
          <cell r="C176" t="str">
            <v>680.40.85.560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>+++</v>
          </cell>
          <cell r="L176">
            <v>0</v>
          </cell>
        </row>
        <row r="177">
          <cell r="A177" t="str">
            <v>680.40.85.680-5000.10</v>
          </cell>
          <cell r="B177" t="str">
            <v>5000.10</v>
          </cell>
          <cell r="C177" t="str">
            <v>680.40.85.680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>+++</v>
          </cell>
          <cell r="L177">
            <v>0</v>
          </cell>
        </row>
        <row r="178">
          <cell r="A178" t="str">
            <v>680.40.85.690-5000.10</v>
          </cell>
          <cell r="B178" t="str">
            <v>5000.10</v>
          </cell>
          <cell r="C178" t="str">
            <v>680.40.85.690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str">
            <v>+++</v>
          </cell>
          <cell r="L178">
            <v>0</v>
          </cell>
        </row>
        <row r="179">
          <cell r="A179" t="str">
            <v>680.40.85.700-5000.10</v>
          </cell>
          <cell r="B179" t="str">
            <v>5000.10</v>
          </cell>
          <cell r="C179" t="str">
            <v>680.40.85.700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str">
            <v>+++</v>
          </cell>
          <cell r="L179">
            <v>0</v>
          </cell>
        </row>
        <row r="180">
          <cell r="A180" t="str">
            <v>680.05.00.150-5000.11</v>
          </cell>
          <cell r="B180" t="str">
            <v>5000.11</v>
          </cell>
          <cell r="C180" t="str">
            <v>680.05.00.150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str">
            <v>+++</v>
          </cell>
          <cell r="L180">
            <v>0</v>
          </cell>
        </row>
        <row r="181">
          <cell r="A181" t="str">
            <v>680.05.00.160-5000.11</v>
          </cell>
          <cell r="B181" t="str">
            <v>5000.11</v>
          </cell>
          <cell r="C181" t="str">
            <v>680.05.00.160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str">
            <v>+++</v>
          </cell>
          <cell r="L181">
            <v>0</v>
          </cell>
        </row>
        <row r="182">
          <cell r="A182" t="str">
            <v>680.07.00.170-5000.11</v>
          </cell>
          <cell r="B182" t="str">
            <v>5000.11</v>
          </cell>
          <cell r="C182" t="str">
            <v>680.07.00.170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str">
            <v>+++</v>
          </cell>
          <cell r="L182">
            <v>0</v>
          </cell>
        </row>
        <row r="183">
          <cell r="A183" t="str">
            <v>680.11.00.250-5000.11</v>
          </cell>
          <cell r="B183" t="str">
            <v>5000.11</v>
          </cell>
          <cell r="C183" t="str">
            <v>680.11.00.250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str">
            <v>+++</v>
          </cell>
          <cell r="L183">
            <v>0</v>
          </cell>
        </row>
        <row r="184">
          <cell r="A184" t="str">
            <v>680.40.50.001-5000.11</v>
          </cell>
          <cell r="B184" t="str">
            <v>5000.11</v>
          </cell>
          <cell r="C184" t="str">
            <v>680.40.50.001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str">
            <v>+++</v>
          </cell>
          <cell r="L184">
            <v>0</v>
          </cell>
        </row>
        <row r="185">
          <cell r="A185" t="str">
            <v>680.40.55.500-5000.11</v>
          </cell>
          <cell r="B185" t="str">
            <v>5000.11</v>
          </cell>
          <cell r="C185" t="str">
            <v>680.40.55.500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str">
            <v>+++</v>
          </cell>
          <cell r="L185">
            <v>0</v>
          </cell>
        </row>
        <row r="186">
          <cell r="A186" t="str">
            <v>680.40.55.510-5000.11</v>
          </cell>
          <cell r="B186" t="str">
            <v>5000.11</v>
          </cell>
          <cell r="C186" t="str">
            <v>680.40.55.510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str">
            <v>+++</v>
          </cell>
          <cell r="L186">
            <v>0</v>
          </cell>
        </row>
        <row r="187">
          <cell r="A187" t="str">
            <v>680.40.60.520-5000.11</v>
          </cell>
          <cell r="B187" t="str">
            <v>5000.11</v>
          </cell>
          <cell r="C187" t="str">
            <v>680.40.60.520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str">
            <v>+++</v>
          </cell>
          <cell r="L187">
            <v>0</v>
          </cell>
        </row>
        <row r="188">
          <cell r="A188" t="str">
            <v>680.40.60.530-5000.11</v>
          </cell>
          <cell r="B188" t="str">
            <v>5000.11</v>
          </cell>
          <cell r="C188" t="str">
            <v>680.40.60.530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str">
            <v>+++</v>
          </cell>
          <cell r="L188">
            <v>0</v>
          </cell>
        </row>
        <row r="189">
          <cell r="A189" t="str">
            <v>680.40.85.015-5000.11</v>
          </cell>
          <cell r="B189" t="str">
            <v>5000.11</v>
          </cell>
          <cell r="C189" t="str">
            <v>680.40.85.015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329.37</v>
          </cell>
          <cell r="J189">
            <v>-329.37</v>
          </cell>
          <cell r="K189" t="str">
            <v>+++</v>
          </cell>
          <cell r="L189">
            <v>0</v>
          </cell>
        </row>
        <row r="190">
          <cell r="A190" t="str">
            <v>680.40.85.560-5000.11</v>
          </cell>
          <cell r="B190" t="str">
            <v>5000.11</v>
          </cell>
          <cell r="C190" t="str">
            <v>680.40.85.560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1152.8</v>
          </cell>
          <cell r="J190">
            <v>-1152.8</v>
          </cell>
          <cell r="K190" t="str">
            <v>+++</v>
          </cell>
          <cell r="L190">
            <v>0</v>
          </cell>
        </row>
        <row r="191">
          <cell r="A191" t="str">
            <v>680.40.85.680-5000.11</v>
          </cell>
          <cell r="B191" t="str">
            <v>5000.11</v>
          </cell>
          <cell r="C191" t="str">
            <v>680.40.85.680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str">
            <v>+++</v>
          </cell>
          <cell r="L191">
            <v>0</v>
          </cell>
        </row>
        <row r="192">
          <cell r="A192" t="str">
            <v>680.40.85.690-5000.11</v>
          </cell>
          <cell r="B192" t="str">
            <v>5000.11</v>
          </cell>
          <cell r="C192" t="str">
            <v>680.40.85.690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+++</v>
          </cell>
          <cell r="L192">
            <v>0</v>
          </cell>
        </row>
        <row r="193">
          <cell r="A193" t="str">
            <v>680.40.85.700-5000.11</v>
          </cell>
          <cell r="B193" t="str">
            <v>5000.11</v>
          </cell>
          <cell r="C193" t="str">
            <v>680.40.85.700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164.68</v>
          </cell>
          <cell r="J193">
            <v>-164.68</v>
          </cell>
          <cell r="K193" t="str">
            <v>+++</v>
          </cell>
          <cell r="L193">
            <v>0</v>
          </cell>
        </row>
        <row r="194">
          <cell r="A194" t="str">
            <v>680.05.00.150-5000.12</v>
          </cell>
          <cell r="B194" t="str">
            <v>5000.12</v>
          </cell>
          <cell r="C194" t="str">
            <v>680.05.00.150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str">
            <v>+++</v>
          </cell>
          <cell r="L194">
            <v>0</v>
          </cell>
        </row>
        <row r="195">
          <cell r="A195" t="str">
            <v>680.05.00.160-5000.12</v>
          </cell>
          <cell r="B195" t="str">
            <v>5000.12</v>
          </cell>
          <cell r="C195" t="str">
            <v>680.05.00.160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str">
            <v>+++</v>
          </cell>
          <cell r="L195">
            <v>0</v>
          </cell>
        </row>
        <row r="196">
          <cell r="A196" t="str">
            <v>680.07.00.170-5000.12</v>
          </cell>
          <cell r="B196" t="str">
            <v>5000.12</v>
          </cell>
          <cell r="C196" t="str">
            <v>680.07.00.170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str">
            <v>+++</v>
          </cell>
          <cell r="L196">
            <v>0</v>
          </cell>
        </row>
        <row r="197">
          <cell r="A197" t="str">
            <v>680.11.00.250-5000.12</v>
          </cell>
          <cell r="B197" t="str">
            <v>5000.12</v>
          </cell>
          <cell r="C197" t="str">
            <v>680.11.00.250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str">
            <v>+++</v>
          </cell>
          <cell r="L197">
            <v>0</v>
          </cell>
        </row>
        <row r="198">
          <cell r="A198" t="str">
            <v>680.40.50.001-5000.12</v>
          </cell>
          <cell r="B198" t="str">
            <v>5000.12</v>
          </cell>
          <cell r="C198" t="str">
            <v>680.40.50.001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str">
            <v>+++</v>
          </cell>
          <cell r="L198">
            <v>0</v>
          </cell>
        </row>
        <row r="199">
          <cell r="A199" t="str">
            <v>680.40.55.500-5000.12</v>
          </cell>
          <cell r="B199" t="str">
            <v>5000.12</v>
          </cell>
          <cell r="C199" t="str">
            <v>680.40.55.500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str">
            <v>+++</v>
          </cell>
          <cell r="L199">
            <v>0</v>
          </cell>
        </row>
        <row r="200">
          <cell r="A200" t="str">
            <v>680.40.55.510-5000.12</v>
          </cell>
          <cell r="B200" t="str">
            <v>5000.12</v>
          </cell>
          <cell r="C200" t="str">
            <v>680.40.55.510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str">
            <v>+++</v>
          </cell>
          <cell r="L200">
            <v>0</v>
          </cell>
        </row>
        <row r="201">
          <cell r="A201" t="str">
            <v>680.40.60.520-5000.12</v>
          </cell>
          <cell r="B201" t="str">
            <v>5000.12</v>
          </cell>
          <cell r="C201" t="str">
            <v>680.40.60.520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str">
            <v>+++</v>
          </cell>
          <cell r="L201">
            <v>0</v>
          </cell>
        </row>
        <row r="202">
          <cell r="A202" t="str">
            <v>680.40.60.530-5000.12</v>
          </cell>
          <cell r="B202" t="str">
            <v>5000.12</v>
          </cell>
          <cell r="C202" t="str">
            <v>680.40.60.530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str">
            <v>+++</v>
          </cell>
          <cell r="L202">
            <v>0</v>
          </cell>
        </row>
        <row r="203">
          <cell r="A203" t="str">
            <v>680.40.85.015-5000.12</v>
          </cell>
          <cell r="B203" t="str">
            <v>5000.12</v>
          </cell>
          <cell r="C203" t="str">
            <v>680.40.85.015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str">
            <v>+++</v>
          </cell>
          <cell r="L203">
            <v>0</v>
          </cell>
        </row>
        <row r="204">
          <cell r="A204" t="str">
            <v>680.40.85.560-5000.12</v>
          </cell>
          <cell r="B204" t="str">
            <v>5000.12</v>
          </cell>
          <cell r="C204" t="str">
            <v>680.40.85.560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str">
            <v>+++</v>
          </cell>
          <cell r="L204">
            <v>0</v>
          </cell>
        </row>
        <row r="205">
          <cell r="A205" t="str">
            <v>680.40.85.680-5000.12</v>
          </cell>
          <cell r="B205" t="str">
            <v>5000.12</v>
          </cell>
          <cell r="C205" t="str">
            <v>680.40.85.680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str">
            <v>+++</v>
          </cell>
          <cell r="L205">
            <v>0</v>
          </cell>
        </row>
        <row r="206">
          <cell r="A206" t="str">
            <v>680.40.85.690-5000.12</v>
          </cell>
          <cell r="B206" t="str">
            <v>5000.12</v>
          </cell>
          <cell r="C206" t="str">
            <v>680.40.85.690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str">
            <v>+++</v>
          </cell>
          <cell r="L206">
            <v>0</v>
          </cell>
        </row>
        <row r="207">
          <cell r="A207" t="str">
            <v>680.40.85.700-5000.12</v>
          </cell>
          <cell r="B207" t="str">
            <v>5000.12</v>
          </cell>
          <cell r="C207" t="str">
            <v>680.40.85.700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str">
            <v>+++</v>
          </cell>
          <cell r="L207">
            <v>0</v>
          </cell>
        </row>
        <row r="208">
          <cell r="A208" t="str">
            <v>680.05.00.150-5000.99</v>
          </cell>
          <cell r="B208" t="str">
            <v>5000.99</v>
          </cell>
          <cell r="C208" t="str">
            <v>680.05.00.150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str">
            <v>+++</v>
          </cell>
          <cell r="L208">
            <v>0</v>
          </cell>
        </row>
        <row r="209">
          <cell r="A209" t="str">
            <v>680.05.00.160-5000.99</v>
          </cell>
          <cell r="B209" t="str">
            <v>5000.99</v>
          </cell>
          <cell r="C209" t="str">
            <v>680.05.00.160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str">
            <v>+++</v>
          </cell>
          <cell r="L209">
            <v>0</v>
          </cell>
        </row>
        <row r="210">
          <cell r="A210" t="str">
            <v>680.40.50.001-5000.99</v>
          </cell>
          <cell r="B210" t="str">
            <v>5000.99</v>
          </cell>
          <cell r="C210" t="str">
            <v>680.40.50.001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str">
            <v>+++</v>
          </cell>
          <cell r="L210">
            <v>0</v>
          </cell>
        </row>
        <row r="211">
          <cell r="A211" t="str">
            <v>680.40.55.500-5000.99</v>
          </cell>
          <cell r="B211" t="str">
            <v>5000.99</v>
          </cell>
          <cell r="C211" t="str">
            <v>680.40.55.500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str">
            <v>+++</v>
          </cell>
          <cell r="L211">
            <v>0</v>
          </cell>
        </row>
        <row r="212">
          <cell r="A212" t="str">
            <v>680.40.60.520-5000.99</v>
          </cell>
          <cell r="B212" t="str">
            <v>5000.99</v>
          </cell>
          <cell r="C212" t="str">
            <v>680.40.60.520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str">
            <v>+++</v>
          </cell>
          <cell r="L212">
            <v>0</v>
          </cell>
        </row>
        <row r="213">
          <cell r="A213" t="str">
            <v>680.40.85.015-5000.99</v>
          </cell>
          <cell r="B213" t="str">
            <v>5000.99</v>
          </cell>
          <cell r="C213" t="str">
            <v>680.40.85.015</v>
          </cell>
          <cell r="D213">
            <v>84820</v>
          </cell>
          <cell r="E213">
            <v>0</v>
          </cell>
          <cell r="F213">
            <v>84820</v>
          </cell>
          <cell r="G213">
            <v>0</v>
          </cell>
          <cell r="H213">
            <v>0</v>
          </cell>
          <cell r="I213">
            <v>0</v>
          </cell>
          <cell r="J213">
            <v>84820</v>
          </cell>
          <cell r="K213">
            <v>0</v>
          </cell>
          <cell r="L213">
            <v>0</v>
          </cell>
        </row>
        <row r="214">
          <cell r="A214" t="str">
            <v>680.40.85.560-5000.99</v>
          </cell>
          <cell r="B214" t="str">
            <v>5000.99</v>
          </cell>
          <cell r="C214" t="str">
            <v>680.40.85.560</v>
          </cell>
          <cell r="D214">
            <v>7115</v>
          </cell>
          <cell r="E214">
            <v>0</v>
          </cell>
          <cell r="F214">
            <v>7115</v>
          </cell>
          <cell r="G214">
            <v>0</v>
          </cell>
          <cell r="H214">
            <v>0</v>
          </cell>
          <cell r="I214">
            <v>0</v>
          </cell>
          <cell r="J214">
            <v>7115</v>
          </cell>
          <cell r="K214">
            <v>0</v>
          </cell>
          <cell r="L214">
            <v>0</v>
          </cell>
        </row>
        <row r="215">
          <cell r="A215" t="str">
            <v>680.40.85.680-5000.99</v>
          </cell>
          <cell r="B215" t="str">
            <v>5000.99</v>
          </cell>
          <cell r="C215" t="str">
            <v>680.40.85.680</v>
          </cell>
          <cell r="D215">
            <v>-12475</v>
          </cell>
          <cell r="E215">
            <v>0</v>
          </cell>
          <cell r="F215">
            <v>-12475</v>
          </cell>
          <cell r="G215">
            <v>0</v>
          </cell>
          <cell r="H215">
            <v>0</v>
          </cell>
          <cell r="I215">
            <v>0</v>
          </cell>
          <cell r="J215">
            <v>-12475</v>
          </cell>
          <cell r="K215">
            <v>0</v>
          </cell>
          <cell r="L215">
            <v>0</v>
          </cell>
        </row>
        <row r="216">
          <cell r="A216" t="str">
            <v>680.40.85.690-5000.99</v>
          </cell>
          <cell r="B216" t="str">
            <v>5000.99</v>
          </cell>
          <cell r="C216" t="str">
            <v>680.40.85.690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str">
            <v>+++</v>
          </cell>
          <cell r="L216">
            <v>0</v>
          </cell>
        </row>
        <row r="217">
          <cell r="A217" t="str">
            <v>680.40.85.700-5000.99</v>
          </cell>
          <cell r="B217" t="str">
            <v>5000.99</v>
          </cell>
          <cell r="C217" t="str">
            <v>680.40.85.700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str">
            <v>+++</v>
          </cell>
          <cell r="L217">
            <v>0</v>
          </cell>
        </row>
        <row r="218">
          <cell r="A218" t="str">
            <v xml:space="preserve">680.40.55.500-5100 - </v>
          </cell>
          <cell r="B218" t="str">
            <v xml:space="preserve">5100 - </v>
          </cell>
          <cell r="C218" t="str">
            <v>680.40.55.500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str">
            <v>+++</v>
          </cell>
          <cell r="L218">
            <v>0</v>
          </cell>
        </row>
        <row r="219">
          <cell r="A219" t="str">
            <v>680.05.00.150-5100.00</v>
          </cell>
          <cell r="B219" t="str">
            <v>5100.00</v>
          </cell>
          <cell r="C219" t="str">
            <v>680.05.00.150</v>
          </cell>
          <cell r="D219">
            <v>13195</v>
          </cell>
          <cell r="E219">
            <v>0</v>
          </cell>
          <cell r="F219">
            <v>13195</v>
          </cell>
          <cell r="G219">
            <v>0</v>
          </cell>
          <cell r="H219">
            <v>0</v>
          </cell>
          <cell r="I219">
            <v>1387.9</v>
          </cell>
          <cell r="J219">
            <v>11807.1</v>
          </cell>
          <cell r="K219">
            <v>0.11</v>
          </cell>
          <cell r="L219">
            <v>1441.75</v>
          </cell>
        </row>
        <row r="220">
          <cell r="A220" t="str">
            <v>680.05.00.160-5100.00</v>
          </cell>
          <cell r="B220" t="str">
            <v>5100.00</v>
          </cell>
          <cell r="C220" t="str">
            <v>680.05.00.160</v>
          </cell>
          <cell r="D220">
            <v>37030</v>
          </cell>
          <cell r="E220">
            <v>0</v>
          </cell>
          <cell r="F220">
            <v>37030</v>
          </cell>
          <cell r="G220">
            <v>0</v>
          </cell>
          <cell r="H220">
            <v>0</v>
          </cell>
          <cell r="I220">
            <v>9756.34</v>
          </cell>
          <cell r="J220">
            <v>27273.66</v>
          </cell>
          <cell r="K220">
            <v>0.26</v>
          </cell>
          <cell r="L220">
            <v>9404.19</v>
          </cell>
        </row>
        <row r="221">
          <cell r="A221" t="str">
            <v>680.07.00.170-5100.00</v>
          </cell>
          <cell r="B221" t="str">
            <v>5100.00</v>
          </cell>
          <cell r="C221" t="str">
            <v>680.07.00.170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str">
            <v>+++</v>
          </cell>
          <cell r="L221">
            <v>0</v>
          </cell>
        </row>
        <row r="222">
          <cell r="A222" t="str">
            <v>680.11.00.250-5100.00</v>
          </cell>
          <cell r="B222" t="str">
            <v>5100.00</v>
          </cell>
          <cell r="C222" t="str">
            <v>680.11.00.250</v>
          </cell>
          <cell r="D222">
            <v>1695</v>
          </cell>
          <cell r="E222">
            <v>0</v>
          </cell>
          <cell r="F222">
            <v>1695</v>
          </cell>
          <cell r="G222">
            <v>0</v>
          </cell>
          <cell r="H222">
            <v>0</v>
          </cell>
          <cell r="I222">
            <v>367.4</v>
          </cell>
          <cell r="J222">
            <v>1327.6</v>
          </cell>
          <cell r="K222">
            <v>0.22</v>
          </cell>
          <cell r="L222">
            <v>438.69</v>
          </cell>
        </row>
        <row r="223">
          <cell r="A223" t="str">
            <v>680.40.50.001-5100.00</v>
          </cell>
          <cell r="B223" t="str">
            <v>5100.00</v>
          </cell>
          <cell r="C223" t="str">
            <v>680.40.50.001</v>
          </cell>
          <cell r="D223">
            <v>22685</v>
          </cell>
          <cell r="E223">
            <v>0</v>
          </cell>
          <cell r="F223">
            <v>22685</v>
          </cell>
          <cell r="G223">
            <v>0</v>
          </cell>
          <cell r="H223">
            <v>0</v>
          </cell>
          <cell r="I223">
            <v>4567.62</v>
          </cell>
          <cell r="J223">
            <v>18117.38</v>
          </cell>
          <cell r="K223">
            <v>0.2</v>
          </cell>
          <cell r="L223">
            <v>5904.3</v>
          </cell>
        </row>
        <row r="224">
          <cell r="A224" t="str">
            <v>680.40.55.500-5100.00</v>
          </cell>
          <cell r="B224" t="str">
            <v>5100.00</v>
          </cell>
          <cell r="C224" t="str">
            <v>680.40.55.500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str">
            <v>+++</v>
          </cell>
          <cell r="L224">
            <v>0</v>
          </cell>
        </row>
        <row r="225">
          <cell r="A225" t="str">
            <v>680.40.55.510-5100.00</v>
          </cell>
          <cell r="B225" t="str">
            <v>5100.00</v>
          </cell>
          <cell r="C225" t="str">
            <v>680.40.55.510</v>
          </cell>
          <cell r="D225">
            <v>3180</v>
          </cell>
          <cell r="E225">
            <v>0</v>
          </cell>
          <cell r="F225">
            <v>3180</v>
          </cell>
          <cell r="G225">
            <v>0</v>
          </cell>
          <cell r="H225">
            <v>0</v>
          </cell>
          <cell r="I225">
            <v>727.29</v>
          </cell>
          <cell r="J225">
            <v>2452.71</v>
          </cell>
          <cell r="K225">
            <v>0.23</v>
          </cell>
          <cell r="L225">
            <v>301.92</v>
          </cell>
        </row>
        <row r="226">
          <cell r="A226" t="str">
            <v>680.40.60.520-5100.00</v>
          </cell>
          <cell r="B226" t="str">
            <v>5100.00</v>
          </cell>
          <cell r="C226" t="str">
            <v>680.40.60.520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834.22</v>
          </cell>
          <cell r="J226">
            <v>-834.22</v>
          </cell>
          <cell r="K226" t="str">
            <v>+++</v>
          </cell>
          <cell r="L226">
            <v>896.46</v>
          </cell>
        </row>
        <row r="227">
          <cell r="A227" t="str">
            <v>680.40.60.530-5100.00</v>
          </cell>
          <cell r="B227" t="str">
            <v>5100.00</v>
          </cell>
          <cell r="C227" t="str">
            <v>680.40.60.530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str">
            <v>+++</v>
          </cell>
          <cell r="L227">
            <v>0</v>
          </cell>
        </row>
        <row r="228">
          <cell r="A228" t="str">
            <v>680.40.85.015-5100.00</v>
          </cell>
          <cell r="B228" t="str">
            <v>5100.00</v>
          </cell>
          <cell r="C228" t="str">
            <v>680.40.85.015</v>
          </cell>
          <cell r="D228">
            <v>100220</v>
          </cell>
          <cell r="E228">
            <v>0</v>
          </cell>
          <cell r="F228">
            <v>100220</v>
          </cell>
          <cell r="G228">
            <v>0</v>
          </cell>
          <cell r="H228">
            <v>0</v>
          </cell>
          <cell r="I228">
            <v>20648.919999999998</v>
          </cell>
          <cell r="J228">
            <v>79571.08</v>
          </cell>
          <cell r="K228">
            <v>0.21</v>
          </cell>
          <cell r="L228">
            <v>25975.33</v>
          </cell>
        </row>
        <row r="229">
          <cell r="A229" t="str">
            <v>680.40.85.560-5100.00</v>
          </cell>
          <cell r="B229" t="str">
            <v>5100.00</v>
          </cell>
          <cell r="C229" t="str">
            <v>680.40.85.560</v>
          </cell>
          <cell r="D229">
            <v>55645</v>
          </cell>
          <cell r="E229">
            <v>0</v>
          </cell>
          <cell r="F229">
            <v>55645</v>
          </cell>
          <cell r="G229">
            <v>0</v>
          </cell>
          <cell r="H229">
            <v>0</v>
          </cell>
          <cell r="I229">
            <v>12722.33</v>
          </cell>
          <cell r="J229">
            <v>42922.67</v>
          </cell>
          <cell r="K229">
            <v>0.23</v>
          </cell>
          <cell r="L229">
            <v>13400.84</v>
          </cell>
        </row>
        <row r="230">
          <cell r="A230" t="str">
            <v>680.40.85.680-5100.00</v>
          </cell>
          <cell r="B230" t="str">
            <v>5100.00</v>
          </cell>
          <cell r="C230" t="str">
            <v>680.40.85.680</v>
          </cell>
          <cell r="D230">
            <v>90890</v>
          </cell>
          <cell r="E230">
            <v>0</v>
          </cell>
          <cell r="F230">
            <v>90890</v>
          </cell>
          <cell r="G230">
            <v>0</v>
          </cell>
          <cell r="H230">
            <v>0</v>
          </cell>
          <cell r="I230">
            <v>19207.47</v>
          </cell>
          <cell r="J230">
            <v>71682.53</v>
          </cell>
          <cell r="K230">
            <v>0.21</v>
          </cell>
          <cell r="L230">
            <v>18688.939999999999</v>
          </cell>
        </row>
        <row r="231">
          <cell r="A231" t="str">
            <v>680.40.85.690-5100.00</v>
          </cell>
          <cell r="B231" t="str">
            <v>5100.00</v>
          </cell>
          <cell r="C231" t="str">
            <v>680.40.85.690</v>
          </cell>
          <cell r="D231">
            <v>166325</v>
          </cell>
          <cell r="E231">
            <v>0</v>
          </cell>
          <cell r="F231">
            <v>166325</v>
          </cell>
          <cell r="G231">
            <v>0</v>
          </cell>
          <cell r="H231">
            <v>0</v>
          </cell>
          <cell r="I231">
            <v>32963.07</v>
          </cell>
          <cell r="J231">
            <v>133361.93</v>
          </cell>
          <cell r="K231">
            <v>0.2</v>
          </cell>
          <cell r="L231">
            <v>40963.39</v>
          </cell>
        </row>
        <row r="232">
          <cell r="A232" t="str">
            <v>680.40.85.700-5100.00</v>
          </cell>
          <cell r="B232" t="str">
            <v>5100.00</v>
          </cell>
          <cell r="C232" t="str">
            <v>680.40.85.700</v>
          </cell>
          <cell r="D232">
            <v>90685</v>
          </cell>
          <cell r="E232">
            <v>0</v>
          </cell>
          <cell r="F232">
            <v>90685</v>
          </cell>
          <cell r="G232">
            <v>0</v>
          </cell>
          <cell r="H232">
            <v>0</v>
          </cell>
          <cell r="I232">
            <v>19280.759999999998</v>
          </cell>
          <cell r="J232">
            <v>71404.240000000005</v>
          </cell>
          <cell r="K232">
            <v>0.21</v>
          </cell>
          <cell r="L232">
            <v>22397.35</v>
          </cell>
        </row>
        <row r="233">
          <cell r="A233" t="str">
            <v>680.05.00.150-5100.01</v>
          </cell>
          <cell r="B233" t="str">
            <v>5100.01</v>
          </cell>
          <cell r="C233" t="str">
            <v>680.05.00.150</v>
          </cell>
          <cell r="D233">
            <v>3075</v>
          </cell>
          <cell r="E233">
            <v>0</v>
          </cell>
          <cell r="F233">
            <v>3075</v>
          </cell>
          <cell r="G233">
            <v>0</v>
          </cell>
          <cell r="H233">
            <v>0</v>
          </cell>
          <cell r="I233">
            <v>398.45</v>
          </cell>
          <cell r="J233">
            <v>2676.55</v>
          </cell>
          <cell r="K233">
            <v>0.13</v>
          </cell>
          <cell r="L233">
            <v>275.42</v>
          </cell>
        </row>
        <row r="234">
          <cell r="A234" t="str">
            <v>680.05.00.160-5100.01</v>
          </cell>
          <cell r="B234" t="str">
            <v>5100.01</v>
          </cell>
          <cell r="C234" t="str">
            <v>680.05.00.160</v>
          </cell>
          <cell r="D234">
            <v>18405</v>
          </cell>
          <cell r="E234">
            <v>0</v>
          </cell>
          <cell r="F234">
            <v>18405</v>
          </cell>
          <cell r="G234">
            <v>0</v>
          </cell>
          <cell r="H234">
            <v>0</v>
          </cell>
          <cell r="I234">
            <v>4753.7299999999996</v>
          </cell>
          <cell r="J234">
            <v>13651.27</v>
          </cell>
          <cell r="K234">
            <v>0.26</v>
          </cell>
          <cell r="L234">
            <v>4627.87</v>
          </cell>
        </row>
        <row r="235">
          <cell r="A235" t="str">
            <v>680.07.00.170-5100.01</v>
          </cell>
          <cell r="B235" t="str">
            <v>5100.01</v>
          </cell>
          <cell r="C235" t="str">
            <v>680.07.00.170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str">
            <v>+++</v>
          </cell>
          <cell r="L235">
            <v>0</v>
          </cell>
        </row>
        <row r="236">
          <cell r="A236" t="str">
            <v>680.11.00.250-5100.01</v>
          </cell>
          <cell r="B236" t="str">
            <v>5100.01</v>
          </cell>
          <cell r="C236" t="str">
            <v>680.11.00.250</v>
          </cell>
          <cell r="D236">
            <v>460</v>
          </cell>
          <cell r="E236">
            <v>0</v>
          </cell>
          <cell r="F236">
            <v>460</v>
          </cell>
          <cell r="G236">
            <v>0</v>
          </cell>
          <cell r="H236">
            <v>0</v>
          </cell>
          <cell r="I236">
            <v>105.45</v>
          </cell>
          <cell r="J236">
            <v>354.55</v>
          </cell>
          <cell r="K236">
            <v>0.23</v>
          </cell>
          <cell r="L236">
            <v>118.19</v>
          </cell>
        </row>
        <row r="237">
          <cell r="A237" t="str">
            <v>680.40.50.001-5100.01</v>
          </cell>
          <cell r="B237" t="str">
            <v>5100.01</v>
          </cell>
          <cell r="C237" t="str">
            <v>680.40.50.001</v>
          </cell>
          <cell r="D237">
            <v>5950</v>
          </cell>
          <cell r="E237">
            <v>0</v>
          </cell>
          <cell r="F237">
            <v>5950</v>
          </cell>
          <cell r="G237">
            <v>0</v>
          </cell>
          <cell r="H237">
            <v>0</v>
          </cell>
          <cell r="I237">
            <v>1908.92</v>
          </cell>
          <cell r="J237">
            <v>4041.08</v>
          </cell>
          <cell r="K237">
            <v>0.32</v>
          </cell>
          <cell r="L237">
            <v>1530.41</v>
          </cell>
        </row>
        <row r="238">
          <cell r="A238" t="str">
            <v>680.40.55.500-5100.01</v>
          </cell>
          <cell r="B238" t="str">
            <v>5100.01</v>
          </cell>
          <cell r="C238" t="str">
            <v>680.40.55.500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str">
            <v>+++</v>
          </cell>
          <cell r="L238">
            <v>0</v>
          </cell>
        </row>
        <row r="239">
          <cell r="A239" t="str">
            <v>680.40.55.510-5100.01</v>
          </cell>
          <cell r="B239" t="str">
            <v>5100.01</v>
          </cell>
          <cell r="C239" t="str">
            <v>680.40.55.510</v>
          </cell>
          <cell r="D239">
            <v>1745</v>
          </cell>
          <cell r="E239">
            <v>0</v>
          </cell>
          <cell r="F239">
            <v>1745</v>
          </cell>
          <cell r="G239">
            <v>0</v>
          </cell>
          <cell r="H239">
            <v>0</v>
          </cell>
          <cell r="I239">
            <v>408.83</v>
          </cell>
          <cell r="J239">
            <v>1336.17</v>
          </cell>
          <cell r="K239">
            <v>0.23</v>
          </cell>
          <cell r="L239">
            <v>165.65</v>
          </cell>
        </row>
        <row r="240">
          <cell r="A240" t="str">
            <v>680.40.60.520-5100.01</v>
          </cell>
          <cell r="B240" t="str">
            <v>5100.01</v>
          </cell>
          <cell r="C240" t="str">
            <v>680.40.60.520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468.91</v>
          </cell>
          <cell r="J240">
            <v>-468.91</v>
          </cell>
          <cell r="K240" t="str">
            <v>+++</v>
          </cell>
          <cell r="L240">
            <v>550.98</v>
          </cell>
        </row>
        <row r="241">
          <cell r="A241" t="str">
            <v>680.40.60.530-5100.01</v>
          </cell>
          <cell r="B241" t="str">
            <v>5100.01</v>
          </cell>
          <cell r="C241" t="str">
            <v>680.40.60.530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str">
            <v>+++</v>
          </cell>
          <cell r="L241">
            <v>0</v>
          </cell>
        </row>
        <row r="242">
          <cell r="A242" t="str">
            <v>680.40.85.015-5100.01</v>
          </cell>
          <cell r="B242" t="str">
            <v>5100.01</v>
          </cell>
          <cell r="C242" t="str">
            <v>680.40.85.015</v>
          </cell>
          <cell r="D242">
            <v>35460</v>
          </cell>
          <cell r="E242">
            <v>0</v>
          </cell>
          <cell r="F242">
            <v>35460</v>
          </cell>
          <cell r="G242">
            <v>0</v>
          </cell>
          <cell r="H242">
            <v>0</v>
          </cell>
          <cell r="I242">
            <v>7477.81</v>
          </cell>
          <cell r="J242">
            <v>27982.19</v>
          </cell>
          <cell r="K242">
            <v>0.21</v>
          </cell>
          <cell r="L242">
            <v>9156.82</v>
          </cell>
        </row>
        <row r="243">
          <cell r="A243" t="str">
            <v>680.40.85.560-5100.01</v>
          </cell>
          <cell r="B243" t="str">
            <v>5100.01</v>
          </cell>
          <cell r="C243" t="str">
            <v>680.40.85.560</v>
          </cell>
          <cell r="D243">
            <v>31510</v>
          </cell>
          <cell r="E243">
            <v>0</v>
          </cell>
          <cell r="F243">
            <v>31510</v>
          </cell>
          <cell r="G243">
            <v>0</v>
          </cell>
          <cell r="H243">
            <v>0</v>
          </cell>
          <cell r="I243">
            <v>6736.4</v>
          </cell>
          <cell r="J243">
            <v>24773.599999999999</v>
          </cell>
          <cell r="K243">
            <v>0.21</v>
          </cell>
          <cell r="L243">
            <v>7717.98</v>
          </cell>
        </row>
        <row r="244">
          <cell r="A244" t="str">
            <v>680.40.85.680-5100.01</v>
          </cell>
          <cell r="B244" t="str">
            <v>5100.01</v>
          </cell>
          <cell r="C244" t="str">
            <v>680.40.85.680</v>
          </cell>
          <cell r="D244">
            <v>47290</v>
          </cell>
          <cell r="E244">
            <v>0</v>
          </cell>
          <cell r="F244">
            <v>47290</v>
          </cell>
          <cell r="G244">
            <v>0</v>
          </cell>
          <cell r="H244">
            <v>0</v>
          </cell>
          <cell r="I244">
            <v>10105.02</v>
          </cell>
          <cell r="J244">
            <v>37184.980000000003</v>
          </cell>
          <cell r="K244">
            <v>0.21</v>
          </cell>
          <cell r="L244">
            <v>10693.04</v>
          </cell>
        </row>
        <row r="245">
          <cell r="A245" t="str">
            <v>680.40.85.690-5100.01</v>
          </cell>
          <cell r="B245" t="str">
            <v>5100.01</v>
          </cell>
          <cell r="C245" t="str">
            <v>680.40.85.690</v>
          </cell>
          <cell r="D245">
            <v>94870</v>
          </cell>
          <cell r="E245">
            <v>0</v>
          </cell>
          <cell r="F245">
            <v>94870</v>
          </cell>
          <cell r="G245">
            <v>0</v>
          </cell>
          <cell r="H245">
            <v>0</v>
          </cell>
          <cell r="I245">
            <v>17241.240000000002</v>
          </cell>
          <cell r="J245">
            <v>77628.759999999995</v>
          </cell>
          <cell r="K245">
            <v>0.18</v>
          </cell>
          <cell r="L245">
            <v>23333.54</v>
          </cell>
        </row>
        <row r="246">
          <cell r="A246" t="str">
            <v>680.40.85.700-5100.01</v>
          </cell>
          <cell r="B246" t="str">
            <v>5100.01</v>
          </cell>
          <cell r="C246" t="str">
            <v>680.40.85.700</v>
          </cell>
          <cell r="D246">
            <v>47570</v>
          </cell>
          <cell r="E246">
            <v>0</v>
          </cell>
          <cell r="F246">
            <v>47570</v>
          </cell>
          <cell r="G246">
            <v>0</v>
          </cell>
          <cell r="H246">
            <v>0</v>
          </cell>
          <cell r="I246">
            <v>9611.94</v>
          </cell>
          <cell r="J246">
            <v>37958.06</v>
          </cell>
          <cell r="K246">
            <v>0.2</v>
          </cell>
          <cell r="L246">
            <v>11741.56</v>
          </cell>
        </row>
        <row r="247">
          <cell r="A247" t="str">
            <v>680.05.00.150-5100.02</v>
          </cell>
          <cell r="B247" t="str">
            <v>5100.02</v>
          </cell>
          <cell r="C247" t="str">
            <v>680.05.00.150</v>
          </cell>
          <cell r="D247">
            <v>10940</v>
          </cell>
          <cell r="E247">
            <v>0</v>
          </cell>
          <cell r="F247">
            <v>10940</v>
          </cell>
          <cell r="G247">
            <v>0</v>
          </cell>
          <cell r="H247">
            <v>0</v>
          </cell>
          <cell r="I247">
            <v>866.3</v>
          </cell>
          <cell r="J247">
            <v>10073.700000000001</v>
          </cell>
          <cell r="K247">
            <v>0.08</v>
          </cell>
          <cell r="L247">
            <v>1377</v>
          </cell>
        </row>
        <row r="248">
          <cell r="A248" t="str">
            <v>680.05.00.160-5100.02</v>
          </cell>
          <cell r="B248" t="str">
            <v>5100.02</v>
          </cell>
          <cell r="C248" t="str">
            <v>680.05.00.160</v>
          </cell>
          <cell r="D248">
            <v>32850</v>
          </cell>
          <cell r="E248">
            <v>0</v>
          </cell>
          <cell r="F248">
            <v>32850</v>
          </cell>
          <cell r="G248">
            <v>0</v>
          </cell>
          <cell r="H248">
            <v>0</v>
          </cell>
          <cell r="I248">
            <v>9438.0300000000007</v>
          </cell>
          <cell r="J248">
            <v>23411.97</v>
          </cell>
          <cell r="K248">
            <v>0.28999999999999998</v>
          </cell>
          <cell r="L248">
            <v>9032.56</v>
          </cell>
        </row>
        <row r="249">
          <cell r="A249" t="str">
            <v>680.07.00.170-5100.02</v>
          </cell>
          <cell r="B249" t="str">
            <v>5100.02</v>
          </cell>
          <cell r="C249" t="str">
            <v>680.07.00.170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str">
            <v>+++</v>
          </cell>
          <cell r="L249">
            <v>0</v>
          </cell>
        </row>
        <row r="250">
          <cell r="A250" t="str">
            <v>680.11.00.250-5100.02</v>
          </cell>
          <cell r="B250" t="str">
            <v>5100.02</v>
          </cell>
          <cell r="C250" t="str">
            <v>680.11.00.250</v>
          </cell>
          <cell r="D250">
            <v>595</v>
          </cell>
          <cell r="E250">
            <v>0</v>
          </cell>
          <cell r="F250">
            <v>595</v>
          </cell>
          <cell r="G250">
            <v>0</v>
          </cell>
          <cell r="H250">
            <v>0</v>
          </cell>
          <cell r="I250">
            <v>0</v>
          </cell>
          <cell r="J250">
            <v>595</v>
          </cell>
          <cell r="K250">
            <v>0</v>
          </cell>
          <cell r="L250">
            <v>148.08000000000001</v>
          </cell>
        </row>
        <row r="251">
          <cell r="A251" t="str">
            <v>680.40.50.001-5100.02</v>
          </cell>
          <cell r="B251" t="str">
            <v>5100.02</v>
          </cell>
          <cell r="C251" t="str">
            <v>680.40.50.001</v>
          </cell>
          <cell r="D251">
            <v>14305</v>
          </cell>
          <cell r="E251">
            <v>0</v>
          </cell>
          <cell r="F251">
            <v>14305</v>
          </cell>
          <cell r="G251">
            <v>0</v>
          </cell>
          <cell r="H251">
            <v>0</v>
          </cell>
          <cell r="I251">
            <v>2489.4699999999998</v>
          </cell>
          <cell r="J251">
            <v>11815.53</v>
          </cell>
          <cell r="K251">
            <v>0.17</v>
          </cell>
          <cell r="L251">
            <v>3116.52</v>
          </cell>
        </row>
        <row r="252">
          <cell r="A252" t="str">
            <v>680.40.55.500-5100.02</v>
          </cell>
          <cell r="B252" t="str">
            <v>5100.02</v>
          </cell>
          <cell r="C252" t="str">
            <v>680.40.55.500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str">
            <v>+++</v>
          </cell>
          <cell r="L252">
            <v>0</v>
          </cell>
        </row>
        <row r="253">
          <cell r="A253" t="str">
            <v>680.40.55.510-5100.02</v>
          </cell>
          <cell r="B253" t="str">
            <v>5100.02</v>
          </cell>
          <cell r="C253" t="str">
            <v>680.40.55.510</v>
          </cell>
          <cell r="D253">
            <v>4320</v>
          </cell>
          <cell r="E253">
            <v>0</v>
          </cell>
          <cell r="F253">
            <v>4320</v>
          </cell>
          <cell r="G253">
            <v>0</v>
          </cell>
          <cell r="H253">
            <v>0</v>
          </cell>
          <cell r="I253">
            <v>468.6</v>
          </cell>
          <cell r="J253">
            <v>3851.4</v>
          </cell>
          <cell r="K253">
            <v>0.11</v>
          </cell>
          <cell r="L253">
            <v>360</v>
          </cell>
        </row>
        <row r="254">
          <cell r="A254" t="str">
            <v>680.40.60.520-5100.02</v>
          </cell>
          <cell r="B254" t="str">
            <v>5100.02</v>
          </cell>
          <cell r="C254" t="str">
            <v>680.40.60.520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902.6</v>
          </cell>
          <cell r="J254">
            <v>-902.6</v>
          </cell>
          <cell r="K254" t="str">
            <v>+++</v>
          </cell>
          <cell r="L254">
            <v>1113.6600000000001</v>
          </cell>
        </row>
        <row r="255">
          <cell r="A255" t="str">
            <v>680.40.60.530-5100.02</v>
          </cell>
          <cell r="B255" t="str">
            <v>5100.02</v>
          </cell>
          <cell r="C255" t="str">
            <v>680.40.60.530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str">
            <v>+++</v>
          </cell>
          <cell r="L255">
            <v>0</v>
          </cell>
        </row>
        <row r="256">
          <cell r="A256" t="str">
            <v>680.40.85.015-5100.02</v>
          </cell>
          <cell r="B256" t="str">
            <v>5100.02</v>
          </cell>
          <cell r="C256" t="str">
            <v>680.40.85.015</v>
          </cell>
          <cell r="D256">
            <v>47300</v>
          </cell>
          <cell r="E256">
            <v>0</v>
          </cell>
          <cell r="F256">
            <v>47300</v>
          </cell>
          <cell r="G256">
            <v>0</v>
          </cell>
          <cell r="H256">
            <v>0</v>
          </cell>
          <cell r="I256">
            <v>7507</v>
          </cell>
          <cell r="J256">
            <v>39793</v>
          </cell>
          <cell r="K256">
            <v>0.16</v>
          </cell>
          <cell r="L256">
            <v>11086.07</v>
          </cell>
        </row>
        <row r="257">
          <cell r="A257" t="str">
            <v>680.40.85.560-5100.02</v>
          </cell>
          <cell r="B257" t="str">
            <v>5100.02</v>
          </cell>
          <cell r="C257" t="str">
            <v>680.40.85.560</v>
          </cell>
          <cell r="D257">
            <v>55000</v>
          </cell>
          <cell r="E257">
            <v>0</v>
          </cell>
          <cell r="F257">
            <v>55000</v>
          </cell>
          <cell r="G257">
            <v>0</v>
          </cell>
          <cell r="H257">
            <v>0</v>
          </cell>
          <cell r="I257">
            <v>10637.69</v>
          </cell>
          <cell r="J257">
            <v>44362.31</v>
          </cell>
          <cell r="K257">
            <v>0.19</v>
          </cell>
          <cell r="L257">
            <v>13213.56</v>
          </cell>
        </row>
        <row r="258">
          <cell r="A258" t="str">
            <v>680.40.85.680-5100.02</v>
          </cell>
          <cell r="B258" t="str">
            <v>5100.02</v>
          </cell>
          <cell r="C258" t="str">
            <v>680.40.85.680</v>
          </cell>
          <cell r="D258">
            <v>90070</v>
          </cell>
          <cell r="E258">
            <v>0</v>
          </cell>
          <cell r="F258">
            <v>90070</v>
          </cell>
          <cell r="G258">
            <v>0</v>
          </cell>
          <cell r="H258">
            <v>0</v>
          </cell>
          <cell r="I258">
            <v>15468.85</v>
          </cell>
          <cell r="J258">
            <v>74601.149999999994</v>
          </cell>
          <cell r="K258">
            <v>0.17</v>
          </cell>
          <cell r="L258">
            <v>18249.78</v>
          </cell>
        </row>
        <row r="259">
          <cell r="A259" t="str">
            <v>680.40.85.690-5100.02</v>
          </cell>
          <cell r="B259" t="str">
            <v>5100.02</v>
          </cell>
          <cell r="C259" t="str">
            <v>680.40.85.690</v>
          </cell>
          <cell r="D259">
            <v>179550</v>
          </cell>
          <cell r="E259">
            <v>0</v>
          </cell>
          <cell r="F259">
            <v>179550</v>
          </cell>
          <cell r="G259">
            <v>0</v>
          </cell>
          <cell r="H259">
            <v>0</v>
          </cell>
          <cell r="I259">
            <v>36185.379999999997</v>
          </cell>
          <cell r="J259">
            <v>143364.62</v>
          </cell>
          <cell r="K259">
            <v>0.2</v>
          </cell>
          <cell r="L259">
            <v>44538.68</v>
          </cell>
        </row>
        <row r="260">
          <cell r="A260" t="str">
            <v>680.40.85.700-5100.02</v>
          </cell>
          <cell r="B260" t="str">
            <v>5100.02</v>
          </cell>
          <cell r="C260" t="str">
            <v>680.40.85.700</v>
          </cell>
          <cell r="D260">
            <v>91550</v>
          </cell>
          <cell r="E260">
            <v>0</v>
          </cell>
          <cell r="F260">
            <v>91550</v>
          </cell>
          <cell r="G260">
            <v>0</v>
          </cell>
          <cell r="H260">
            <v>0</v>
          </cell>
          <cell r="I260">
            <v>19549.32</v>
          </cell>
          <cell r="J260">
            <v>72000.679999999993</v>
          </cell>
          <cell r="K260">
            <v>0.21</v>
          </cell>
          <cell r="L260">
            <v>22885.38</v>
          </cell>
        </row>
        <row r="261">
          <cell r="A261" t="str">
            <v>680.05.00.150-5100.03</v>
          </cell>
          <cell r="B261" t="str">
            <v>5100.03</v>
          </cell>
          <cell r="C261" t="str">
            <v>680.05.00.150</v>
          </cell>
          <cell r="D261">
            <v>810</v>
          </cell>
          <cell r="E261">
            <v>0</v>
          </cell>
          <cell r="F261">
            <v>810</v>
          </cell>
          <cell r="G261">
            <v>0</v>
          </cell>
          <cell r="H261">
            <v>0</v>
          </cell>
          <cell r="I261">
            <v>76.099999999999994</v>
          </cell>
          <cell r="J261">
            <v>733.9</v>
          </cell>
          <cell r="K261">
            <v>0.09</v>
          </cell>
          <cell r="L261">
            <v>96.06</v>
          </cell>
        </row>
        <row r="262">
          <cell r="A262" t="str">
            <v>680.05.00.160-5100.03</v>
          </cell>
          <cell r="B262" t="str">
            <v>5100.03</v>
          </cell>
          <cell r="C262" t="str">
            <v>680.05.00.160</v>
          </cell>
          <cell r="D262">
            <v>3890</v>
          </cell>
          <cell r="E262">
            <v>0</v>
          </cell>
          <cell r="F262">
            <v>3890</v>
          </cell>
          <cell r="G262">
            <v>0</v>
          </cell>
          <cell r="H262">
            <v>0</v>
          </cell>
          <cell r="I262">
            <v>953.88</v>
          </cell>
          <cell r="J262">
            <v>2936.12</v>
          </cell>
          <cell r="K262">
            <v>0.25</v>
          </cell>
          <cell r="L262">
            <v>972.52</v>
          </cell>
        </row>
        <row r="263">
          <cell r="A263" t="str">
            <v>680.07.00.170-5100.03</v>
          </cell>
          <cell r="B263" t="str">
            <v>5100.03</v>
          </cell>
          <cell r="C263" t="str">
            <v>680.07.00.170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str">
            <v>+++</v>
          </cell>
          <cell r="L263">
            <v>0</v>
          </cell>
        </row>
        <row r="264">
          <cell r="A264" t="str">
            <v>680.11.00.250-5100.03</v>
          </cell>
          <cell r="B264" t="str">
            <v>5100.03</v>
          </cell>
          <cell r="C264" t="str">
            <v>680.11.00.250</v>
          </cell>
          <cell r="D264">
            <v>40</v>
          </cell>
          <cell r="E264">
            <v>0</v>
          </cell>
          <cell r="F264">
            <v>40</v>
          </cell>
          <cell r="G264">
            <v>0</v>
          </cell>
          <cell r="H264">
            <v>0</v>
          </cell>
          <cell r="I264">
            <v>21.3</v>
          </cell>
          <cell r="J264">
            <v>18.7</v>
          </cell>
          <cell r="K264">
            <v>0.53</v>
          </cell>
          <cell r="L264">
            <v>9.7799999999999994</v>
          </cell>
        </row>
        <row r="265">
          <cell r="A265" t="str">
            <v>680.40.50.001-5100.03</v>
          </cell>
          <cell r="B265" t="str">
            <v>5100.03</v>
          </cell>
          <cell r="C265" t="str">
            <v>680.40.50.001</v>
          </cell>
          <cell r="D265">
            <v>1000</v>
          </cell>
          <cell r="E265">
            <v>0</v>
          </cell>
          <cell r="F265">
            <v>1000</v>
          </cell>
          <cell r="G265">
            <v>0</v>
          </cell>
          <cell r="H265">
            <v>0</v>
          </cell>
          <cell r="I265">
            <v>173.07</v>
          </cell>
          <cell r="J265">
            <v>826.93</v>
          </cell>
          <cell r="K265">
            <v>0.17</v>
          </cell>
          <cell r="L265">
            <v>237.36</v>
          </cell>
        </row>
        <row r="266">
          <cell r="A266" t="str">
            <v>680.40.55.500-5100.03</v>
          </cell>
          <cell r="B266" t="str">
            <v>5100.03</v>
          </cell>
          <cell r="C266" t="str">
            <v>680.40.55.500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str">
            <v>+++</v>
          </cell>
          <cell r="L266">
            <v>0</v>
          </cell>
        </row>
        <row r="267">
          <cell r="A267" t="str">
            <v>680.40.55.510-5100.03</v>
          </cell>
          <cell r="B267" t="str">
            <v>5100.03</v>
          </cell>
          <cell r="C267" t="str">
            <v>680.40.55.510</v>
          </cell>
          <cell r="D267">
            <v>405</v>
          </cell>
          <cell r="E267">
            <v>0</v>
          </cell>
          <cell r="F267">
            <v>405</v>
          </cell>
          <cell r="G267">
            <v>0</v>
          </cell>
          <cell r="H267">
            <v>0</v>
          </cell>
          <cell r="I267">
            <v>76.150000000000006</v>
          </cell>
          <cell r="J267">
            <v>328.85</v>
          </cell>
          <cell r="K267">
            <v>0.19</v>
          </cell>
          <cell r="L267">
            <v>32.020000000000003</v>
          </cell>
        </row>
        <row r="268">
          <cell r="A268" t="str">
            <v>680.40.60.520-5100.03</v>
          </cell>
          <cell r="B268" t="str">
            <v>5100.03</v>
          </cell>
          <cell r="C268" t="str">
            <v>680.40.60.520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88.35</v>
          </cell>
          <cell r="J268">
            <v>-88.35</v>
          </cell>
          <cell r="K268" t="str">
            <v>+++</v>
          </cell>
          <cell r="L268">
            <v>107.22</v>
          </cell>
        </row>
        <row r="269">
          <cell r="A269" t="str">
            <v>680.40.60.530-5100.03</v>
          </cell>
          <cell r="B269" t="str">
            <v>5100.03</v>
          </cell>
          <cell r="C269" t="str">
            <v>680.40.60.530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str">
            <v>+++</v>
          </cell>
          <cell r="L269">
            <v>0</v>
          </cell>
        </row>
        <row r="270">
          <cell r="A270" t="str">
            <v>680.40.85.015-5100.03</v>
          </cell>
          <cell r="B270" t="str">
            <v>5100.03</v>
          </cell>
          <cell r="C270" t="str">
            <v>680.40.85.015</v>
          </cell>
          <cell r="D270">
            <v>6810</v>
          </cell>
          <cell r="E270">
            <v>0</v>
          </cell>
          <cell r="F270">
            <v>6810</v>
          </cell>
          <cell r="G270">
            <v>0</v>
          </cell>
          <cell r="H270">
            <v>0</v>
          </cell>
          <cell r="I270">
            <v>1074.45</v>
          </cell>
          <cell r="J270">
            <v>5735.55</v>
          </cell>
          <cell r="K270">
            <v>0.16</v>
          </cell>
          <cell r="L270">
            <v>1701.6</v>
          </cell>
        </row>
        <row r="271">
          <cell r="A271" t="str">
            <v>680.40.85.560-5100.03</v>
          </cell>
          <cell r="B271" t="str">
            <v>5100.03</v>
          </cell>
          <cell r="C271" t="str">
            <v>680.40.85.560</v>
          </cell>
          <cell r="D271">
            <v>5420</v>
          </cell>
          <cell r="E271">
            <v>0</v>
          </cell>
          <cell r="F271">
            <v>5420</v>
          </cell>
          <cell r="G271">
            <v>0</v>
          </cell>
          <cell r="H271">
            <v>0</v>
          </cell>
          <cell r="I271">
            <v>851.9</v>
          </cell>
          <cell r="J271">
            <v>4568.1000000000004</v>
          </cell>
          <cell r="K271">
            <v>0.16</v>
          </cell>
          <cell r="L271">
            <v>1250.58</v>
          </cell>
        </row>
        <row r="272">
          <cell r="A272" t="str">
            <v>680.40.85.680-5100.03</v>
          </cell>
          <cell r="B272" t="str">
            <v>5100.03</v>
          </cell>
          <cell r="C272" t="str">
            <v>680.40.85.680</v>
          </cell>
          <cell r="D272">
            <v>7745</v>
          </cell>
          <cell r="E272">
            <v>0</v>
          </cell>
          <cell r="F272">
            <v>7745</v>
          </cell>
          <cell r="G272">
            <v>0</v>
          </cell>
          <cell r="H272">
            <v>0</v>
          </cell>
          <cell r="I272">
            <v>1451.6</v>
          </cell>
          <cell r="J272">
            <v>6293.4</v>
          </cell>
          <cell r="K272">
            <v>0.19</v>
          </cell>
          <cell r="L272">
            <v>1546.68</v>
          </cell>
        </row>
        <row r="273">
          <cell r="A273" t="str">
            <v>680.40.85.690-5100.03</v>
          </cell>
          <cell r="B273" t="str">
            <v>5100.03</v>
          </cell>
          <cell r="C273" t="str">
            <v>680.40.85.690</v>
          </cell>
          <cell r="D273">
            <v>15730</v>
          </cell>
          <cell r="E273">
            <v>0</v>
          </cell>
          <cell r="F273">
            <v>15730</v>
          </cell>
          <cell r="G273">
            <v>0</v>
          </cell>
          <cell r="H273">
            <v>0</v>
          </cell>
          <cell r="I273">
            <v>2572.0500000000002</v>
          </cell>
          <cell r="J273">
            <v>13157.95</v>
          </cell>
          <cell r="K273">
            <v>0.16</v>
          </cell>
          <cell r="L273">
            <v>3648.25</v>
          </cell>
        </row>
        <row r="274">
          <cell r="A274" t="str">
            <v>680.40.85.700-5100.03</v>
          </cell>
          <cell r="B274" t="str">
            <v>5100.03</v>
          </cell>
          <cell r="C274" t="str">
            <v>680.40.85.700</v>
          </cell>
          <cell r="D274">
            <v>7560</v>
          </cell>
          <cell r="E274">
            <v>0</v>
          </cell>
          <cell r="F274">
            <v>7560</v>
          </cell>
          <cell r="G274">
            <v>0</v>
          </cell>
          <cell r="H274">
            <v>0</v>
          </cell>
          <cell r="I274">
            <v>1311.11</v>
          </cell>
          <cell r="J274">
            <v>6248.89</v>
          </cell>
          <cell r="K274">
            <v>0.17</v>
          </cell>
          <cell r="L274">
            <v>1801.32</v>
          </cell>
        </row>
        <row r="275">
          <cell r="A275" t="str">
            <v>680.05.00.150-5100.04</v>
          </cell>
          <cell r="B275" t="str">
            <v>5100.04</v>
          </cell>
          <cell r="C275" t="str">
            <v>680.05.00.150</v>
          </cell>
          <cell r="D275">
            <v>120</v>
          </cell>
          <cell r="E275">
            <v>0</v>
          </cell>
          <cell r="F275">
            <v>120</v>
          </cell>
          <cell r="G275">
            <v>0</v>
          </cell>
          <cell r="H275">
            <v>0</v>
          </cell>
          <cell r="I275">
            <v>12.45</v>
          </cell>
          <cell r="J275">
            <v>107.55</v>
          </cell>
          <cell r="K275">
            <v>0.1</v>
          </cell>
          <cell r="L275">
            <v>14.94</v>
          </cell>
        </row>
        <row r="276">
          <cell r="A276" t="str">
            <v>680.05.00.160-5100.04</v>
          </cell>
          <cell r="B276" t="str">
            <v>5100.04</v>
          </cell>
          <cell r="C276" t="str">
            <v>680.05.00.160</v>
          </cell>
          <cell r="D276">
            <v>610</v>
          </cell>
          <cell r="E276">
            <v>0</v>
          </cell>
          <cell r="F276">
            <v>610</v>
          </cell>
          <cell r="G276">
            <v>0</v>
          </cell>
          <cell r="H276">
            <v>0</v>
          </cell>
          <cell r="I276">
            <v>159.61000000000001</v>
          </cell>
          <cell r="J276">
            <v>450.39</v>
          </cell>
          <cell r="K276">
            <v>0.26</v>
          </cell>
          <cell r="L276">
            <v>155.52000000000001</v>
          </cell>
        </row>
        <row r="277">
          <cell r="A277" t="str">
            <v>680.07.00.170-5100.04</v>
          </cell>
          <cell r="B277" t="str">
            <v>5100.04</v>
          </cell>
          <cell r="C277" t="str">
            <v>680.07.00.170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str">
            <v>+++</v>
          </cell>
          <cell r="L277">
            <v>0</v>
          </cell>
        </row>
        <row r="278">
          <cell r="A278" t="str">
            <v>680.11.00.250-5100.04</v>
          </cell>
          <cell r="B278" t="str">
            <v>5100.04</v>
          </cell>
          <cell r="C278" t="str">
            <v>680.11.00.250</v>
          </cell>
          <cell r="D278">
            <v>10</v>
          </cell>
          <cell r="E278">
            <v>0</v>
          </cell>
          <cell r="F278">
            <v>10</v>
          </cell>
          <cell r="G278">
            <v>0</v>
          </cell>
          <cell r="H278">
            <v>0</v>
          </cell>
          <cell r="I278">
            <v>3.5</v>
          </cell>
          <cell r="J278">
            <v>6.5</v>
          </cell>
          <cell r="K278">
            <v>0.35</v>
          </cell>
          <cell r="L278">
            <v>1.98</v>
          </cell>
        </row>
        <row r="279">
          <cell r="A279" t="str">
            <v>680.40.50.001-5100.04</v>
          </cell>
          <cell r="B279" t="str">
            <v>5100.04</v>
          </cell>
          <cell r="C279" t="str">
            <v>680.40.50.001</v>
          </cell>
          <cell r="D279">
            <v>165</v>
          </cell>
          <cell r="E279">
            <v>0</v>
          </cell>
          <cell r="F279">
            <v>165</v>
          </cell>
          <cell r="G279">
            <v>0</v>
          </cell>
          <cell r="H279">
            <v>0</v>
          </cell>
          <cell r="I279">
            <v>31.43</v>
          </cell>
          <cell r="J279">
            <v>133.57</v>
          </cell>
          <cell r="K279">
            <v>0.19</v>
          </cell>
          <cell r="L279">
            <v>40.68</v>
          </cell>
        </row>
        <row r="280">
          <cell r="A280" t="str">
            <v>680.40.55.500-5100.04</v>
          </cell>
          <cell r="B280" t="str">
            <v>5100.04</v>
          </cell>
          <cell r="C280" t="str">
            <v>680.40.55.500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str">
            <v>+++</v>
          </cell>
          <cell r="L280">
            <v>0</v>
          </cell>
        </row>
        <row r="281">
          <cell r="A281" t="str">
            <v>680.40.55.510-5100.04</v>
          </cell>
          <cell r="B281" t="str">
            <v>5100.04</v>
          </cell>
          <cell r="C281" t="str">
            <v>680.40.55.510</v>
          </cell>
          <cell r="D281">
            <v>60</v>
          </cell>
          <cell r="E281">
            <v>0</v>
          </cell>
          <cell r="F281">
            <v>60</v>
          </cell>
          <cell r="G281">
            <v>0</v>
          </cell>
          <cell r="H281">
            <v>0</v>
          </cell>
          <cell r="I281">
            <v>12.35</v>
          </cell>
          <cell r="J281">
            <v>47.65</v>
          </cell>
          <cell r="K281">
            <v>0.21</v>
          </cell>
          <cell r="L281">
            <v>4.9400000000000004</v>
          </cell>
        </row>
        <row r="282">
          <cell r="A282" t="str">
            <v>680.40.60.520-5100.04</v>
          </cell>
          <cell r="B282" t="str">
            <v>5100.04</v>
          </cell>
          <cell r="C282" t="str">
            <v>680.40.60.520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14.4</v>
          </cell>
          <cell r="J282">
            <v>-14.4</v>
          </cell>
          <cell r="K282" t="str">
            <v>+++</v>
          </cell>
          <cell r="L282">
            <v>17.28</v>
          </cell>
        </row>
        <row r="283">
          <cell r="A283" t="str">
            <v>680.40.60.530-5100.04</v>
          </cell>
          <cell r="B283" t="str">
            <v>5100.04</v>
          </cell>
          <cell r="C283" t="str">
            <v>680.40.60.530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str">
            <v>+++</v>
          </cell>
          <cell r="L283">
            <v>0</v>
          </cell>
        </row>
        <row r="284">
          <cell r="A284" t="str">
            <v>680.40.85.015-5100.04</v>
          </cell>
          <cell r="B284" t="str">
            <v>5100.04</v>
          </cell>
          <cell r="C284" t="str">
            <v>680.40.85.015</v>
          </cell>
          <cell r="D284">
            <v>1055</v>
          </cell>
          <cell r="E284">
            <v>0</v>
          </cell>
          <cell r="F284">
            <v>1055</v>
          </cell>
          <cell r="G284">
            <v>0</v>
          </cell>
          <cell r="H284">
            <v>0</v>
          </cell>
          <cell r="I284">
            <v>184.8</v>
          </cell>
          <cell r="J284">
            <v>870.2</v>
          </cell>
          <cell r="K284">
            <v>0.18</v>
          </cell>
          <cell r="L284">
            <v>275.45999999999998</v>
          </cell>
        </row>
        <row r="285">
          <cell r="A285" t="str">
            <v>680.40.85.560-5100.04</v>
          </cell>
          <cell r="B285" t="str">
            <v>5100.04</v>
          </cell>
          <cell r="C285" t="str">
            <v>680.40.85.560</v>
          </cell>
          <cell r="D285">
            <v>835</v>
          </cell>
          <cell r="E285">
            <v>0</v>
          </cell>
          <cell r="F285">
            <v>835</v>
          </cell>
          <cell r="G285">
            <v>0</v>
          </cell>
          <cell r="H285">
            <v>0</v>
          </cell>
          <cell r="I285">
            <v>139.35</v>
          </cell>
          <cell r="J285">
            <v>695.65</v>
          </cell>
          <cell r="K285">
            <v>0.17</v>
          </cell>
          <cell r="L285">
            <v>201.24</v>
          </cell>
        </row>
        <row r="286">
          <cell r="A286" t="str">
            <v>680.40.85.680-5100.04</v>
          </cell>
          <cell r="B286" t="str">
            <v>5100.04</v>
          </cell>
          <cell r="C286" t="str">
            <v>680.40.85.680</v>
          </cell>
          <cell r="D286">
            <v>1230</v>
          </cell>
          <cell r="E286">
            <v>0</v>
          </cell>
          <cell r="F286">
            <v>1230</v>
          </cell>
          <cell r="G286">
            <v>0</v>
          </cell>
          <cell r="H286">
            <v>0</v>
          </cell>
          <cell r="I286">
            <v>237.35</v>
          </cell>
          <cell r="J286">
            <v>992.65</v>
          </cell>
          <cell r="K286">
            <v>0.19</v>
          </cell>
          <cell r="L286">
            <v>258</v>
          </cell>
        </row>
        <row r="287">
          <cell r="A287" t="str">
            <v>680.40.85.690-5100.04</v>
          </cell>
          <cell r="B287" t="str">
            <v>5100.04</v>
          </cell>
          <cell r="C287" t="str">
            <v>680.40.85.690</v>
          </cell>
          <cell r="D287">
            <v>2485</v>
          </cell>
          <cell r="E287">
            <v>0</v>
          </cell>
          <cell r="F287">
            <v>2485</v>
          </cell>
          <cell r="G287">
            <v>0</v>
          </cell>
          <cell r="H287">
            <v>0</v>
          </cell>
          <cell r="I287">
            <v>423.15</v>
          </cell>
          <cell r="J287">
            <v>2061.85</v>
          </cell>
          <cell r="K287">
            <v>0.17</v>
          </cell>
          <cell r="L287">
            <v>604.37</v>
          </cell>
        </row>
        <row r="288">
          <cell r="A288" t="str">
            <v>680.40.85.700-5100.04</v>
          </cell>
          <cell r="B288" t="str">
            <v>5100.04</v>
          </cell>
          <cell r="C288" t="str">
            <v>680.40.85.700</v>
          </cell>
          <cell r="D288">
            <v>1210</v>
          </cell>
          <cell r="E288">
            <v>0</v>
          </cell>
          <cell r="F288">
            <v>1210</v>
          </cell>
          <cell r="G288">
            <v>0</v>
          </cell>
          <cell r="H288">
            <v>0</v>
          </cell>
          <cell r="I288">
            <v>226.36</v>
          </cell>
          <cell r="J288">
            <v>983.64</v>
          </cell>
          <cell r="K288">
            <v>0.19</v>
          </cell>
          <cell r="L288">
            <v>300.24</v>
          </cell>
        </row>
        <row r="289">
          <cell r="A289" t="str">
            <v>680.05.00.150-5100.05</v>
          </cell>
          <cell r="B289" t="str">
            <v>5100.05</v>
          </cell>
          <cell r="C289" t="str">
            <v>680.05.00.150</v>
          </cell>
          <cell r="D289">
            <v>160</v>
          </cell>
          <cell r="E289">
            <v>0</v>
          </cell>
          <cell r="F289">
            <v>160</v>
          </cell>
          <cell r="G289">
            <v>0</v>
          </cell>
          <cell r="H289">
            <v>0</v>
          </cell>
          <cell r="I289">
            <v>11.7</v>
          </cell>
          <cell r="J289">
            <v>148.30000000000001</v>
          </cell>
          <cell r="K289">
            <v>7.0000000000000007E-2</v>
          </cell>
          <cell r="L289">
            <v>15.9</v>
          </cell>
        </row>
        <row r="290">
          <cell r="A290" t="str">
            <v>680.05.00.160-5100.05</v>
          </cell>
          <cell r="B290" t="str">
            <v>5100.05</v>
          </cell>
          <cell r="C290" t="str">
            <v>680.05.00.160</v>
          </cell>
          <cell r="D290">
            <v>180</v>
          </cell>
          <cell r="E290">
            <v>0</v>
          </cell>
          <cell r="F290">
            <v>180</v>
          </cell>
          <cell r="G290">
            <v>0</v>
          </cell>
          <cell r="H290">
            <v>0</v>
          </cell>
          <cell r="I290">
            <v>46.72</v>
          </cell>
          <cell r="J290">
            <v>133.28</v>
          </cell>
          <cell r="K290">
            <v>0.26</v>
          </cell>
          <cell r="L290">
            <v>42.27</v>
          </cell>
        </row>
        <row r="291">
          <cell r="A291" t="str">
            <v>680.07.00.170-5100.05</v>
          </cell>
          <cell r="B291" t="str">
            <v>5100.05</v>
          </cell>
          <cell r="C291" t="str">
            <v>680.07.00.170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str">
            <v>+++</v>
          </cell>
          <cell r="L291">
            <v>0</v>
          </cell>
        </row>
        <row r="292">
          <cell r="A292" t="str">
            <v>680.11.00.250-5100.05</v>
          </cell>
          <cell r="B292" t="str">
            <v>5100.05</v>
          </cell>
          <cell r="C292" t="str">
            <v>680.11.00.250</v>
          </cell>
          <cell r="D292">
            <v>20</v>
          </cell>
          <cell r="E292">
            <v>0</v>
          </cell>
          <cell r="F292">
            <v>20</v>
          </cell>
          <cell r="G292">
            <v>0</v>
          </cell>
          <cell r="H292">
            <v>0</v>
          </cell>
          <cell r="I292">
            <v>4.2300000000000004</v>
          </cell>
          <cell r="J292">
            <v>15.77</v>
          </cell>
          <cell r="K292">
            <v>0.21</v>
          </cell>
          <cell r="L292">
            <v>4.29</v>
          </cell>
        </row>
        <row r="293">
          <cell r="A293" t="str">
            <v>680.40.50.001-5100.05</v>
          </cell>
          <cell r="B293" t="str">
            <v>5100.05</v>
          </cell>
          <cell r="C293" t="str">
            <v>680.40.50.001</v>
          </cell>
          <cell r="D293">
            <v>220</v>
          </cell>
          <cell r="E293">
            <v>0</v>
          </cell>
          <cell r="F293">
            <v>220</v>
          </cell>
          <cell r="G293">
            <v>0</v>
          </cell>
          <cell r="H293">
            <v>0</v>
          </cell>
          <cell r="I293">
            <v>35.409999999999997</v>
          </cell>
          <cell r="J293">
            <v>184.59</v>
          </cell>
          <cell r="K293">
            <v>0.16</v>
          </cell>
          <cell r="L293">
            <v>52.05</v>
          </cell>
        </row>
        <row r="294">
          <cell r="A294" t="str">
            <v>680.40.55.500-5100.05</v>
          </cell>
          <cell r="B294" t="str">
            <v>5100.05</v>
          </cell>
          <cell r="C294" t="str">
            <v>680.40.55.500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str">
            <v>+++</v>
          </cell>
          <cell r="L294">
            <v>0</v>
          </cell>
        </row>
        <row r="295">
          <cell r="A295" t="str">
            <v>680.40.55.510-5100.05</v>
          </cell>
          <cell r="B295" t="str">
            <v>5100.05</v>
          </cell>
          <cell r="C295" t="str">
            <v>680.40.55.510</v>
          </cell>
          <cell r="D295">
            <v>10</v>
          </cell>
          <cell r="E295">
            <v>0</v>
          </cell>
          <cell r="F295">
            <v>10</v>
          </cell>
          <cell r="G295">
            <v>0</v>
          </cell>
          <cell r="H295">
            <v>0</v>
          </cell>
          <cell r="I295">
            <v>8.09</v>
          </cell>
          <cell r="J295">
            <v>1.91</v>
          </cell>
          <cell r="K295">
            <v>0.81</v>
          </cell>
          <cell r="L295">
            <v>0.44</v>
          </cell>
        </row>
        <row r="296">
          <cell r="A296" t="str">
            <v>680.40.60.520-5100.05</v>
          </cell>
          <cell r="B296" t="str">
            <v>5100.05</v>
          </cell>
          <cell r="C296" t="str">
            <v>680.40.60.520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6.3</v>
          </cell>
          <cell r="J296">
            <v>-6.3</v>
          </cell>
          <cell r="K296" t="str">
            <v>+++</v>
          </cell>
          <cell r="L296">
            <v>7.47</v>
          </cell>
        </row>
        <row r="297">
          <cell r="A297" t="str">
            <v>680.40.60.530-5100.05</v>
          </cell>
          <cell r="B297" t="str">
            <v>5100.05</v>
          </cell>
          <cell r="C297" t="str">
            <v>680.40.60.530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str">
            <v>+++</v>
          </cell>
          <cell r="L297">
            <v>0</v>
          </cell>
        </row>
        <row r="298">
          <cell r="A298" t="str">
            <v>680.40.85.015-5100.05</v>
          </cell>
          <cell r="B298" t="str">
            <v>5100.05</v>
          </cell>
          <cell r="C298" t="str">
            <v>680.40.85.015</v>
          </cell>
          <cell r="D298">
            <v>910</v>
          </cell>
          <cell r="E298">
            <v>0</v>
          </cell>
          <cell r="F298">
            <v>910</v>
          </cell>
          <cell r="G298">
            <v>0</v>
          </cell>
          <cell r="H298">
            <v>0</v>
          </cell>
          <cell r="I298">
            <v>191.75</v>
          </cell>
          <cell r="J298">
            <v>718.25</v>
          </cell>
          <cell r="K298">
            <v>0.21</v>
          </cell>
          <cell r="L298">
            <v>216.65</v>
          </cell>
        </row>
        <row r="299">
          <cell r="A299" t="str">
            <v>680.40.85.560-5100.05</v>
          </cell>
          <cell r="B299" t="str">
            <v>5100.05</v>
          </cell>
          <cell r="C299" t="str">
            <v>680.40.85.560</v>
          </cell>
          <cell r="D299">
            <v>490</v>
          </cell>
          <cell r="E299">
            <v>0</v>
          </cell>
          <cell r="F299">
            <v>490</v>
          </cell>
          <cell r="G299">
            <v>0</v>
          </cell>
          <cell r="H299">
            <v>0</v>
          </cell>
          <cell r="I299">
            <v>127.62</v>
          </cell>
          <cell r="J299">
            <v>362.38</v>
          </cell>
          <cell r="K299">
            <v>0.26</v>
          </cell>
          <cell r="L299">
            <v>108.57</v>
          </cell>
        </row>
        <row r="300">
          <cell r="A300" t="str">
            <v>680.40.85.680-5100.05</v>
          </cell>
          <cell r="B300" t="str">
            <v>5100.05</v>
          </cell>
          <cell r="C300" t="str">
            <v>680.40.85.680</v>
          </cell>
          <cell r="D300">
            <v>950</v>
          </cell>
          <cell r="E300">
            <v>0</v>
          </cell>
          <cell r="F300">
            <v>950</v>
          </cell>
          <cell r="G300">
            <v>0</v>
          </cell>
          <cell r="H300">
            <v>0</v>
          </cell>
          <cell r="I300">
            <v>181.96</v>
          </cell>
          <cell r="J300">
            <v>768.04</v>
          </cell>
          <cell r="K300">
            <v>0.19</v>
          </cell>
          <cell r="L300">
            <v>160.16999999999999</v>
          </cell>
        </row>
        <row r="301">
          <cell r="A301" t="str">
            <v>680.40.85.690-5100.05</v>
          </cell>
          <cell r="B301" t="str">
            <v>5100.05</v>
          </cell>
          <cell r="C301" t="str">
            <v>680.40.85.690</v>
          </cell>
          <cell r="D301">
            <v>1340</v>
          </cell>
          <cell r="E301">
            <v>0</v>
          </cell>
          <cell r="F301">
            <v>1340</v>
          </cell>
          <cell r="G301">
            <v>0</v>
          </cell>
          <cell r="H301">
            <v>0</v>
          </cell>
          <cell r="I301">
            <v>271.81</v>
          </cell>
          <cell r="J301">
            <v>1068.19</v>
          </cell>
          <cell r="K301">
            <v>0.2</v>
          </cell>
          <cell r="L301">
            <v>319.89</v>
          </cell>
        </row>
        <row r="302">
          <cell r="A302" t="str">
            <v>680.40.85.700-5100.05</v>
          </cell>
          <cell r="B302" t="str">
            <v>5100.05</v>
          </cell>
          <cell r="C302" t="str">
            <v>680.40.85.700</v>
          </cell>
          <cell r="D302">
            <v>610</v>
          </cell>
          <cell r="E302">
            <v>0</v>
          </cell>
          <cell r="F302">
            <v>610</v>
          </cell>
          <cell r="G302">
            <v>0</v>
          </cell>
          <cell r="H302">
            <v>0</v>
          </cell>
          <cell r="I302">
            <v>135.07</v>
          </cell>
          <cell r="J302">
            <v>474.93</v>
          </cell>
          <cell r="K302">
            <v>0.22</v>
          </cell>
          <cell r="L302">
            <v>146.47999999999999</v>
          </cell>
        </row>
        <row r="303">
          <cell r="A303" t="str">
            <v>680.05.00.150-5100.06</v>
          </cell>
          <cell r="B303" t="str">
            <v>5100.06</v>
          </cell>
          <cell r="C303" t="str">
            <v>680.05.00.150</v>
          </cell>
          <cell r="D303">
            <v>1940</v>
          </cell>
          <cell r="E303">
            <v>0</v>
          </cell>
          <cell r="F303">
            <v>1940</v>
          </cell>
          <cell r="G303">
            <v>0</v>
          </cell>
          <cell r="H303">
            <v>0</v>
          </cell>
          <cell r="I303">
            <v>0</v>
          </cell>
          <cell r="J303">
            <v>1940</v>
          </cell>
          <cell r="K303">
            <v>0</v>
          </cell>
          <cell r="L303">
            <v>323.33999999999997</v>
          </cell>
        </row>
        <row r="304">
          <cell r="A304" t="str">
            <v>680.05.00.160-5100.06</v>
          </cell>
          <cell r="B304" t="str">
            <v>5100.06</v>
          </cell>
          <cell r="C304" t="str">
            <v>680.05.00.160</v>
          </cell>
          <cell r="D304">
            <v>6100</v>
          </cell>
          <cell r="E304">
            <v>0</v>
          </cell>
          <cell r="F304">
            <v>6100</v>
          </cell>
          <cell r="G304">
            <v>0</v>
          </cell>
          <cell r="H304">
            <v>0</v>
          </cell>
          <cell r="I304">
            <v>0</v>
          </cell>
          <cell r="J304">
            <v>6100</v>
          </cell>
          <cell r="K304">
            <v>0</v>
          </cell>
          <cell r="L304">
            <v>508.33</v>
          </cell>
        </row>
        <row r="305">
          <cell r="A305" t="str">
            <v>680.07.00.170-5100.06</v>
          </cell>
          <cell r="B305" t="str">
            <v>5100.06</v>
          </cell>
          <cell r="C305" t="str">
            <v>680.07.00.170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str">
            <v>+++</v>
          </cell>
          <cell r="L305">
            <v>0</v>
          </cell>
        </row>
        <row r="306">
          <cell r="A306" t="str">
            <v>680.11.00.250-5100.06</v>
          </cell>
          <cell r="B306" t="str">
            <v>5100.06</v>
          </cell>
          <cell r="C306" t="str">
            <v>680.11.00.250</v>
          </cell>
          <cell r="D306">
            <v>240</v>
          </cell>
          <cell r="E306">
            <v>0</v>
          </cell>
          <cell r="F306">
            <v>240</v>
          </cell>
          <cell r="G306">
            <v>0</v>
          </cell>
          <cell r="H306">
            <v>0</v>
          </cell>
          <cell r="I306">
            <v>0</v>
          </cell>
          <cell r="J306">
            <v>240</v>
          </cell>
          <cell r="K306">
            <v>0</v>
          </cell>
          <cell r="L306">
            <v>40</v>
          </cell>
        </row>
        <row r="307">
          <cell r="A307" t="str">
            <v>680.40.50.001-5100.06</v>
          </cell>
          <cell r="B307" t="str">
            <v>5100.06</v>
          </cell>
          <cell r="C307" t="str">
            <v>680.40.50.001</v>
          </cell>
          <cell r="D307">
            <v>3420</v>
          </cell>
          <cell r="E307">
            <v>0</v>
          </cell>
          <cell r="F307">
            <v>3420</v>
          </cell>
          <cell r="G307">
            <v>0</v>
          </cell>
          <cell r="H307">
            <v>0</v>
          </cell>
          <cell r="I307">
            <v>0</v>
          </cell>
          <cell r="J307">
            <v>3420</v>
          </cell>
          <cell r="K307">
            <v>0</v>
          </cell>
          <cell r="L307">
            <v>570</v>
          </cell>
        </row>
        <row r="308">
          <cell r="A308" t="str">
            <v>680.40.55.500-5100.06</v>
          </cell>
          <cell r="B308" t="str">
            <v>5100.06</v>
          </cell>
          <cell r="C308" t="str">
            <v>680.40.55.500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str">
            <v>+++</v>
          </cell>
          <cell r="L308">
            <v>0</v>
          </cell>
        </row>
        <row r="309">
          <cell r="A309" t="str">
            <v>680.40.55.510-5100.06</v>
          </cell>
          <cell r="B309" t="str">
            <v>5100.06</v>
          </cell>
          <cell r="C309" t="str">
            <v>680.40.55.510</v>
          </cell>
          <cell r="D309">
            <v>590</v>
          </cell>
          <cell r="E309">
            <v>0</v>
          </cell>
          <cell r="F309">
            <v>590</v>
          </cell>
          <cell r="G309">
            <v>0</v>
          </cell>
          <cell r="H309">
            <v>0</v>
          </cell>
          <cell r="I309">
            <v>0</v>
          </cell>
          <cell r="J309">
            <v>590</v>
          </cell>
          <cell r="K309">
            <v>0</v>
          </cell>
          <cell r="L309">
            <v>98.34</v>
          </cell>
        </row>
        <row r="310">
          <cell r="A310" t="str">
            <v>680.40.60.520-5100.06</v>
          </cell>
          <cell r="B310" t="str">
            <v>5100.06</v>
          </cell>
          <cell r="C310" t="str">
            <v>680.40.60.520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str">
            <v>+++</v>
          </cell>
          <cell r="L310">
            <v>0</v>
          </cell>
        </row>
        <row r="311">
          <cell r="A311" t="str">
            <v>680.40.60.530-5100.06</v>
          </cell>
          <cell r="B311" t="str">
            <v>5100.06</v>
          </cell>
          <cell r="C311" t="str">
            <v>680.40.60.530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str">
            <v>+++</v>
          </cell>
          <cell r="L311">
            <v>0</v>
          </cell>
        </row>
        <row r="312">
          <cell r="A312" t="str">
            <v>680.40.85.015-5100.06</v>
          </cell>
          <cell r="B312" t="str">
            <v>5100.06</v>
          </cell>
          <cell r="C312" t="str">
            <v>680.40.85.015</v>
          </cell>
          <cell r="D312">
            <v>18450</v>
          </cell>
          <cell r="E312">
            <v>0</v>
          </cell>
          <cell r="F312">
            <v>18450</v>
          </cell>
          <cell r="G312">
            <v>0</v>
          </cell>
          <cell r="H312">
            <v>0</v>
          </cell>
          <cell r="I312">
            <v>0</v>
          </cell>
          <cell r="J312">
            <v>18450</v>
          </cell>
          <cell r="K312">
            <v>0</v>
          </cell>
          <cell r="L312">
            <v>3075</v>
          </cell>
        </row>
        <row r="313">
          <cell r="A313" t="str">
            <v>680.40.85.560-5100.06</v>
          </cell>
          <cell r="B313" t="str">
            <v>5100.06</v>
          </cell>
          <cell r="C313" t="str">
            <v>680.40.85.560</v>
          </cell>
          <cell r="D313">
            <v>10280</v>
          </cell>
          <cell r="E313">
            <v>0</v>
          </cell>
          <cell r="F313">
            <v>10280</v>
          </cell>
          <cell r="G313">
            <v>0</v>
          </cell>
          <cell r="H313">
            <v>0</v>
          </cell>
          <cell r="I313">
            <v>0</v>
          </cell>
          <cell r="J313">
            <v>10280</v>
          </cell>
          <cell r="K313">
            <v>0</v>
          </cell>
          <cell r="L313">
            <v>1713.34</v>
          </cell>
        </row>
        <row r="314">
          <cell r="A314" t="str">
            <v>680.40.85.680-5100.06</v>
          </cell>
          <cell r="B314" t="str">
            <v>5100.06</v>
          </cell>
          <cell r="C314" t="str">
            <v>680.40.85.680</v>
          </cell>
          <cell r="D314">
            <v>14860</v>
          </cell>
          <cell r="E314">
            <v>0</v>
          </cell>
          <cell r="F314">
            <v>14860</v>
          </cell>
          <cell r="G314">
            <v>0</v>
          </cell>
          <cell r="H314">
            <v>0</v>
          </cell>
          <cell r="I314">
            <v>0</v>
          </cell>
          <cell r="J314">
            <v>14860</v>
          </cell>
          <cell r="K314">
            <v>0</v>
          </cell>
          <cell r="L314">
            <v>2476.66</v>
          </cell>
        </row>
        <row r="315">
          <cell r="A315" t="str">
            <v>680.40.85.690-5100.06</v>
          </cell>
          <cell r="B315" t="str">
            <v>5100.06</v>
          </cell>
          <cell r="C315" t="str">
            <v>680.40.85.690</v>
          </cell>
          <cell r="D315">
            <v>28160</v>
          </cell>
          <cell r="E315">
            <v>0</v>
          </cell>
          <cell r="F315">
            <v>28160</v>
          </cell>
          <cell r="G315">
            <v>0</v>
          </cell>
          <cell r="H315">
            <v>0</v>
          </cell>
          <cell r="I315">
            <v>0</v>
          </cell>
          <cell r="J315">
            <v>28160</v>
          </cell>
          <cell r="K315">
            <v>0</v>
          </cell>
          <cell r="L315">
            <v>4693.34</v>
          </cell>
        </row>
        <row r="316">
          <cell r="A316" t="str">
            <v>680.40.85.700-5100.06</v>
          </cell>
          <cell r="B316" t="str">
            <v>5100.06</v>
          </cell>
          <cell r="C316" t="str">
            <v>680.40.85.700</v>
          </cell>
          <cell r="D316">
            <v>19100</v>
          </cell>
          <cell r="E316">
            <v>0</v>
          </cell>
          <cell r="F316">
            <v>19100</v>
          </cell>
          <cell r="G316">
            <v>0</v>
          </cell>
          <cell r="H316">
            <v>0</v>
          </cell>
          <cell r="I316">
            <v>0</v>
          </cell>
          <cell r="J316">
            <v>19100</v>
          </cell>
          <cell r="K316">
            <v>0</v>
          </cell>
          <cell r="L316">
            <v>3183.34</v>
          </cell>
        </row>
        <row r="317">
          <cell r="A317" t="str">
            <v>680.05.00.150-5100.07</v>
          </cell>
          <cell r="B317" t="str">
            <v>5100.07</v>
          </cell>
          <cell r="C317" t="str">
            <v>680.05.00.150</v>
          </cell>
          <cell r="D317">
            <v>400</v>
          </cell>
          <cell r="E317">
            <v>0</v>
          </cell>
          <cell r="F317">
            <v>400</v>
          </cell>
          <cell r="G317">
            <v>0</v>
          </cell>
          <cell r="H317">
            <v>0</v>
          </cell>
          <cell r="I317">
            <v>31.3</v>
          </cell>
          <cell r="J317">
            <v>368.7</v>
          </cell>
          <cell r="K317">
            <v>0.08</v>
          </cell>
          <cell r="L317">
            <v>46.5</v>
          </cell>
        </row>
        <row r="318">
          <cell r="A318" t="str">
            <v>680.05.00.160-5100.07</v>
          </cell>
          <cell r="B318" t="str">
            <v>5100.07</v>
          </cell>
          <cell r="C318" t="str">
            <v>680.05.00.160</v>
          </cell>
          <cell r="D318">
            <v>1010</v>
          </cell>
          <cell r="E318">
            <v>0</v>
          </cell>
          <cell r="F318">
            <v>1010</v>
          </cell>
          <cell r="G318">
            <v>0</v>
          </cell>
          <cell r="H318">
            <v>0</v>
          </cell>
          <cell r="I318">
            <v>164.41</v>
          </cell>
          <cell r="J318">
            <v>845.59</v>
          </cell>
          <cell r="K318">
            <v>0.16</v>
          </cell>
          <cell r="L318">
            <v>217.99</v>
          </cell>
        </row>
        <row r="319">
          <cell r="A319" t="str">
            <v>680.07.00.170-5100.07</v>
          </cell>
          <cell r="B319" t="str">
            <v>5100.07</v>
          </cell>
          <cell r="C319" t="str">
            <v>680.07.00.170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str">
            <v>+++</v>
          </cell>
          <cell r="L319">
            <v>0</v>
          </cell>
        </row>
        <row r="320">
          <cell r="A320" t="str">
            <v>680.11.00.250-5100.07</v>
          </cell>
          <cell r="B320" t="str">
            <v>5100.07</v>
          </cell>
          <cell r="C320" t="str">
            <v>680.11.00.250</v>
          </cell>
          <cell r="D320">
            <v>60</v>
          </cell>
          <cell r="E320">
            <v>0</v>
          </cell>
          <cell r="F320">
            <v>60</v>
          </cell>
          <cell r="G320">
            <v>0</v>
          </cell>
          <cell r="H320">
            <v>0</v>
          </cell>
          <cell r="I320">
            <v>8.9600000000000009</v>
          </cell>
          <cell r="J320">
            <v>51.04</v>
          </cell>
          <cell r="K320">
            <v>0.15</v>
          </cell>
          <cell r="L320">
            <v>12.99</v>
          </cell>
        </row>
        <row r="321">
          <cell r="A321" t="str">
            <v>680.40.50.001-5100.07</v>
          </cell>
          <cell r="B321" t="str">
            <v>5100.07</v>
          </cell>
          <cell r="C321" t="str">
            <v>680.40.50.001</v>
          </cell>
          <cell r="D321">
            <v>500</v>
          </cell>
          <cell r="E321">
            <v>0</v>
          </cell>
          <cell r="F321">
            <v>500</v>
          </cell>
          <cell r="G321">
            <v>0</v>
          </cell>
          <cell r="H321">
            <v>0</v>
          </cell>
          <cell r="I321">
            <v>56.5</v>
          </cell>
          <cell r="J321">
            <v>443.5</v>
          </cell>
          <cell r="K321">
            <v>0.11</v>
          </cell>
          <cell r="L321">
            <v>118.74</v>
          </cell>
        </row>
        <row r="322">
          <cell r="A322" t="str">
            <v>680.40.55.500-5100.07</v>
          </cell>
          <cell r="B322" t="str">
            <v>5100.07</v>
          </cell>
          <cell r="C322" t="str">
            <v>680.40.55.500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str">
            <v>+++</v>
          </cell>
          <cell r="L322">
            <v>0</v>
          </cell>
        </row>
        <row r="323">
          <cell r="A323" t="str">
            <v>680.40.55.510-5100.07</v>
          </cell>
          <cell r="B323" t="str">
            <v>5100.07</v>
          </cell>
          <cell r="C323" t="str">
            <v>680.40.55.510</v>
          </cell>
          <cell r="D323">
            <v>100</v>
          </cell>
          <cell r="E323">
            <v>0</v>
          </cell>
          <cell r="F323">
            <v>100</v>
          </cell>
          <cell r="G323">
            <v>0</v>
          </cell>
          <cell r="H323">
            <v>0</v>
          </cell>
          <cell r="I323">
            <v>17.62</v>
          </cell>
          <cell r="J323">
            <v>82.38</v>
          </cell>
          <cell r="K323">
            <v>0.18</v>
          </cell>
          <cell r="L323">
            <v>7.94</v>
          </cell>
        </row>
        <row r="324">
          <cell r="A324" t="str">
            <v>680.40.60.520-5100.07</v>
          </cell>
          <cell r="B324" t="str">
            <v>5100.07</v>
          </cell>
          <cell r="C324" t="str">
            <v>680.40.60.520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19.32</v>
          </cell>
          <cell r="J324">
            <v>-19.32</v>
          </cell>
          <cell r="K324" t="str">
            <v>+++</v>
          </cell>
          <cell r="L324">
            <v>26.22</v>
          </cell>
        </row>
        <row r="325">
          <cell r="A325" t="str">
            <v>680.40.60.530-5100.07</v>
          </cell>
          <cell r="B325" t="str">
            <v>5100.07</v>
          </cell>
          <cell r="C325" t="str">
            <v>680.40.60.530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str">
            <v>+++</v>
          </cell>
          <cell r="L325">
            <v>0</v>
          </cell>
        </row>
        <row r="326">
          <cell r="A326" t="str">
            <v>680.40.85.015-5100.07</v>
          </cell>
          <cell r="B326" t="str">
            <v>5100.07</v>
          </cell>
          <cell r="C326" t="str">
            <v>680.40.85.015</v>
          </cell>
          <cell r="D326">
            <v>3110</v>
          </cell>
          <cell r="E326">
            <v>0</v>
          </cell>
          <cell r="F326">
            <v>3110</v>
          </cell>
          <cell r="G326">
            <v>0</v>
          </cell>
          <cell r="H326">
            <v>0</v>
          </cell>
          <cell r="I326">
            <v>437.52</v>
          </cell>
          <cell r="J326">
            <v>2672.48</v>
          </cell>
          <cell r="K326">
            <v>0.14000000000000001</v>
          </cell>
          <cell r="L326">
            <v>751.41</v>
          </cell>
        </row>
        <row r="327">
          <cell r="A327" t="str">
            <v>680.40.85.560-5100.07</v>
          </cell>
          <cell r="B327" t="str">
            <v>5100.07</v>
          </cell>
          <cell r="C327" t="str">
            <v>680.40.85.560</v>
          </cell>
          <cell r="D327">
            <v>1570</v>
          </cell>
          <cell r="E327">
            <v>0</v>
          </cell>
          <cell r="F327">
            <v>1570</v>
          </cell>
          <cell r="G327">
            <v>0</v>
          </cell>
          <cell r="H327">
            <v>0</v>
          </cell>
          <cell r="I327">
            <v>260.23</v>
          </cell>
          <cell r="J327">
            <v>1309.77</v>
          </cell>
          <cell r="K327">
            <v>0.17</v>
          </cell>
          <cell r="L327">
            <v>356.19</v>
          </cell>
        </row>
        <row r="328">
          <cell r="A328" t="str">
            <v>680.40.85.680-5100.07</v>
          </cell>
          <cell r="B328" t="str">
            <v>5100.07</v>
          </cell>
          <cell r="C328" t="str">
            <v>680.40.85.680</v>
          </cell>
          <cell r="D328">
            <v>2790</v>
          </cell>
          <cell r="E328">
            <v>0</v>
          </cell>
          <cell r="F328">
            <v>2790</v>
          </cell>
          <cell r="G328">
            <v>0</v>
          </cell>
          <cell r="H328">
            <v>0</v>
          </cell>
          <cell r="I328">
            <v>390.54</v>
          </cell>
          <cell r="J328">
            <v>2399.46</v>
          </cell>
          <cell r="K328">
            <v>0.14000000000000001</v>
          </cell>
          <cell r="L328">
            <v>517.47</v>
          </cell>
        </row>
        <row r="329">
          <cell r="A329" t="str">
            <v>680.40.85.690-5100.07</v>
          </cell>
          <cell r="B329" t="str">
            <v>5100.07</v>
          </cell>
          <cell r="C329" t="str">
            <v>680.40.85.690</v>
          </cell>
          <cell r="D329">
            <v>4870</v>
          </cell>
          <cell r="E329">
            <v>0</v>
          </cell>
          <cell r="F329">
            <v>4870</v>
          </cell>
          <cell r="G329">
            <v>0</v>
          </cell>
          <cell r="H329">
            <v>0</v>
          </cell>
          <cell r="I329">
            <v>686.4</v>
          </cell>
          <cell r="J329">
            <v>4183.6000000000004</v>
          </cell>
          <cell r="K329">
            <v>0.14000000000000001</v>
          </cell>
          <cell r="L329">
            <v>1145.99</v>
          </cell>
        </row>
        <row r="330">
          <cell r="A330" t="str">
            <v>680.40.85.700-5100.07</v>
          </cell>
          <cell r="B330" t="str">
            <v>5100.07</v>
          </cell>
          <cell r="C330" t="str">
            <v>680.40.85.700</v>
          </cell>
          <cell r="D330">
            <v>2720</v>
          </cell>
          <cell r="E330">
            <v>0</v>
          </cell>
          <cell r="F330">
            <v>2720</v>
          </cell>
          <cell r="G330">
            <v>0</v>
          </cell>
          <cell r="H330">
            <v>0</v>
          </cell>
          <cell r="I330">
            <v>428.41</v>
          </cell>
          <cell r="J330">
            <v>2291.59</v>
          </cell>
          <cell r="K330">
            <v>0.16</v>
          </cell>
          <cell r="L330">
            <v>640.51</v>
          </cell>
        </row>
        <row r="331">
          <cell r="A331" t="str">
            <v>680.05.00.150-5100.08</v>
          </cell>
          <cell r="B331" t="str">
            <v>5100.08</v>
          </cell>
          <cell r="C331" t="str">
            <v>680.05.00.150</v>
          </cell>
          <cell r="D331">
            <v>420</v>
          </cell>
          <cell r="E331">
            <v>0</v>
          </cell>
          <cell r="F331">
            <v>420</v>
          </cell>
          <cell r="G331">
            <v>0</v>
          </cell>
          <cell r="H331">
            <v>0</v>
          </cell>
          <cell r="I331">
            <v>0</v>
          </cell>
          <cell r="J331">
            <v>420</v>
          </cell>
          <cell r="K331">
            <v>0</v>
          </cell>
          <cell r="L331">
            <v>103.11</v>
          </cell>
        </row>
        <row r="332">
          <cell r="A332" t="str">
            <v>680.05.00.160-5100.08</v>
          </cell>
          <cell r="B332" t="str">
            <v>5100.08</v>
          </cell>
          <cell r="C332" t="str">
            <v>680.05.00.160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874.65</v>
          </cell>
          <cell r="J332">
            <v>-874.65</v>
          </cell>
          <cell r="K332" t="str">
            <v>+++</v>
          </cell>
          <cell r="L332">
            <v>0</v>
          </cell>
        </row>
        <row r="333">
          <cell r="A333" t="str">
            <v>680.07.00.170-5100.08</v>
          </cell>
          <cell r="B333" t="str">
            <v>5100.08</v>
          </cell>
          <cell r="C333" t="str">
            <v>680.07.00.170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str">
            <v>+++</v>
          </cell>
          <cell r="L333">
            <v>0</v>
          </cell>
        </row>
        <row r="334">
          <cell r="A334" t="str">
            <v>680.11.00.250-5100.08</v>
          </cell>
          <cell r="B334" t="str">
            <v>5100.08</v>
          </cell>
          <cell r="C334" t="str">
            <v>680.11.00.250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90.14</v>
          </cell>
          <cell r="J334">
            <v>-90.14</v>
          </cell>
          <cell r="K334" t="str">
            <v>+++</v>
          </cell>
          <cell r="L334">
            <v>0</v>
          </cell>
        </row>
        <row r="335">
          <cell r="A335" t="str">
            <v>680.40.50.001-5100.08</v>
          </cell>
          <cell r="B335" t="str">
            <v>5100.08</v>
          </cell>
          <cell r="C335" t="str">
            <v>680.40.50.001</v>
          </cell>
          <cell r="D335">
            <v>2365</v>
          </cell>
          <cell r="E335">
            <v>0</v>
          </cell>
          <cell r="F335">
            <v>2365</v>
          </cell>
          <cell r="G335">
            <v>0</v>
          </cell>
          <cell r="H335">
            <v>0</v>
          </cell>
          <cell r="I335">
            <v>277.64999999999998</v>
          </cell>
          <cell r="J335">
            <v>2087.35</v>
          </cell>
          <cell r="K335">
            <v>0.12</v>
          </cell>
          <cell r="L335">
            <v>596.85</v>
          </cell>
        </row>
        <row r="336">
          <cell r="A336" t="str">
            <v>680.40.55.500-5100.08</v>
          </cell>
          <cell r="B336" t="str">
            <v>5100.08</v>
          </cell>
          <cell r="C336" t="str">
            <v>680.40.55.500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str">
            <v>+++</v>
          </cell>
          <cell r="L336">
            <v>0</v>
          </cell>
        </row>
        <row r="337">
          <cell r="A337" t="str">
            <v>680.40.55.510-5100.08</v>
          </cell>
          <cell r="B337" t="str">
            <v>5100.08</v>
          </cell>
          <cell r="C337" t="str">
            <v>680.40.55.510</v>
          </cell>
          <cell r="D337">
            <v>755</v>
          </cell>
          <cell r="E337">
            <v>0</v>
          </cell>
          <cell r="F337">
            <v>755</v>
          </cell>
          <cell r="G337">
            <v>0</v>
          </cell>
          <cell r="H337">
            <v>0</v>
          </cell>
          <cell r="I337">
            <v>169.71</v>
          </cell>
          <cell r="J337">
            <v>585.29</v>
          </cell>
          <cell r="K337">
            <v>0.22</v>
          </cell>
          <cell r="L337">
            <v>67.7</v>
          </cell>
        </row>
        <row r="338">
          <cell r="A338" t="str">
            <v>680.40.60.520-5100.08</v>
          </cell>
          <cell r="B338" t="str">
            <v>5100.08</v>
          </cell>
          <cell r="C338" t="str">
            <v>680.40.60.520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862.29</v>
          </cell>
          <cell r="J338">
            <v>-862.29</v>
          </cell>
          <cell r="K338" t="str">
            <v>+++</v>
          </cell>
          <cell r="L338">
            <v>148.08000000000001</v>
          </cell>
        </row>
        <row r="339">
          <cell r="A339" t="str">
            <v>680.40.60.530-5100.08</v>
          </cell>
          <cell r="B339" t="str">
            <v>5100.08</v>
          </cell>
          <cell r="C339" t="str">
            <v>680.40.60.530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str">
            <v>+++</v>
          </cell>
          <cell r="L339">
            <v>0</v>
          </cell>
        </row>
        <row r="340">
          <cell r="A340" t="str">
            <v>680.40.85.015-5100.08</v>
          </cell>
          <cell r="B340" t="str">
            <v>5100.08</v>
          </cell>
          <cell r="C340" t="str">
            <v>680.40.85.015</v>
          </cell>
          <cell r="D340">
            <v>670</v>
          </cell>
          <cell r="E340">
            <v>0</v>
          </cell>
          <cell r="F340">
            <v>670</v>
          </cell>
          <cell r="G340">
            <v>0</v>
          </cell>
          <cell r="H340">
            <v>0</v>
          </cell>
          <cell r="I340">
            <v>631.86</v>
          </cell>
          <cell r="J340">
            <v>38.14</v>
          </cell>
          <cell r="K340">
            <v>0.94</v>
          </cell>
          <cell r="L340">
            <v>163.87</v>
          </cell>
        </row>
        <row r="341">
          <cell r="A341" t="str">
            <v>680.40.85.560-5100.08</v>
          </cell>
          <cell r="B341" t="str">
            <v>5100.08</v>
          </cell>
          <cell r="C341" t="str">
            <v>680.40.85.560</v>
          </cell>
          <cell r="D341">
            <v>8220</v>
          </cell>
          <cell r="E341">
            <v>0</v>
          </cell>
          <cell r="F341">
            <v>8220</v>
          </cell>
          <cell r="G341">
            <v>0</v>
          </cell>
          <cell r="H341">
            <v>0</v>
          </cell>
          <cell r="I341">
            <v>2435.4899999999998</v>
          </cell>
          <cell r="J341">
            <v>5784.51</v>
          </cell>
          <cell r="K341">
            <v>0.3</v>
          </cell>
          <cell r="L341">
            <v>2065.13</v>
          </cell>
        </row>
        <row r="342">
          <cell r="A342" t="str">
            <v>680.40.85.680-5100.08</v>
          </cell>
          <cell r="B342" t="str">
            <v>5100.08</v>
          </cell>
          <cell r="C342" t="str">
            <v>680.40.85.680</v>
          </cell>
          <cell r="D342">
            <v>14860</v>
          </cell>
          <cell r="E342">
            <v>0</v>
          </cell>
          <cell r="F342">
            <v>14860</v>
          </cell>
          <cell r="G342">
            <v>0</v>
          </cell>
          <cell r="H342">
            <v>0</v>
          </cell>
          <cell r="I342">
            <v>3818.25</v>
          </cell>
          <cell r="J342">
            <v>11041.75</v>
          </cell>
          <cell r="K342">
            <v>0.26</v>
          </cell>
          <cell r="L342">
            <v>3723.06</v>
          </cell>
        </row>
        <row r="343">
          <cell r="A343" t="str">
            <v>680.40.85.690-5100.08</v>
          </cell>
          <cell r="B343" t="str">
            <v>5100.08</v>
          </cell>
          <cell r="C343" t="str">
            <v>680.40.85.690</v>
          </cell>
          <cell r="D343">
            <v>39330</v>
          </cell>
          <cell r="E343">
            <v>0</v>
          </cell>
          <cell r="F343">
            <v>39330</v>
          </cell>
          <cell r="G343">
            <v>0</v>
          </cell>
          <cell r="H343">
            <v>0</v>
          </cell>
          <cell r="I343">
            <v>7594.79</v>
          </cell>
          <cell r="J343">
            <v>31735.21</v>
          </cell>
          <cell r="K343">
            <v>0.19</v>
          </cell>
          <cell r="L343">
            <v>9567.5300000000007</v>
          </cell>
        </row>
        <row r="344">
          <cell r="A344" t="str">
            <v>680.40.85.700-5100.08</v>
          </cell>
          <cell r="B344" t="str">
            <v>5100.08</v>
          </cell>
          <cell r="C344" t="str">
            <v>680.40.85.700</v>
          </cell>
          <cell r="D344">
            <v>16710</v>
          </cell>
          <cell r="E344">
            <v>0</v>
          </cell>
          <cell r="F344">
            <v>16710</v>
          </cell>
          <cell r="G344">
            <v>0</v>
          </cell>
          <cell r="H344">
            <v>0</v>
          </cell>
          <cell r="I344">
            <v>3479.01</v>
          </cell>
          <cell r="J344">
            <v>13230.99</v>
          </cell>
          <cell r="K344">
            <v>0.21</v>
          </cell>
          <cell r="L344">
            <v>4063.31</v>
          </cell>
        </row>
        <row r="345">
          <cell r="A345" t="str">
            <v>680.05.00.150-5100.09</v>
          </cell>
          <cell r="B345" t="str">
            <v>5100.09</v>
          </cell>
          <cell r="C345" t="str">
            <v>680.05.00.150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str">
            <v>+++</v>
          </cell>
          <cell r="L345">
            <v>0</v>
          </cell>
        </row>
        <row r="346">
          <cell r="A346" t="str">
            <v>680.05.00.160-5100.09</v>
          </cell>
          <cell r="B346" t="str">
            <v>5100.09</v>
          </cell>
          <cell r="C346" t="str">
            <v>680.05.00.160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str">
            <v>+++</v>
          </cell>
          <cell r="L346">
            <v>0</v>
          </cell>
        </row>
        <row r="347">
          <cell r="A347" t="str">
            <v>680.07.00.170-5100.09</v>
          </cell>
          <cell r="B347" t="str">
            <v>5100.09</v>
          </cell>
          <cell r="C347" t="str">
            <v>680.07.00.170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str">
            <v>+++</v>
          </cell>
          <cell r="L347">
            <v>0</v>
          </cell>
        </row>
        <row r="348">
          <cell r="A348" t="str">
            <v>680.11.00.250-5100.09</v>
          </cell>
          <cell r="B348" t="str">
            <v>5100.09</v>
          </cell>
          <cell r="C348" t="str">
            <v>680.11.00.250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str">
            <v>+++</v>
          </cell>
          <cell r="L348">
            <v>0</v>
          </cell>
        </row>
        <row r="349">
          <cell r="A349" t="str">
            <v>680.40.50.001-5100.09</v>
          </cell>
          <cell r="B349" t="str">
            <v>5100.09</v>
          </cell>
          <cell r="C349" t="str">
            <v>680.40.50.001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str">
            <v>+++</v>
          </cell>
          <cell r="L349">
            <v>0</v>
          </cell>
        </row>
        <row r="350">
          <cell r="A350" t="str">
            <v>680.40.55.500-5100.09</v>
          </cell>
          <cell r="B350" t="str">
            <v>5100.09</v>
          </cell>
          <cell r="C350" t="str">
            <v>680.40.55.500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str">
            <v>+++</v>
          </cell>
          <cell r="L350">
            <v>0</v>
          </cell>
        </row>
        <row r="351">
          <cell r="A351" t="str">
            <v>680.40.55.510-5100.09</v>
          </cell>
          <cell r="B351" t="str">
            <v>5100.09</v>
          </cell>
          <cell r="C351" t="str">
            <v>680.40.55.510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str">
            <v>+++</v>
          </cell>
          <cell r="L351">
            <v>0</v>
          </cell>
        </row>
        <row r="352">
          <cell r="A352" t="str">
            <v>680.40.60.520-5100.09</v>
          </cell>
          <cell r="B352" t="str">
            <v>5100.09</v>
          </cell>
          <cell r="C352" t="str">
            <v>680.40.60.520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str">
            <v>+++</v>
          </cell>
          <cell r="L352">
            <v>0</v>
          </cell>
        </row>
        <row r="353">
          <cell r="A353" t="str">
            <v>680.40.60.530-5100.09</v>
          </cell>
          <cell r="B353" t="str">
            <v>5100.09</v>
          </cell>
          <cell r="C353" t="str">
            <v>680.40.60.530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str">
            <v>+++</v>
          </cell>
          <cell r="L353">
            <v>0</v>
          </cell>
        </row>
        <row r="354">
          <cell r="A354" t="str">
            <v>680.40.85.015-5100.09</v>
          </cell>
          <cell r="B354" t="str">
            <v>5100.09</v>
          </cell>
          <cell r="C354" t="str">
            <v>680.40.85.015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str">
            <v>+++</v>
          </cell>
          <cell r="L354">
            <v>0</v>
          </cell>
        </row>
        <row r="355">
          <cell r="A355" t="str">
            <v>680.40.85.560-5100.09</v>
          </cell>
          <cell r="B355" t="str">
            <v>5100.09</v>
          </cell>
          <cell r="C355" t="str">
            <v>680.40.85.560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str">
            <v>+++</v>
          </cell>
          <cell r="L355">
            <v>0</v>
          </cell>
        </row>
        <row r="356">
          <cell r="A356" t="str">
            <v>680.40.85.680-5100.09</v>
          </cell>
          <cell r="B356" t="str">
            <v>5100.09</v>
          </cell>
          <cell r="C356" t="str">
            <v>680.40.85.680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str">
            <v>+++</v>
          </cell>
          <cell r="L356">
            <v>0</v>
          </cell>
        </row>
        <row r="357">
          <cell r="A357" t="str">
            <v>680.40.85.690-5100.09</v>
          </cell>
          <cell r="B357" t="str">
            <v>5100.09</v>
          </cell>
          <cell r="C357" t="str">
            <v>680.40.85.690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490.75</v>
          </cell>
          <cell r="J357">
            <v>-490.75</v>
          </cell>
          <cell r="K357" t="str">
            <v>+++</v>
          </cell>
          <cell r="L357">
            <v>0</v>
          </cell>
        </row>
        <row r="358">
          <cell r="A358" t="str">
            <v>680.40.85.700-5100.09</v>
          </cell>
          <cell r="B358" t="str">
            <v>5100.09</v>
          </cell>
          <cell r="C358" t="str">
            <v>680.40.85.700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str">
            <v>+++</v>
          </cell>
          <cell r="L358">
            <v>0</v>
          </cell>
        </row>
        <row r="359">
          <cell r="A359" t="str">
            <v>680.05.00.150-5100.10</v>
          </cell>
          <cell r="B359" t="str">
            <v>5100.10</v>
          </cell>
          <cell r="C359" t="str">
            <v>680.05.00.150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str">
            <v>+++</v>
          </cell>
          <cell r="L359">
            <v>0</v>
          </cell>
        </row>
        <row r="360">
          <cell r="A360" t="str">
            <v>680.05.00.160-5100.10</v>
          </cell>
          <cell r="B360" t="str">
            <v>5100.10</v>
          </cell>
          <cell r="C360" t="str">
            <v>680.05.00.160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str">
            <v>+++</v>
          </cell>
          <cell r="L360">
            <v>0</v>
          </cell>
        </row>
        <row r="361">
          <cell r="A361" t="str">
            <v>680.07.00.170-5100.10</v>
          </cell>
          <cell r="B361" t="str">
            <v>5100.10</v>
          </cell>
          <cell r="C361" t="str">
            <v>680.07.00.170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str">
            <v>+++</v>
          </cell>
          <cell r="L361">
            <v>0</v>
          </cell>
        </row>
        <row r="362">
          <cell r="A362" t="str">
            <v>680.11.00.250-5100.10</v>
          </cell>
          <cell r="B362" t="str">
            <v>5100.10</v>
          </cell>
          <cell r="C362" t="str">
            <v>680.11.00.250</v>
          </cell>
          <cell r="D362">
            <v>70</v>
          </cell>
          <cell r="E362">
            <v>0</v>
          </cell>
          <cell r="F362">
            <v>70</v>
          </cell>
          <cell r="G362">
            <v>0</v>
          </cell>
          <cell r="H362">
            <v>0</v>
          </cell>
          <cell r="I362">
            <v>0</v>
          </cell>
          <cell r="J362">
            <v>70</v>
          </cell>
          <cell r="K362">
            <v>0</v>
          </cell>
          <cell r="L362">
            <v>84</v>
          </cell>
        </row>
        <row r="363">
          <cell r="A363" t="str">
            <v>680.40.50.001-5100.10</v>
          </cell>
          <cell r="B363" t="str">
            <v>5100.10</v>
          </cell>
          <cell r="C363" t="str">
            <v>680.40.50.001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str">
            <v>+++</v>
          </cell>
          <cell r="L363">
            <v>0</v>
          </cell>
        </row>
        <row r="364">
          <cell r="A364" t="str">
            <v>680.40.55.500-5100.10</v>
          </cell>
          <cell r="B364" t="str">
            <v>5100.10</v>
          </cell>
          <cell r="C364" t="str">
            <v>680.40.55.500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str">
            <v>+++</v>
          </cell>
          <cell r="L364">
            <v>0</v>
          </cell>
        </row>
        <row r="365">
          <cell r="A365" t="str">
            <v>680.40.55.510-5100.10</v>
          </cell>
          <cell r="B365" t="str">
            <v>5100.10</v>
          </cell>
          <cell r="C365" t="str">
            <v>680.40.55.510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str">
            <v>+++</v>
          </cell>
          <cell r="L365">
            <v>0</v>
          </cell>
        </row>
        <row r="366">
          <cell r="A366" t="str">
            <v>680.40.60.520-5100.10</v>
          </cell>
          <cell r="B366" t="str">
            <v>5100.10</v>
          </cell>
          <cell r="C366" t="str">
            <v>680.40.60.520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str">
            <v>+++</v>
          </cell>
          <cell r="L366">
            <v>0</v>
          </cell>
        </row>
        <row r="367">
          <cell r="A367" t="str">
            <v>680.40.60.530-5100.10</v>
          </cell>
          <cell r="B367" t="str">
            <v>5100.10</v>
          </cell>
          <cell r="C367" t="str">
            <v>680.40.60.530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str">
            <v>+++</v>
          </cell>
          <cell r="L367">
            <v>0</v>
          </cell>
        </row>
        <row r="368">
          <cell r="A368" t="str">
            <v>680.40.85.015-5100.10</v>
          </cell>
          <cell r="B368" t="str">
            <v>5100.10</v>
          </cell>
          <cell r="C368" t="str">
            <v>680.40.85.015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str">
            <v>+++</v>
          </cell>
          <cell r="L368">
            <v>0</v>
          </cell>
        </row>
        <row r="369">
          <cell r="A369" t="str">
            <v>680.40.85.560-5100.10</v>
          </cell>
          <cell r="B369" t="str">
            <v>5100.10</v>
          </cell>
          <cell r="C369" t="str">
            <v>680.40.85.560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str">
            <v>+++</v>
          </cell>
          <cell r="L369">
            <v>0</v>
          </cell>
        </row>
        <row r="370">
          <cell r="A370" t="str">
            <v>680.40.85.680-5100.10</v>
          </cell>
          <cell r="B370" t="str">
            <v>5100.10</v>
          </cell>
          <cell r="C370" t="str">
            <v>680.40.85.680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str">
            <v>+++</v>
          </cell>
          <cell r="L370">
            <v>0</v>
          </cell>
        </row>
        <row r="371">
          <cell r="A371" t="str">
            <v>680.40.85.690-5100.10</v>
          </cell>
          <cell r="B371" t="str">
            <v>5100.10</v>
          </cell>
          <cell r="C371" t="str">
            <v>680.40.85.690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str">
            <v>+++</v>
          </cell>
          <cell r="L371">
            <v>0</v>
          </cell>
        </row>
        <row r="372">
          <cell r="A372" t="str">
            <v>680.40.85.700-5100.10</v>
          </cell>
          <cell r="B372" t="str">
            <v>5100.10</v>
          </cell>
          <cell r="C372" t="str">
            <v>680.40.85.700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str">
            <v>+++</v>
          </cell>
          <cell r="L372">
            <v>0</v>
          </cell>
        </row>
        <row r="373">
          <cell r="A373" t="str">
            <v>680.05.00.150-5100.11</v>
          </cell>
          <cell r="B373" t="str">
            <v>5100.11</v>
          </cell>
          <cell r="C373" t="str">
            <v>680.05.00.150</v>
          </cell>
          <cell r="D373">
            <v>1015</v>
          </cell>
          <cell r="E373">
            <v>0</v>
          </cell>
          <cell r="F373">
            <v>1015</v>
          </cell>
          <cell r="G373">
            <v>0</v>
          </cell>
          <cell r="H373">
            <v>0</v>
          </cell>
          <cell r="I373">
            <v>125.52</v>
          </cell>
          <cell r="J373">
            <v>889.48</v>
          </cell>
          <cell r="K373">
            <v>0.12</v>
          </cell>
          <cell r="L373">
            <v>130.86000000000001</v>
          </cell>
        </row>
        <row r="374">
          <cell r="A374" t="str">
            <v>680.05.00.160-5100.11</v>
          </cell>
          <cell r="B374" t="str">
            <v>5100.11</v>
          </cell>
          <cell r="C374" t="str">
            <v>680.05.00.160</v>
          </cell>
          <cell r="D374">
            <v>2930</v>
          </cell>
          <cell r="E374">
            <v>0</v>
          </cell>
          <cell r="F374">
            <v>2930</v>
          </cell>
          <cell r="G374">
            <v>0</v>
          </cell>
          <cell r="H374">
            <v>0</v>
          </cell>
          <cell r="I374">
            <v>910.17</v>
          </cell>
          <cell r="J374">
            <v>2019.83</v>
          </cell>
          <cell r="K374">
            <v>0.31</v>
          </cell>
          <cell r="L374">
            <v>793.48</v>
          </cell>
        </row>
        <row r="375">
          <cell r="A375" t="str">
            <v>680.07.00.170-5100.11</v>
          </cell>
          <cell r="B375" t="str">
            <v>5100.11</v>
          </cell>
          <cell r="C375" t="str">
            <v>680.07.00.170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str">
            <v>+++</v>
          </cell>
          <cell r="L375">
            <v>0</v>
          </cell>
        </row>
        <row r="376">
          <cell r="A376" t="str">
            <v>680.11.00.250-5100.11</v>
          </cell>
          <cell r="B376" t="str">
            <v>5100.11</v>
          </cell>
          <cell r="C376" t="str">
            <v>680.11.00.250</v>
          </cell>
          <cell r="D376">
            <v>130</v>
          </cell>
          <cell r="E376">
            <v>0</v>
          </cell>
          <cell r="F376">
            <v>130</v>
          </cell>
          <cell r="G376">
            <v>0</v>
          </cell>
          <cell r="H376">
            <v>0</v>
          </cell>
          <cell r="I376">
            <v>33.25</v>
          </cell>
          <cell r="J376">
            <v>96.75</v>
          </cell>
          <cell r="K376">
            <v>0.26</v>
          </cell>
          <cell r="L376">
            <v>37.479999999999997</v>
          </cell>
        </row>
        <row r="377">
          <cell r="A377" t="str">
            <v>680.40.50.001-5100.11</v>
          </cell>
          <cell r="B377" t="str">
            <v>5100.11</v>
          </cell>
          <cell r="C377" t="str">
            <v>680.40.50.001</v>
          </cell>
          <cell r="D377">
            <v>1750</v>
          </cell>
          <cell r="E377">
            <v>0</v>
          </cell>
          <cell r="F377">
            <v>1750</v>
          </cell>
          <cell r="G377">
            <v>0</v>
          </cell>
          <cell r="H377">
            <v>0</v>
          </cell>
          <cell r="I377">
            <v>350.45</v>
          </cell>
          <cell r="J377">
            <v>1399.55</v>
          </cell>
          <cell r="K377">
            <v>0.2</v>
          </cell>
          <cell r="L377">
            <v>514.07000000000005</v>
          </cell>
        </row>
        <row r="378">
          <cell r="A378" t="str">
            <v>680.40.55.500-5100.11</v>
          </cell>
          <cell r="B378" t="str">
            <v>5100.11</v>
          </cell>
          <cell r="C378" t="str">
            <v>680.40.55.500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str">
            <v>+++</v>
          </cell>
          <cell r="L378">
            <v>0</v>
          </cell>
        </row>
        <row r="379">
          <cell r="A379" t="str">
            <v>680.40.55.510-5100.11</v>
          </cell>
          <cell r="B379" t="str">
            <v>5100.11</v>
          </cell>
          <cell r="C379" t="str">
            <v>680.40.55.510</v>
          </cell>
          <cell r="D379">
            <v>280</v>
          </cell>
          <cell r="E379">
            <v>0</v>
          </cell>
          <cell r="F379">
            <v>280</v>
          </cell>
          <cell r="G379">
            <v>0</v>
          </cell>
          <cell r="H379">
            <v>0</v>
          </cell>
          <cell r="I379">
            <v>54.37</v>
          </cell>
          <cell r="J379">
            <v>225.63</v>
          </cell>
          <cell r="K379">
            <v>0.19</v>
          </cell>
          <cell r="L379">
            <v>27.39</v>
          </cell>
        </row>
        <row r="380">
          <cell r="A380" t="str">
            <v>680.40.60.520-5100.11</v>
          </cell>
          <cell r="B380" t="str">
            <v>5100.11</v>
          </cell>
          <cell r="C380" t="str">
            <v>680.40.60.520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62.02</v>
          </cell>
          <cell r="J380">
            <v>-62.02</v>
          </cell>
          <cell r="K380" t="str">
            <v>+++</v>
          </cell>
          <cell r="L380">
            <v>77.62</v>
          </cell>
        </row>
        <row r="381">
          <cell r="A381" t="str">
            <v>680.40.60.530-5100.11</v>
          </cell>
          <cell r="B381" t="str">
            <v>5100.11</v>
          </cell>
          <cell r="C381" t="str">
            <v>680.40.60.530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str">
            <v>+++</v>
          </cell>
          <cell r="L381">
            <v>0</v>
          </cell>
        </row>
        <row r="382">
          <cell r="A382" t="str">
            <v>680.40.85.015-5100.11</v>
          </cell>
          <cell r="B382" t="str">
            <v>5100.11</v>
          </cell>
          <cell r="C382" t="str">
            <v>680.40.85.015</v>
          </cell>
          <cell r="D382">
            <v>8100</v>
          </cell>
          <cell r="E382">
            <v>0</v>
          </cell>
          <cell r="F382">
            <v>8100</v>
          </cell>
          <cell r="G382">
            <v>0</v>
          </cell>
          <cell r="H382">
            <v>0</v>
          </cell>
          <cell r="I382">
            <v>1562.82</v>
          </cell>
          <cell r="J382">
            <v>6537.18</v>
          </cell>
          <cell r="K382">
            <v>0.19</v>
          </cell>
          <cell r="L382">
            <v>2048.5700000000002</v>
          </cell>
        </row>
        <row r="383">
          <cell r="A383" t="str">
            <v>680.40.85.560-5100.11</v>
          </cell>
          <cell r="B383" t="str">
            <v>5100.11</v>
          </cell>
          <cell r="C383" t="str">
            <v>680.40.85.560</v>
          </cell>
          <cell r="D383">
            <v>4700</v>
          </cell>
          <cell r="E383">
            <v>0</v>
          </cell>
          <cell r="F383">
            <v>4700</v>
          </cell>
          <cell r="G383">
            <v>0</v>
          </cell>
          <cell r="H383">
            <v>0</v>
          </cell>
          <cell r="I383">
            <v>1120.95</v>
          </cell>
          <cell r="J383">
            <v>3579.05</v>
          </cell>
          <cell r="K383">
            <v>0.24</v>
          </cell>
          <cell r="L383">
            <v>1143.43</v>
          </cell>
        </row>
        <row r="384">
          <cell r="A384" t="str">
            <v>680.40.85.680-5100.11</v>
          </cell>
          <cell r="B384" t="str">
            <v>5100.11</v>
          </cell>
          <cell r="C384" t="str">
            <v>680.40.85.680</v>
          </cell>
          <cell r="D384">
            <v>7750</v>
          </cell>
          <cell r="E384">
            <v>0</v>
          </cell>
          <cell r="F384">
            <v>7750</v>
          </cell>
          <cell r="G384">
            <v>0</v>
          </cell>
          <cell r="H384">
            <v>0</v>
          </cell>
          <cell r="I384">
            <v>1764.33</v>
          </cell>
          <cell r="J384">
            <v>5985.67</v>
          </cell>
          <cell r="K384">
            <v>0.23</v>
          </cell>
          <cell r="L384">
            <v>1729.67</v>
          </cell>
        </row>
        <row r="385">
          <cell r="A385" t="str">
            <v>680.40.85.690-5100.11</v>
          </cell>
          <cell r="B385" t="str">
            <v>5100.11</v>
          </cell>
          <cell r="C385" t="str">
            <v>680.40.85.690</v>
          </cell>
          <cell r="D385">
            <v>13990</v>
          </cell>
          <cell r="E385">
            <v>0</v>
          </cell>
          <cell r="F385">
            <v>13990</v>
          </cell>
          <cell r="G385">
            <v>0</v>
          </cell>
          <cell r="H385">
            <v>0</v>
          </cell>
          <cell r="I385">
            <v>2402.23</v>
          </cell>
          <cell r="J385">
            <v>11587.77</v>
          </cell>
          <cell r="K385">
            <v>0.17</v>
          </cell>
          <cell r="L385">
            <v>3019.81</v>
          </cell>
        </row>
        <row r="386">
          <cell r="A386" t="str">
            <v>680.40.85.700-5100.11</v>
          </cell>
          <cell r="B386" t="str">
            <v>5100.11</v>
          </cell>
          <cell r="C386" t="str">
            <v>680.40.85.700</v>
          </cell>
          <cell r="D386">
            <v>7625</v>
          </cell>
          <cell r="E386">
            <v>0</v>
          </cell>
          <cell r="F386">
            <v>7625</v>
          </cell>
          <cell r="G386">
            <v>0</v>
          </cell>
          <cell r="H386">
            <v>0</v>
          </cell>
          <cell r="I386">
            <v>1403.58</v>
          </cell>
          <cell r="J386">
            <v>6221.42</v>
          </cell>
          <cell r="K386">
            <v>0.18</v>
          </cell>
          <cell r="L386">
            <v>1734.79</v>
          </cell>
        </row>
        <row r="387">
          <cell r="A387" t="str">
            <v>680.05.00.150-5100.12</v>
          </cell>
          <cell r="B387" t="str">
            <v>5100.12</v>
          </cell>
          <cell r="C387" t="str">
            <v>680.05.00.150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str">
            <v>+++</v>
          </cell>
          <cell r="L387">
            <v>0</v>
          </cell>
        </row>
        <row r="388">
          <cell r="A388" t="str">
            <v>680.05.00.160-5100.12</v>
          </cell>
          <cell r="B388" t="str">
            <v>5100.12</v>
          </cell>
          <cell r="C388" t="str">
            <v>680.05.00.160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str">
            <v>+++</v>
          </cell>
          <cell r="L388">
            <v>0</v>
          </cell>
        </row>
        <row r="389">
          <cell r="A389" t="str">
            <v>680.07.00.170-5100.12</v>
          </cell>
          <cell r="B389" t="str">
            <v>5100.12</v>
          </cell>
          <cell r="C389" t="str">
            <v>680.07.00.170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str">
            <v>+++</v>
          </cell>
          <cell r="L389">
            <v>0</v>
          </cell>
        </row>
        <row r="390">
          <cell r="A390" t="str">
            <v>680.11.00.250-5100.12</v>
          </cell>
          <cell r="B390" t="str">
            <v>5100.12</v>
          </cell>
          <cell r="C390" t="str">
            <v>680.11.00.250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str">
            <v>+++</v>
          </cell>
          <cell r="L390">
            <v>0</v>
          </cell>
        </row>
        <row r="391">
          <cell r="A391" t="str">
            <v>680.40.50.001-5100.12</v>
          </cell>
          <cell r="B391" t="str">
            <v>5100.12</v>
          </cell>
          <cell r="C391" t="str">
            <v>680.40.50.001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str">
            <v>+++</v>
          </cell>
          <cell r="L391">
            <v>0</v>
          </cell>
        </row>
        <row r="392">
          <cell r="A392" t="str">
            <v>680.40.55.500-5100.12</v>
          </cell>
          <cell r="B392" t="str">
            <v>5100.12</v>
          </cell>
          <cell r="C392" t="str">
            <v>680.40.55.500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str">
            <v>+++</v>
          </cell>
          <cell r="L392">
            <v>0</v>
          </cell>
        </row>
        <row r="393">
          <cell r="A393" t="str">
            <v>680.40.55.510-5100.12</v>
          </cell>
          <cell r="B393" t="str">
            <v>5100.12</v>
          </cell>
          <cell r="C393" t="str">
            <v>680.40.55.510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str">
            <v>+++</v>
          </cell>
          <cell r="L393">
            <v>0</v>
          </cell>
        </row>
        <row r="394">
          <cell r="A394" t="str">
            <v>680.40.60.520-5100.12</v>
          </cell>
          <cell r="B394" t="str">
            <v>5100.12</v>
          </cell>
          <cell r="C394" t="str">
            <v>680.40.60.520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str">
            <v>+++</v>
          </cell>
          <cell r="L394">
            <v>0</v>
          </cell>
        </row>
        <row r="395">
          <cell r="A395" t="str">
            <v>680.40.60.530-5100.12</v>
          </cell>
          <cell r="B395" t="str">
            <v>5100.12</v>
          </cell>
          <cell r="C395" t="str">
            <v>680.40.60.530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str">
            <v>+++</v>
          </cell>
          <cell r="L395">
            <v>0</v>
          </cell>
        </row>
        <row r="396">
          <cell r="A396" t="str">
            <v>680.40.85.015-5100.12</v>
          </cell>
          <cell r="B396" t="str">
            <v>5100.12</v>
          </cell>
          <cell r="C396" t="str">
            <v>680.40.85.015</v>
          </cell>
          <cell r="D396">
            <v>3500</v>
          </cell>
          <cell r="E396">
            <v>0</v>
          </cell>
          <cell r="F396">
            <v>3500</v>
          </cell>
          <cell r="G396">
            <v>0</v>
          </cell>
          <cell r="H396">
            <v>0</v>
          </cell>
          <cell r="I396">
            <v>130</v>
          </cell>
          <cell r="J396">
            <v>3370</v>
          </cell>
          <cell r="K396">
            <v>0.04</v>
          </cell>
          <cell r="L396">
            <v>420</v>
          </cell>
        </row>
        <row r="397">
          <cell r="A397" t="str">
            <v>680.40.85.560-5100.12</v>
          </cell>
          <cell r="B397" t="str">
            <v>5100.12</v>
          </cell>
          <cell r="C397" t="str">
            <v>680.40.85.560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str">
            <v>+++</v>
          </cell>
          <cell r="L397">
            <v>0</v>
          </cell>
        </row>
        <row r="398">
          <cell r="A398" t="str">
            <v>680.40.85.680-5100.12</v>
          </cell>
          <cell r="B398" t="str">
            <v>5100.12</v>
          </cell>
          <cell r="C398" t="str">
            <v>680.40.85.680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str">
            <v>+++</v>
          </cell>
          <cell r="L398">
            <v>0</v>
          </cell>
        </row>
        <row r="399">
          <cell r="A399" t="str">
            <v>680.40.85.690-5100.12</v>
          </cell>
          <cell r="B399" t="str">
            <v>5100.12</v>
          </cell>
          <cell r="C399" t="str">
            <v>680.40.85.690</v>
          </cell>
          <cell r="D399">
            <v>1000</v>
          </cell>
          <cell r="E399">
            <v>0</v>
          </cell>
          <cell r="F399">
            <v>1000</v>
          </cell>
          <cell r="G399">
            <v>0</v>
          </cell>
          <cell r="H399">
            <v>0</v>
          </cell>
          <cell r="I399">
            <v>0</v>
          </cell>
          <cell r="J399">
            <v>1000</v>
          </cell>
          <cell r="K399">
            <v>0</v>
          </cell>
          <cell r="L399">
            <v>0</v>
          </cell>
        </row>
        <row r="400">
          <cell r="A400" t="str">
            <v>680.40.85.700-5100.12</v>
          </cell>
          <cell r="B400" t="str">
            <v>5100.12</v>
          </cell>
          <cell r="C400" t="str">
            <v>680.40.85.700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str">
            <v>+++</v>
          </cell>
          <cell r="L400">
            <v>0</v>
          </cell>
        </row>
        <row r="401">
          <cell r="A401" t="str">
            <v>680.05.00.150-5100.13</v>
          </cell>
          <cell r="B401" t="str">
            <v>5100.13</v>
          </cell>
          <cell r="C401" t="str">
            <v>680.05.00.150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str">
            <v>+++</v>
          </cell>
          <cell r="L401">
            <v>0</v>
          </cell>
        </row>
        <row r="402">
          <cell r="A402" t="str">
            <v>680.05.00.160-5100.13</v>
          </cell>
          <cell r="B402" t="str">
            <v>5100.13</v>
          </cell>
          <cell r="C402" t="str">
            <v>680.05.00.160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str">
            <v>+++</v>
          </cell>
          <cell r="L402">
            <v>0</v>
          </cell>
        </row>
        <row r="403">
          <cell r="A403" t="str">
            <v>680.07.00.170-5100.13</v>
          </cell>
          <cell r="B403" t="str">
            <v>5100.13</v>
          </cell>
          <cell r="C403" t="str">
            <v>680.07.00.170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str">
            <v>+++</v>
          </cell>
          <cell r="L403">
            <v>0</v>
          </cell>
        </row>
        <row r="404">
          <cell r="A404" t="str">
            <v>680.11.00.250-5100.13</v>
          </cell>
          <cell r="B404" t="str">
            <v>5100.13</v>
          </cell>
          <cell r="C404" t="str">
            <v>680.11.00.250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str">
            <v>+++</v>
          </cell>
          <cell r="L404">
            <v>0</v>
          </cell>
        </row>
        <row r="405">
          <cell r="A405" t="str">
            <v>680.40.50.001-5100.13</v>
          </cell>
          <cell r="B405" t="str">
            <v>5100.13</v>
          </cell>
          <cell r="C405" t="str">
            <v>680.40.50.001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str">
            <v>+++</v>
          </cell>
          <cell r="L405">
            <v>0</v>
          </cell>
        </row>
        <row r="406">
          <cell r="A406" t="str">
            <v>680.40.55.500-5100.13</v>
          </cell>
          <cell r="B406" t="str">
            <v>5100.13</v>
          </cell>
          <cell r="C406" t="str">
            <v>680.40.55.500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str">
            <v>+++</v>
          </cell>
          <cell r="L406">
            <v>0</v>
          </cell>
        </row>
        <row r="407">
          <cell r="A407" t="str">
            <v>680.40.55.510-5100.13</v>
          </cell>
          <cell r="B407" t="str">
            <v>5100.13</v>
          </cell>
          <cell r="C407" t="str">
            <v>680.40.55.510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str">
            <v>+++</v>
          </cell>
          <cell r="L407">
            <v>0</v>
          </cell>
        </row>
        <row r="408">
          <cell r="A408" t="str">
            <v>680.40.60.520-5100.13</v>
          </cell>
          <cell r="B408" t="str">
            <v>5100.13</v>
          </cell>
          <cell r="C408" t="str">
            <v>680.40.60.520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str">
            <v>+++</v>
          </cell>
          <cell r="L408">
            <v>0</v>
          </cell>
        </row>
        <row r="409">
          <cell r="A409" t="str">
            <v>680.40.60.530-5100.13</v>
          </cell>
          <cell r="B409" t="str">
            <v>5100.13</v>
          </cell>
          <cell r="C409" t="str">
            <v>680.40.60.530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str">
            <v>+++</v>
          </cell>
          <cell r="L409">
            <v>0</v>
          </cell>
        </row>
        <row r="410">
          <cell r="A410" t="str">
            <v>680.05.00.150-5100.14</v>
          </cell>
          <cell r="B410" t="str">
            <v>5100.14</v>
          </cell>
          <cell r="C410" t="str">
            <v>680.05.00.150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str">
            <v>+++</v>
          </cell>
          <cell r="L410">
            <v>0</v>
          </cell>
        </row>
        <row r="411">
          <cell r="A411" t="str">
            <v>680.05.00.160-5100.14</v>
          </cell>
          <cell r="B411" t="str">
            <v>5100.14</v>
          </cell>
          <cell r="C411" t="str">
            <v>680.05.00.160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str">
            <v>+++</v>
          </cell>
          <cell r="L411">
            <v>0</v>
          </cell>
        </row>
        <row r="412">
          <cell r="A412" t="str">
            <v>680.07.00.170-5100.14</v>
          </cell>
          <cell r="B412" t="str">
            <v>5100.14</v>
          </cell>
          <cell r="C412" t="str">
            <v>680.07.00.170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str">
            <v>+++</v>
          </cell>
          <cell r="L412">
            <v>0</v>
          </cell>
        </row>
        <row r="413">
          <cell r="A413" t="str">
            <v>680.11.00.250-5100.14</v>
          </cell>
          <cell r="B413" t="str">
            <v>5100.14</v>
          </cell>
          <cell r="C413" t="str">
            <v>680.11.00.250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str">
            <v>+++</v>
          </cell>
          <cell r="L413">
            <v>0</v>
          </cell>
        </row>
        <row r="414">
          <cell r="A414" t="str">
            <v>680.40.50.001-5100.14</v>
          </cell>
          <cell r="B414" t="str">
            <v>5100.14</v>
          </cell>
          <cell r="C414" t="str">
            <v>680.40.50.001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str">
            <v>+++</v>
          </cell>
          <cell r="L414">
            <v>0</v>
          </cell>
        </row>
        <row r="415">
          <cell r="A415" t="str">
            <v>680.40.55.500-5100.14</v>
          </cell>
          <cell r="B415" t="str">
            <v>5100.14</v>
          </cell>
          <cell r="C415" t="str">
            <v>680.40.55.500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str">
            <v>+++</v>
          </cell>
          <cell r="L415">
            <v>0</v>
          </cell>
        </row>
        <row r="416">
          <cell r="A416" t="str">
            <v>680.40.55.510-5100.14</v>
          </cell>
          <cell r="B416" t="str">
            <v>5100.14</v>
          </cell>
          <cell r="C416" t="str">
            <v>680.40.55.510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str">
            <v>+++</v>
          </cell>
          <cell r="L416">
            <v>0</v>
          </cell>
        </row>
        <row r="417">
          <cell r="A417" t="str">
            <v>680.40.60.520-5100.14</v>
          </cell>
          <cell r="B417" t="str">
            <v>5100.14</v>
          </cell>
          <cell r="C417" t="str">
            <v>680.40.60.520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str">
            <v>+++</v>
          </cell>
          <cell r="L417">
            <v>0</v>
          </cell>
        </row>
        <row r="418">
          <cell r="A418" t="str">
            <v>680.40.60.530-5100.14</v>
          </cell>
          <cell r="B418" t="str">
            <v>5100.14</v>
          </cell>
          <cell r="C418" t="str">
            <v>680.40.60.530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str">
            <v>+++</v>
          </cell>
          <cell r="L418">
            <v>0</v>
          </cell>
        </row>
        <row r="419">
          <cell r="A419" t="str">
            <v>680.05.00.150-5100.15</v>
          </cell>
          <cell r="B419" t="str">
            <v>5100.15</v>
          </cell>
          <cell r="C419" t="str">
            <v>680.05.00.150</v>
          </cell>
          <cell r="D419">
            <v>208</v>
          </cell>
          <cell r="E419">
            <v>0</v>
          </cell>
          <cell r="F419">
            <v>208</v>
          </cell>
          <cell r="G419">
            <v>0</v>
          </cell>
          <cell r="H419">
            <v>0</v>
          </cell>
          <cell r="I419">
            <v>105</v>
          </cell>
          <cell r="J419">
            <v>103</v>
          </cell>
          <cell r="K419">
            <v>0.5</v>
          </cell>
          <cell r="L419">
            <v>18</v>
          </cell>
        </row>
        <row r="420">
          <cell r="A420" t="str">
            <v>680.05.00.160-5100.15</v>
          </cell>
          <cell r="B420" t="str">
            <v>5100.15</v>
          </cell>
          <cell r="C420" t="str">
            <v>680.05.00.160</v>
          </cell>
          <cell r="D420">
            <v>145</v>
          </cell>
          <cell r="E420">
            <v>0</v>
          </cell>
          <cell r="F420">
            <v>145</v>
          </cell>
          <cell r="G420">
            <v>0</v>
          </cell>
          <cell r="H420">
            <v>0</v>
          </cell>
          <cell r="I420">
            <v>81</v>
          </cell>
          <cell r="J420">
            <v>64</v>
          </cell>
          <cell r="K420">
            <v>0.56000000000000005</v>
          </cell>
          <cell r="L420">
            <v>36.42</v>
          </cell>
        </row>
        <row r="421">
          <cell r="A421" t="str">
            <v>680.07.00.170-5100.15</v>
          </cell>
          <cell r="B421" t="str">
            <v>5100.15</v>
          </cell>
          <cell r="C421" t="str">
            <v>680.07.00.170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str">
            <v>+++</v>
          </cell>
          <cell r="L421">
            <v>0</v>
          </cell>
        </row>
        <row r="422">
          <cell r="A422" t="str">
            <v>680.11.00.250-5100.15</v>
          </cell>
          <cell r="B422" t="str">
            <v>5100.15</v>
          </cell>
          <cell r="C422" t="str">
            <v>680.11.00.250</v>
          </cell>
          <cell r="D422">
            <v>101</v>
          </cell>
          <cell r="E422">
            <v>0</v>
          </cell>
          <cell r="F422">
            <v>101</v>
          </cell>
          <cell r="G422">
            <v>0</v>
          </cell>
          <cell r="H422">
            <v>0</v>
          </cell>
          <cell r="I422">
            <v>21</v>
          </cell>
          <cell r="J422">
            <v>80</v>
          </cell>
          <cell r="K422">
            <v>0.21</v>
          </cell>
          <cell r="L422">
            <v>25.2</v>
          </cell>
        </row>
        <row r="423">
          <cell r="A423" t="str">
            <v>680.40.50.001-5100.15</v>
          </cell>
          <cell r="B423" t="str">
            <v>5100.15</v>
          </cell>
          <cell r="C423" t="str">
            <v>680.40.50.001</v>
          </cell>
          <cell r="D423">
            <v>576</v>
          </cell>
          <cell r="E423">
            <v>0</v>
          </cell>
          <cell r="F423">
            <v>576</v>
          </cell>
          <cell r="G423">
            <v>0</v>
          </cell>
          <cell r="H423">
            <v>0</v>
          </cell>
          <cell r="I423">
            <v>60</v>
          </cell>
          <cell r="J423">
            <v>516</v>
          </cell>
          <cell r="K423">
            <v>0.1</v>
          </cell>
          <cell r="L423">
            <v>144</v>
          </cell>
        </row>
        <row r="424">
          <cell r="A424" t="str">
            <v>680.40.55.500-5100.15</v>
          </cell>
          <cell r="B424" t="str">
            <v>5100.15</v>
          </cell>
          <cell r="C424" t="str">
            <v>680.40.55.500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str">
            <v>+++</v>
          </cell>
          <cell r="L424">
            <v>0</v>
          </cell>
        </row>
        <row r="425">
          <cell r="A425" t="str">
            <v>680.40.55.510-5100.15</v>
          </cell>
          <cell r="B425" t="str">
            <v>5100.15</v>
          </cell>
          <cell r="C425" t="str">
            <v>680.40.55.510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str">
            <v>+++</v>
          </cell>
          <cell r="L425">
            <v>0</v>
          </cell>
        </row>
        <row r="426">
          <cell r="A426" t="str">
            <v>680.40.60.520-5100.15</v>
          </cell>
          <cell r="B426" t="str">
            <v>5100.15</v>
          </cell>
          <cell r="C426" t="str">
            <v>680.40.60.520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str">
            <v>+++</v>
          </cell>
          <cell r="L426">
            <v>0</v>
          </cell>
        </row>
        <row r="427">
          <cell r="A427" t="str">
            <v>680.40.60.530-5100.15</v>
          </cell>
          <cell r="B427" t="str">
            <v>5100.15</v>
          </cell>
          <cell r="C427" t="str">
            <v>680.40.60.530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str">
            <v>+++</v>
          </cell>
          <cell r="L427">
            <v>0</v>
          </cell>
        </row>
        <row r="428">
          <cell r="A428" t="str">
            <v>680.40.85.015-5100.15</v>
          </cell>
          <cell r="B428" t="str">
            <v>5100.15</v>
          </cell>
          <cell r="C428" t="str">
            <v>680.40.85.015</v>
          </cell>
          <cell r="D428">
            <v>1548</v>
          </cell>
          <cell r="E428">
            <v>0</v>
          </cell>
          <cell r="F428">
            <v>1548</v>
          </cell>
          <cell r="G428">
            <v>0</v>
          </cell>
          <cell r="H428">
            <v>0</v>
          </cell>
          <cell r="I428">
            <v>322.5</v>
          </cell>
          <cell r="J428">
            <v>1225.5</v>
          </cell>
          <cell r="K428">
            <v>0.21</v>
          </cell>
          <cell r="L428">
            <v>387</v>
          </cell>
        </row>
        <row r="429">
          <cell r="A429" t="str">
            <v>680.40.85.560-5100.15</v>
          </cell>
          <cell r="B429" t="str">
            <v>5100.15</v>
          </cell>
          <cell r="C429" t="str">
            <v>680.40.85.560</v>
          </cell>
          <cell r="D429">
            <v>1020</v>
          </cell>
          <cell r="E429">
            <v>0</v>
          </cell>
          <cell r="F429">
            <v>1020</v>
          </cell>
          <cell r="G429">
            <v>0</v>
          </cell>
          <cell r="H429">
            <v>0</v>
          </cell>
          <cell r="I429">
            <v>54.99</v>
          </cell>
          <cell r="J429">
            <v>965.01</v>
          </cell>
          <cell r="K429">
            <v>0.05</v>
          </cell>
          <cell r="L429">
            <v>104.22</v>
          </cell>
        </row>
        <row r="430">
          <cell r="A430" t="str">
            <v>680.40.85.680-5100.15</v>
          </cell>
          <cell r="B430" t="str">
            <v>5100.15</v>
          </cell>
          <cell r="C430" t="str">
            <v>680.40.85.680</v>
          </cell>
          <cell r="D430">
            <v>270</v>
          </cell>
          <cell r="E430">
            <v>0</v>
          </cell>
          <cell r="F430">
            <v>270</v>
          </cell>
          <cell r="G430">
            <v>0</v>
          </cell>
          <cell r="H430">
            <v>0</v>
          </cell>
          <cell r="I430">
            <v>56.25</v>
          </cell>
          <cell r="J430">
            <v>213.75</v>
          </cell>
          <cell r="K430">
            <v>0.21</v>
          </cell>
          <cell r="L430">
            <v>67.5</v>
          </cell>
        </row>
        <row r="431">
          <cell r="A431" t="str">
            <v>680.40.85.690-5100.15</v>
          </cell>
          <cell r="B431" t="str">
            <v>5100.15</v>
          </cell>
          <cell r="C431" t="str">
            <v>680.40.85.690</v>
          </cell>
          <cell r="D431">
            <v>540</v>
          </cell>
          <cell r="E431">
            <v>0</v>
          </cell>
          <cell r="F431">
            <v>540</v>
          </cell>
          <cell r="G431">
            <v>0</v>
          </cell>
          <cell r="H431">
            <v>0</v>
          </cell>
          <cell r="I431">
            <v>112.5</v>
          </cell>
          <cell r="J431">
            <v>427.5</v>
          </cell>
          <cell r="K431">
            <v>0.21</v>
          </cell>
          <cell r="L431">
            <v>135</v>
          </cell>
        </row>
        <row r="432">
          <cell r="A432" t="str">
            <v>680.40.85.700-5100.15</v>
          </cell>
          <cell r="B432" t="str">
            <v>5100.15</v>
          </cell>
          <cell r="C432" t="str">
            <v>680.40.85.700</v>
          </cell>
          <cell r="D432">
            <v>540</v>
          </cell>
          <cell r="E432">
            <v>0</v>
          </cell>
          <cell r="F432">
            <v>540</v>
          </cell>
          <cell r="G432">
            <v>0</v>
          </cell>
          <cell r="H432">
            <v>0</v>
          </cell>
          <cell r="I432">
            <v>112.5</v>
          </cell>
          <cell r="J432">
            <v>427.5</v>
          </cell>
          <cell r="K432">
            <v>0.21</v>
          </cell>
          <cell r="L432">
            <v>135</v>
          </cell>
        </row>
        <row r="433">
          <cell r="A433" t="str">
            <v>680.05.00.150-5100.16</v>
          </cell>
          <cell r="B433" t="str">
            <v>5100.16</v>
          </cell>
          <cell r="C433" t="str">
            <v>680.05.00.150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str">
            <v>+++</v>
          </cell>
          <cell r="L433">
            <v>0</v>
          </cell>
        </row>
        <row r="434">
          <cell r="A434" t="str">
            <v>680.05.00.160-5100.16</v>
          </cell>
          <cell r="B434" t="str">
            <v>5100.16</v>
          </cell>
          <cell r="C434" t="str">
            <v>680.05.00.160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str">
            <v>+++</v>
          </cell>
          <cell r="L434">
            <v>0</v>
          </cell>
        </row>
        <row r="435">
          <cell r="A435" t="str">
            <v>680.07.00.170-5100.16</v>
          </cell>
          <cell r="B435" t="str">
            <v>5100.16</v>
          </cell>
          <cell r="C435" t="str">
            <v>680.07.00.170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str">
            <v>+++</v>
          </cell>
          <cell r="L435">
            <v>0</v>
          </cell>
        </row>
        <row r="436">
          <cell r="A436" t="str">
            <v>680.11.00.250-5100.16</v>
          </cell>
          <cell r="B436" t="str">
            <v>5100.16</v>
          </cell>
          <cell r="C436" t="str">
            <v>680.11.00.250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str">
            <v>+++</v>
          </cell>
          <cell r="L436">
            <v>0</v>
          </cell>
        </row>
        <row r="437">
          <cell r="A437" t="str">
            <v>680.40.50.001-5100.16</v>
          </cell>
          <cell r="B437" t="str">
            <v>5100.16</v>
          </cell>
          <cell r="C437" t="str">
            <v>680.40.50.001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str">
            <v>+++</v>
          </cell>
          <cell r="L437">
            <v>0</v>
          </cell>
        </row>
        <row r="438">
          <cell r="A438" t="str">
            <v>680.40.55.500-5100.16</v>
          </cell>
          <cell r="B438" t="str">
            <v>5100.16</v>
          </cell>
          <cell r="C438" t="str">
            <v>680.40.55.500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str">
            <v>+++</v>
          </cell>
          <cell r="L438">
            <v>0</v>
          </cell>
        </row>
        <row r="439">
          <cell r="A439" t="str">
            <v>680.40.55.510-5100.16</v>
          </cell>
          <cell r="B439" t="str">
            <v>5100.16</v>
          </cell>
          <cell r="C439" t="str">
            <v>680.40.55.510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str">
            <v>+++</v>
          </cell>
          <cell r="L439">
            <v>0</v>
          </cell>
        </row>
        <row r="440">
          <cell r="A440" t="str">
            <v>680.40.60.520-5100.16</v>
          </cell>
          <cell r="B440" t="str">
            <v>5100.16</v>
          </cell>
          <cell r="C440" t="str">
            <v>680.40.60.520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str">
            <v>+++</v>
          </cell>
          <cell r="L440">
            <v>0</v>
          </cell>
        </row>
        <row r="441">
          <cell r="A441" t="str">
            <v>680.40.60.530-5100.16</v>
          </cell>
          <cell r="B441" t="str">
            <v>5100.16</v>
          </cell>
          <cell r="C441" t="str">
            <v>680.40.60.530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str">
            <v>+++</v>
          </cell>
          <cell r="L441">
            <v>0</v>
          </cell>
        </row>
        <row r="442">
          <cell r="A442" t="str">
            <v>680.05.00.150-5100.17</v>
          </cell>
          <cell r="B442" t="str">
            <v>5100.17</v>
          </cell>
          <cell r="C442" t="str">
            <v>680.05.00.150</v>
          </cell>
          <cell r="D442">
            <v>765</v>
          </cell>
          <cell r="E442">
            <v>0</v>
          </cell>
          <cell r="F442">
            <v>765</v>
          </cell>
          <cell r="G442">
            <v>0</v>
          </cell>
          <cell r="H442">
            <v>0</v>
          </cell>
          <cell r="I442">
            <v>682.38</v>
          </cell>
          <cell r="J442">
            <v>82.62</v>
          </cell>
          <cell r="K442">
            <v>0.89</v>
          </cell>
          <cell r="L442">
            <v>731.95</v>
          </cell>
        </row>
        <row r="443">
          <cell r="A443" t="str">
            <v>680.05.00.160-5100.17</v>
          </cell>
          <cell r="B443" t="str">
            <v>5100.17</v>
          </cell>
          <cell r="C443" t="str">
            <v>680.05.00.160</v>
          </cell>
          <cell r="D443">
            <v>7765</v>
          </cell>
          <cell r="E443">
            <v>0</v>
          </cell>
          <cell r="F443">
            <v>7765</v>
          </cell>
          <cell r="G443">
            <v>0</v>
          </cell>
          <cell r="H443">
            <v>0</v>
          </cell>
          <cell r="I443">
            <v>1908.42</v>
          </cell>
          <cell r="J443">
            <v>5856.58</v>
          </cell>
          <cell r="K443">
            <v>0.25</v>
          </cell>
          <cell r="L443">
            <v>2089.9699999999998</v>
          </cell>
        </row>
        <row r="444">
          <cell r="A444" t="str">
            <v>680.11.00.250-5100.17</v>
          </cell>
          <cell r="B444" t="str">
            <v>5100.17</v>
          </cell>
          <cell r="C444" t="str">
            <v>680.11.00.250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str">
            <v>+++</v>
          </cell>
          <cell r="L444">
            <v>0</v>
          </cell>
        </row>
        <row r="445">
          <cell r="A445" t="str">
            <v>680.40.50.001-5100.17</v>
          </cell>
          <cell r="B445" t="str">
            <v>5100.17</v>
          </cell>
          <cell r="C445" t="str">
            <v>680.40.50.001</v>
          </cell>
          <cell r="D445">
            <v>4195</v>
          </cell>
          <cell r="E445">
            <v>0</v>
          </cell>
          <cell r="F445">
            <v>4195</v>
          </cell>
          <cell r="G445">
            <v>0</v>
          </cell>
          <cell r="H445">
            <v>0</v>
          </cell>
          <cell r="I445">
            <v>1540.8</v>
          </cell>
          <cell r="J445">
            <v>2654.2</v>
          </cell>
          <cell r="K445">
            <v>0.37</v>
          </cell>
          <cell r="L445">
            <v>1116.08</v>
          </cell>
        </row>
        <row r="446">
          <cell r="A446" t="str">
            <v>680.40.55.500-5100.17</v>
          </cell>
          <cell r="B446" t="str">
            <v>5100.17</v>
          </cell>
          <cell r="C446" t="str">
            <v>680.40.55.500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str">
            <v>+++</v>
          </cell>
          <cell r="L446">
            <v>0</v>
          </cell>
        </row>
        <row r="447">
          <cell r="A447" t="str">
            <v>680.40.55.510-5100.17</v>
          </cell>
          <cell r="B447" t="str">
            <v>5100.17</v>
          </cell>
          <cell r="C447" t="str">
            <v>680.40.55.510</v>
          </cell>
          <cell r="D447">
            <v>2025</v>
          </cell>
          <cell r="E447">
            <v>0</v>
          </cell>
          <cell r="F447">
            <v>2025</v>
          </cell>
          <cell r="G447">
            <v>0</v>
          </cell>
          <cell r="H447">
            <v>0</v>
          </cell>
          <cell r="I447">
            <v>506.25</v>
          </cell>
          <cell r="J447">
            <v>1518.75</v>
          </cell>
          <cell r="K447">
            <v>0.25</v>
          </cell>
          <cell r="L447">
            <v>540.25</v>
          </cell>
        </row>
        <row r="448">
          <cell r="A448" t="str">
            <v>680.40.60.520-5100.17</v>
          </cell>
          <cell r="B448" t="str">
            <v>5100.17</v>
          </cell>
          <cell r="C448" t="str">
            <v>680.40.60.520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456.58</v>
          </cell>
          <cell r="J448">
            <v>-456.58</v>
          </cell>
          <cell r="K448" t="str">
            <v>+++</v>
          </cell>
          <cell r="L448">
            <v>301.56</v>
          </cell>
        </row>
        <row r="449">
          <cell r="A449" t="str">
            <v>680.40.60.530-5100.17</v>
          </cell>
          <cell r="B449" t="str">
            <v>5100.17</v>
          </cell>
          <cell r="C449" t="str">
            <v>680.40.60.530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str">
            <v>+++</v>
          </cell>
          <cell r="L449">
            <v>0</v>
          </cell>
        </row>
        <row r="450">
          <cell r="A450" t="str">
            <v>680.40.85.015-5100.17</v>
          </cell>
          <cell r="B450" t="str">
            <v>5100.17</v>
          </cell>
          <cell r="C450" t="str">
            <v>680.40.85.015</v>
          </cell>
          <cell r="D450">
            <v>82640</v>
          </cell>
          <cell r="E450">
            <v>0</v>
          </cell>
          <cell r="F450">
            <v>82640</v>
          </cell>
          <cell r="G450">
            <v>0</v>
          </cell>
          <cell r="H450">
            <v>0</v>
          </cell>
          <cell r="I450">
            <v>16151.69</v>
          </cell>
          <cell r="J450">
            <v>66488.31</v>
          </cell>
          <cell r="K450">
            <v>0.2</v>
          </cell>
          <cell r="L450">
            <v>18868.54</v>
          </cell>
        </row>
        <row r="451">
          <cell r="A451" t="str">
            <v>680.40.85.560-5100.17</v>
          </cell>
          <cell r="B451" t="str">
            <v>5100.17</v>
          </cell>
          <cell r="C451" t="str">
            <v>680.40.85.560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str">
            <v>+++</v>
          </cell>
          <cell r="L451">
            <v>0</v>
          </cell>
        </row>
        <row r="452">
          <cell r="A452" t="str">
            <v>680.40.85.680-5100.17</v>
          </cell>
          <cell r="B452" t="str">
            <v>5100.17</v>
          </cell>
          <cell r="C452" t="str">
            <v>680.40.85.680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str">
            <v>+++</v>
          </cell>
          <cell r="L452">
            <v>0</v>
          </cell>
        </row>
        <row r="453">
          <cell r="A453" t="str">
            <v>680.40.85.690-5100.17</v>
          </cell>
          <cell r="B453" t="str">
            <v>5100.17</v>
          </cell>
          <cell r="C453" t="str">
            <v>680.40.85.690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str">
            <v>+++</v>
          </cell>
          <cell r="L453">
            <v>0</v>
          </cell>
        </row>
        <row r="454">
          <cell r="A454" t="str">
            <v>680.40.85.700-5100.17</v>
          </cell>
          <cell r="B454" t="str">
            <v>5100.17</v>
          </cell>
          <cell r="C454" t="str">
            <v>680.40.85.700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str">
            <v>+++</v>
          </cell>
          <cell r="L454">
            <v>0</v>
          </cell>
        </row>
        <row r="455">
          <cell r="A455" t="str">
            <v>680 - Water M-5100.98</v>
          </cell>
          <cell r="B455" t="str">
            <v>5100.98</v>
          </cell>
          <cell r="C455" t="str">
            <v>680 - Water M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str">
            <v>+++</v>
          </cell>
          <cell r="L455">
            <v>0</v>
          </cell>
        </row>
        <row r="456">
          <cell r="A456" t="str">
            <v>680.40.85.015-5100.98</v>
          </cell>
          <cell r="B456" t="str">
            <v>5100.98</v>
          </cell>
          <cell r="C456" t="str">
            <v>680.40.85.015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str">
            <v>+++</v>
          </cell>
          <cell r="L456">
            <v>0</v>
          </cell>
        </row>
        <row r="457">
          <cell r="A457" t="str">
            <v>680.40.85.015-5100.99</v>
          </cell>
          <cell r="B457" t="str">
            <v>5100.99</v>
          </cell>
          <cell r="C457" t="str">
            <v>680.40.85.015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str">
            <v>+++</v>
          </cell>
          <cell r="L457">
            <v>0</v>
          </cell>
        </row>
        <row r="458">
          <cell r="A458" t="str">
            <v>680.05.00.150-6000.01</v>
          </cell>
          <cell r="B458" t="str">
            <v>6000.01</v>
          </cell>
          <cell r="C458" t="str">
            <v>680.05.00.150</v>
          </cell>
          <cell r="D458">
            <v>60000</v>
          </cell>
          <cell r="E458">
            <v>0</v>
          </cell>
          <cell r="F458">
            <v>60000</v>
          </cell>
          <cell r="G458">
            <v>0</v>
          </cell>
          <cell r="H458">
            <v>0</v>
          </cell>
          <cell r="I458">
            <v>0</v>
          </cell>
          <cell r="J458">
            <v>60000</v>
          </cell>
          <cell r="K458">
            <v>0</v>
          </cell>
          <cell r="L458">
            <v>17480.71</v>
          </cell>
        </row>
        <row r="459">
          <cell r="A459" t="str">
            <v>680.05.00.160-6000.01</v>
          </cell>
          <cell r="B459" t="str">
            <v>6000.01</v>
          </cell>
          <cell r="C459" t="str">
            <v>680.05.00.160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+++</v>
          </cell>
          <cell r="L459">
            <v>0</v>
          </cell>
        </row>
        <row r="460">
          <cell r="A460" t="str">
            <v>680.40.85.015-6000.01</v>
          </cell>
          <cell r="B460" t="str">
            <v>6000.01</v>
          </cell>
          <cell r="C460" t="str">
            <v>680.40.85.015</v>
          </cell>
          <cell r="D460">
            <v>255850</v>
          </cell>
          <cell r="E460">
            <v>0</v>
          </cell>
          <cell r="F460">
            <v>255850</v>
          </cell>
          <cell r="G460">
            <v>0</v>
          </cell>
          <cell r="H460">
            <v>4800</v>
          </cell>
          <cell r="I460">
            <v>73.13</v>
          </cell>
          <cell r="J460">
            <v>250976.87</v>
          </cell>
          <cell r="K460">
            <v>0.02</v>
          </cell>
          <cell r="L460">
            <v>417.85</v>
          </cell>
        </row>
        <row r="461">
          <cell r="A461" t="str">
            <v>680.40.85.560-6000.01</v>
          </cell>
          <cell r="B461" t="str">
            <v>6000.01</v>
          </cell>
          <cell r="C461" t="str">
            <v>680.40.85.560</v>
          </cell>
          <cell r="D461">
            <v>100000</v>
          </cell>
          <cell r="E461">
            <v>7610</v>
          </cell>
          <cell r="F461">
            <v>107610</v>
          </cell>
          <cell r="G461">
            <v>0</v>
          </cell>
          <cell r="H461">
            <v>117934.34</v>
          </cell>
          <cell r="I461">
            <v>6020</v>
          </cell>
          <cell r="J461">
            <v>-16344.34</v>
          </cell>
          <cell r="K461">
            <v>1.1499999999999999</v>
          </cell>
          <cell r="L461">
            <v>4978.5</v>
          </cell>
        </row>
        <row r="462">
          <cell r="A462" t="str">
            <v>680.40.85.680-6000.01</v>
          </cell>
          <cell r="B462" t="str">
            <v>6000.01</v>
          </cell>
          <cell r="C462" t="str">
            <v>680.40.85.680</v>
          </cell>
          <cell r="D462">
            <v>25000</v>
          </cell>
          <cell r="E462">
            <v>0</v>
          </cell>
          <cell r="F462">
            <v>25000</v>
          </cell>
          <cell r="G462">
            <v>0</v>
          </cell>
          <cell r="H462">
            <v>0</v>
          </cell>
          <cell r="I462">
            <v>219.37</v>
          </cell>
          <cell r="J462">
            <v>24780.63</v>
          </cell>
          <cell r="K462">
            <v>0.01</v>
          </cell>
          <cell r="L462">
            <v>1253.55</v>
          </cell>
        </row>
        <row r="463">
          <cell r="A463" t="str">
            <v>690.40.85.015-6000.01</v>
          </cell>
          <cell r="B463" t="str">
            <v>6000.01</v>
          </cell>
          <cell r="C463" t="str">
            <v>690.40.85.015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+++</v>
          </cell>
          <cell r="L463">
            <v>0</v>
          </cell>
        </row>
        <row r="464">
          <cell r="A464" t="str">
            <v>700.05.00.150-6000.01</v>
          </cell>
          <cell r="B464" t="str">
            <v>6000.01</v>
          </cell>
          <cell r="C464" t="str">
            <v>700.05.00.150</v>
          </cell>
          <cell r="D464">
            <v>5000</v>
          </cell>
          <cell r="E464">
            <v>0</v>
          </cell>
          <cell r="F464">
            <v>5000</v>
          </cell>
          <cell r="G464">
            <v>0</v>
          </cell>
          <cell r="H464">
            <v>0</v>
          </cell>
          <cell r="I464">
            <v>0</v>
          </cell>
          <cell r="J464">
            <v>5000</v>
          </cell>
          <cell r="K464">
            <v>0</v>
          </cell>
          <cell r="L464">
            <v>75</v>
          </cell>
        </row>
        <row r="465">
          <cell r="A465" t="str">
            <v>700.40.85.015-6000.01</v>
          </cell>
          <cell r="B465" t="str">
            <v>6000.01</v>
          </cell>
          <cell r="C465" t="str">
            <v>700.40.85.015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str">
            <v>+++</v>
          </cell>
          <cell r="L465">
            <v>8741.67</v>
          </cell>
        </row>
        <row r="466">
          <cell r="A466" t="str">
            <v>680.40.85.015-6000.09</v>
          </cell>
          <cell r="B466" t="str">
            <v>6000.09</v>
          </cell>
          <cell r="C466" t="str">
            <v>680.40.85.015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str">
            <v>+++</v>
          </cell>
          <cell r="L466">
            <v>0</v>
          </cell>
        </row>
        <row r="467">
          <cell r="A467" t="str">
            <v>680.40.85.560-6000.09</v>
          </cell>
          <cell r="B467" t="str">
            <v>6000.09</v>
          </cell>
          <cell r="C467" t="str">
            <v>680.40.85.560</v>
          </cell>
          <cell r="D467">
            <v>500</v>
          </cell>
          <cell r="E467">
            <v>0</v>
          </cell>
          <cell r="F467">
            <v>500</v>
          </cell>
          <cell r="G467">
            <v>0</v>
          </cell>
          <cell r="H467">
            <v>0</v>
          </cell>
          <cell r="I467">
            <v>81.13</v>
          </cell>
          <cell r="J467">
            <v>418.87</v>
          </cell>
          <cell r="K467">
            <v>0.16</v>
          </cell>
          <cell r="L467">
            <v>59.21</v>
          </cell>
        </row>
        <row r="468">
          <cell r="A468" t="str">
            <v>680.40.85.680-6000.09</v>
          </cell>
          <cell r="B468" t="str">
            <v>6000.09</v>
          </cell>
          <cell r="C468" t="str">
            <v>680.40.85.680</v>
          </cell>
          <cell r="D468">
            <v>1300</v>
          </cell>
          <cell r="E468">
            <v>0</v>
          </cell>
          <cell r="F468">
            <v>1300</v>
          </cell>
          <cell r="G468">
            <v>0</v>
          </cell>
          <cell r="H468">
            <v>0</v>
          </cell>
          <cell r="I468">
            <v>266.62</v>
          </cell>
          <cell r="J468">
            <v>1033.3800000000001</v>
          </cell>
          <cell r="K468">
            <v>0.21</v>
          </cell>
          <cell r="L468">
            <v>194.53</v>
          </cell>
        </row>
        <row r="469">
          <cell r="A469" t="str">
            <v>680.40.85.690-6000.09</v>
          </cell>
          <cell r="B469" t="str">
            <v>6000.09</v>
          </cell>
          <cell r="C469" t="str">
            <v>680.40.85.690</v>
          </cell>
          <cell r="D469">
            <v>3000</v>
          </cell>
          <cell r="E469">
            <v>0</v>
          </cell>
          <cell r="F469">
            <v>3000</v>
          </cell>
          <cell r="G469">
            <v>0</v>
          </cell>
          <cell r="H469">
            <v>0</v>
          </cell>
          <cell r="I469">
            <v>544.91</v>
          </cell>
          <cell r="J469">
            <v>2455.09</v>
          </cell>
          <cell r="K469">
            <v>0.18</v>
          </cell>
          <cell r="L469">
            <v>397.57</v>
          </cell>
        </row>
        <row r="470">
          <cell r="A470" t="str">
            <v>680.40.85.700-6000.09</v>
          </cell>
          <cell r="B470" t="str">
            <v>6000.09</v>
          </cell>
          <cell r="C470" t="str">
            <v>680.40.85.700</v>
          </cell>
          <cell r="D470">
            <v>1700</v>
          </cell>
          <cell r="E470">
            <v>0</v>
          </cell>
          <cell r="F470">
            <v>1700</v>
          </cell>
          <cell r="G470">
            <v>0</v>
          </cell>
          <cell r="H470">
            <v>0</v>
          </cell>
          <cell r="I470">
            <v>266.62</v>
          </cell>
          <cell r="J470">
            <v>1433.38</v>
          </cell>
          <cell r="K470">
            <v>0.16</v>
          </cell>
          <cell r="L470">
            <v>194.53</v>
          </cell>
        </row>
        <row r="471">
          <cell r="A471" t="str">
            <v>680.40.85.015-6000.10</v>
          </cell>
          <cell r="B471" t="str">
            <v>6000.10</v>
          </cell>
          <cell r="C471" t="str">
            <v>680.40.85.015</v>
          </cell>
          <cell r="D471">
            <v>5500</v>
          </cell>
          <cell r="E471">
            <v>0</v>
          </cell>
          <cell r="F471">
            <v>5500</v>
          </cell>
          <cell r="G471">
            <v>0</v>
          </cell>
          <cell r="H471">
            <v>0</v>
          </cell>
          <cell r="I471">
            <v>0</v>
          </cell>
          <cell r="J471">
            <v>5500</v>
          </cell>
          <cell r="K471">
            <v>0</v>
          </cell>
          <cell r="L471">
            <v>1182.5</v>
          </cell>
        </row>
        <row r="472">
          <cell r="A472" t="str">
            <v>680.40.85.560-6000.10</v>
          </cell>
          <cell r="B472" t="str">
            <v>6000.10</v>
          </cell>
          <cell r="C472" t="str">
            <v>680.40.85.560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str">
            <v>+++</v>
          </cell>
          <cell r="L472">
            <v>0</v>
          </cell>
        </row>
        <row r="473">
          <cell r="A473" t="str">
            <v>680.40.85.015-6000.12</v>
          </cell>
          <cell r="B473" t="str">
            <v>6000.12</v>
          </cell>
          <cell r="C473" t="str">
            <v>680.40.85.015</v>
          </cell>
          <cell r="D473">
            <v>2500</v>
          </cell>
          <cell r="E473">
            <v>0</v>
          </cell>
          <cell r="F473">
            <v>2500</v>
          </cell>
          <cell r="G473">
            <v>0</v>
          </cell>
          <cell r="H473">
            <v>0</v>
          </cell>
          <cell r="I473">
            <v>590.19000000000005</v>
          </cell>
          <cell r="J473">
            <v>1909.81</v>
          </cell>
          <cell r="K473">
            <v>0.24</v>
          </cell>
          <cell r="L473">
            <v>573</v>
          </cell>
        </row>
        <row r="474">
          <cell r="A474" t="str">
            <v>690.40.85.015-6000.12</v>
          </cell>
          <cell r="B474" t="str">
            <v>6000.12</v>
          </cell>
          <cell r="C474" t="str">
            <v>690.40.85.015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str">
            <v>+++</v>
          </cell>
          <cell r="L474">
            <v>0</v>
          </cell>
        </row>
        <row r="475">
          <cell r="A475" t="str">
            <v>700.40.85.015-6000.12</v>
          </cell>
          <cell r="B475" t="str">
            <v>6000.12</v>
          </cell>
          <cell r="C475" t="str">
            <v>700.40.85.015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str">
            <v>+++</v>
          </cell>
          <cell r="L475">
            <v>0</v>
          </cell>
        </row>
        <row r="476">
          <cell r="A476" t="str">
            <v>680.05.00.150-6000.15</v>
          </cell>
          <cell r="B476" t="str">
            <v>6000.15</v>
          </cell>
          <cell r="C476" t="str">
            <v>680.05.00.150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str">
            <v>+++</v>
          </cell>
          <cell r="L476">
            <v>0</v>
          </cell>
        </row>
        <row r="477">
          <cell r="A477" t="str">
            <v>680.05.00.160-6000.15</v>
          </cell>
          <cell r="B477" t="str">
            <v>6000.15</v>
          </cell>
          <cell r="C477" t="str">
            <v>680.05.00.160</v>
          </cell>
          <cell r="D477">
            <v>85000</v>
          </cell>
          <cell r="E477">
            <v>0</v>
          </cell>
          <cell r="F477">
            <v>85000</v>
          </cell>
          <cell r="G477">
            <v>0</v>
          </cell>
          <cell r="H477">
            <v>0</v>
          </cell>
          <cell r="I477">
            <v>18595.12</v>
          </cell>
          <cell r="J477">
            <v>66404.88</v>
          </cell>
          <cell r="K477">
            <v>0.22</v>
          </cell>
          <cell r="L477">
            <v>25664.11</v>
          </cell>
        </row>
        <row r="478">
          <cell r="A478" t="str">
            <v>680.40.85.015-6000.15</v>
          </cell>
          <cell r="B478" t="str">
            <v>6000.15</v>
          </cell>
          <cell r="C478" t="str">
            <v>680.40.85.015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str">
            <v>+++</v>
          </cell>
          <cell r="L478">
            <v>0</v>
          </cell>
        </row>
        <row r="479">
          <cell r="A479" t="str">
            <v>680.40.85.015-6000.18</v>
          </cell>
          <cell r="B479" t="str">
            <v>6000.18</v>
          </cell>
          <cell r="C479" t="str">
            <v>680.40.85.015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76.5</v>
          </cell>
          <cell r="J479">
            <v>-76.5</v>
          </cell>
          <cell r="K479" t="str">
            <v>+++</v>
          </cell>
          <cell r="L479">
            <v>0</v>
          </cell>
        </row>
        <row r="480">
          <cell r="A480" t="str">
            <v>680.40.85.560-6000.18</v>
          </cell>
          <cell r="B480" t="str">
            <v>6000.18</v>
          </cell>
          <cell r="C480" t="str">
            <v>680.40.85.560</v>
          </cell>
          <cell r="D480">
            <v>25000</v>
          </cell>
          <cell r="E480">
            <v>0</v>
          </cell>
          <cell r="F480">
            <v>25000</v>
          </cell>
          <cell r="G480">
            <v>0</v>
          </cell>
          <cell r="H480">
            <v>0</v>
          </cell>
          <cell r="I480">
            <v>0</v>
          </cell>
          <cell r="J480">
            <v>25000</v>
          </cell>
          <cell r="K480">
            <v>0</v>
          </cell>
          <cell r="L480">
            <v>0</v>
          </cell>
        </row>
        <row r="481">
          <cell r="A481" t="str">
            <v>700.40.85.015-6000.18</v>
          </cell>
          <cell r="B481" t="str">
            <v>6000.18</v>
          </cell>
          <cell r="C481" t="str">
            <v>700.40.85.015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str">
            <v>+++</v>
          </cell>
          <cell r="L481">
            <v>0</v>
          </cell>
        </row>
        <row r="482">
          <cell r="A482" t="str">
            <v>680.40.50.001-6000.19</v>
          </cell>
          <cell r="B482" t="str">
            <v>6000.19</v>
          </cell>
          <cell r="C482" t="str">
            <v>680.40.50.001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str">
            <v>+++</v>
          </cell>
          <cell r="L482">
            <v>0</v>
          </cell>
        </row>
        <row r="483">
          <cell r="A483" t="str">
            <v>680.40.85.015-6100.01</v>
          </cell>
          <cell r="B483" t="str">
            <v>6100.01</v>
          </cell>
          <cell r="C483" t="str">
            <v>680.40.85.015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str">
            <v>+++</v>
          </cell>
          <cell r="L483">
            <v>0</v>
          </cell>
        </row>
        <row r="484">
          <cell r="A484" t="str">
            <v>680.40.85.680-6100.01</v>
          </cell>
          <cell r="B484" t="str">
            <v>6100.01</v>
          </cell>
          <cell r="C484" t="str">
            <v>680.40.85.680</v>
          </cell>
          <cell r="D484">
            <v>602000</v>
          </cell>
          <cell r="E484">
            <v>0</v>
          </cell>
          <cell r="F484">
            <v>602000</v>
          </cell>
          <cell r="G484">
            <v>0</v>
          </cell>
          <cell r="H484">
            <v>0</v>
          </cell>
          <cell r="I484">
            <v>183188.42</v>
          </cell>
          <cell r="J484">
            <v>418811.58</v>
          </cell>
          <cell r="K484">
            <v>0.3</v>
          </cell>
          <cell r="L484">
            <v>141785.71</v>
          </cell>
        </row>
        <row r="485">
          <cell r="A485" t="str">
            <v>680.40.85.015-6100.02</v>
          </cell>
          <cell r="B485" t="str">
            <v>6100.02</v>
          </cell>
          <cell r="C485" t="str">
            <v>680.40.85.015</v>
          </cell>
          <cell r="D485">
            <v>9500</v>
          </cell>
          <cell r="E485">
            <v>0</v>
          </cell>
          <cell r="F485">
            <v>9500</v>
          </cell>
          <cell r="G485">
            <v>0</v>
          </cell>
          <cell r="H485">
            <v>0</v>
          </cell>
          <cell r="I485">
            <v>1847.98</v>
          </cell>
          <cell r="J485">
            <v>7652.02</v>
          </cell>
          <cell r="K485">
            <v>0.19</v>
          </cell>
          <cell r="L485">
            <v>2333.56</v>
          </cell>
        </row>
        <row r="486">
          <cell r="A486" t="str">
            <v>680.40.85.015-6100.03</v>
          </cell>
          <cell r="B486" t="str">
            <v>6100.03</v>
          </cell>
          <cell r="C486" t="str">
            <v>680.40.85.015</v>
          </cell>
          <cell r="D486">
            <v>7200</v>
          </cell>
          <cell r="E486">
            <v>0</v>
          </cell>
          <cell r="F486">
            <v>7200</v>
          </cell>
          <cell r="G486">
            <v>0</v>
          </cell>
          <cell r="H486">
            <v>0</v>
          </cell>
          <cell r="I486">
            <v>2598.9</v>
          </cell>
          <cell r="J486">
            <v>4601.1000000000004</v>
          </cell>
          <cell r="K486">
            <v>0.36</v>
          </cell>
          <cell r="L486">
            <v>1452.32</v>
          </cell>
        </row>
        <row r="487">
          <cell r="A487" t="str">
            <v>680.40.85.015-6200.01</v>
          </cell>
          <cell r="B487" t="str">
            <v>6200.01</v>
          </cell>
          <cell r="C487" t="str">
            <v>680.40.85.015</v>
          </cell>
          <cell r="D487">
            <v>5000</v>
          </cell>
          <cell r="E487">
            <v>0</v>
          </cell>
          <cell r="F487">
            <v>5000</v>
          </cell>
          <cell r="G487">
            <v>0</v>
          </cell>
          <cell r="H487">
            <v>0</v>
          </cell>
          <cell r="I487">
            <v>502.18</v>
          </cell>
          <cell r="J487">
            <v>4497.82</v>
          </cell>
          <cell r="K487">
            <v>0.1</v>
          </cell>
          <cell r="L487">
            <v>1503.37</v>
          </cell>
        </row>
        <row r="488">
          <cell r="A488" t="str">
            <v>680.05.00.150-6200.02</v>
          </cell>
          <cell r="B488" t="str">
            <v>6200.02</v>
          </cell>
          <cell r="C488" t="str">
            <v>680.05.00.150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str">
            <v>+++</v>
          </cell>
          <cell r="L488">
            <v>0</v>
          </cell>
        </row>
        <row r="489">
          <cell r="A489" t="str">
            <v>680.05.00.160-6200.02</v>
          </cell>
          <cell r="B489" t="str">
            <v>6200.02</v>
          </cell>
          <cell r="C489" t="str">
            <v>680.05.00.160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str">
            <v>+++</v>
          </cell>
          <cell r="L489">
            <v>0</v>
          </cell>
        </row>
        <row r="490">
          <cell r="A490" t="str">
            <v>680.40.60.520-6200.02</v>
          </cell>
          <cell r="B490" t="str">
            <v>6200.02</v>
          </cell>
          <cell r="C490" t="str">
            <v>680.40.60.520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str">
            <v>+++</v>
          </cell>
          <cell r="L490">
            <v>1375</v>
          </cell>
        </row>
        <row r="491">
          <cell r="A491" t="str">
            <v>680.40.85.015-6200.02</v>
          </cell>
          <cell r="B491" t="str">
            <v>6200.02</v>
          </cell>
          <cell r="C491" t="str">
            <v>680.40.85.015</v>
          </cell>
          <cell r="D491">
            <v>6600</v>
          </cell>
          <cell r="E491">
            <v>0</v>
          </cell>
          <cell r="F491">
            <v>6600</v>
          </cell>
          <cell r="G491">
            <v>0</v>
          </cell>
          <cell r="H491">
            <v>0</v>
          </cell>
          <cell r="I491">
            <v>2258.58</v>
          </cell>
          <cell r="J491">
            <v>4341.42</v>
          </cell>
          <cell r="K491">
            <v>0.34</v>
          </cell>
          <cell r="L491">
            <v>849.55</v>
          </cell>
        </row>
        <row r="492">
          <cell r="A492" t="str">
            <v>680.40.85.560-6200.02</v>
          </cell>
          <cell r="B492" t="str">
            <v>6200.02</v>
          </cell>
          <cell r="C492" t="str">
            <v>680.40.85.560</v>
          </cell>
          <cell r="D492">
            <v>5000</v>
          </cell>
          <cell r="E492">
            <v>0</v>
          </cell>
          <cell r="F492">
            <v>5000</v>
          </cell>
          <cell r="G492">
            <v>0</v>
          </cell>
          <cell r="H492">
            <v>0</v>
          </cell>
          <cell r="I492">
            <v>1486.79</v>
          </cell>
          <cell r="J492">
            <v>3513.21</v>
          </cell>
          <cell r="K492">
            <v>0.3</v>
          </cell>
          <cell r="L492">
            <v>1075.43</v>
          </cell>
        </row>
        <row r="493">
          <cell r="A493" t="str">
            <v>680.40.85.680-6200.02</v>
          </cell>
          <cell r="B493" t="str">
            <v>6200.02</v>
          </cell>
          <cell r="C493" t="str">
            <v>680.40.85.680</v>
          </cell>
          <cell r="D493">
            <v>3750</v>
          </cell>
          <cell r="E493">
            <v>0</v>
          </cell>
          <cell r="F493">
            <v>3750</v>
          </cell>
          <cell r="G493">
            <v>0</v>
          </cell>
          <cell r="H493">
            <v>0</v>
          </cell>
          <cell r="I493">
            <v>88.06</v>
          </cell>
          <cell r="J493">
            <v>3661.94</v>
          </cell>
          <cell r="K493">
            <v>0.02</v>
          </cell>
          <cell r="L493">
            <v>427.73</v>
          </cell>
        </row>
        <row r="494">
          <cell r="A494" t="str">
            <v>680.40.85.690-6200.02</v>
          </cell>
          <cell r="B494" t="str">
            <v>6200.02</v>
          </cell>
          <cell r="C494" t="str">
            <v>680.40.85.690</v>
          </cell>
          <cell r="D494">
            <v>10000</v>
          </cell>
          <cell r="E494">
            <v>0</v>
          </cell>
          <cell r="F494">
            <v>10000</v>
          </cell>
          <cell r="G494">
            <v>0</v>
          </cell>
          <cell r="H494">
            <v>2850.69</v>
          </cell>
          <cell r="I494">
            <v>1414.09</v>
          </cell>
          <cell r="J494">
            <v>5735.22</v>
          </cell>
          <cell r="K494">
            <v>0.43</v>
          </cell>
          <cell r="L494">
            <v>1218.74</v>
          </cell>
        </row>
        <row r="495">
          <cell r="A495" t="str">
            <v>680.40.85.700-6200.02</v>
          </cell>
          <cell r="B495" t="str">
            <v>6200.02</v>
          </cell>
          <cell r="C495" t="str">
            <v>680.40.85.700</v>
          </cell>
          <cell r="D495">
            <v>7000</v>
          </cell>
          <cell r="E495">
            <v>0</v>
          </cell>
          <cell r="F495">
            <v>7000</v>
          </cell>
          <cell r="G495">
            <v>0</v>
          </cell>
          <cell r="H495">
            <v>2372.3000000000002</v>
          </cell>
          <cell r="I495">
            <v>32.799999999999997</v>
          </cell>
          <cell r="J495">
            <v>4594.8999999999996</v>
          </cell>
          <cell r="K495">
            <v>0.34</v>
          </cell>
          <cell r="L495">
            <v>3160.21</v>
          </cell>
        </row>
        <row r="496">
          <cell r="A496" t="str">
            <v>700.40.85.015-6200.02</v>
          </cell>
          <cell r="B496" t="str">
            <v>6200.02</v>
          </cell>
          <cell r="C496" t="str">
            <v>700.40.85.015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str">
            <v>+++</v>
          </cell>
          <cell r="L496">
            <v>0</v>
          </cell>
        </row>
        <row r="497">
          <cell r="A497" t="str">
            <v>680.40.85.015-6200.03</v>
          </cell>
          <cell r="B497" t="str">
            <v>6200.03</v>
          </cell>
          <cell r="C497" t="str">
            <v>680.40.85.015</v>
          </cell>
          <cell r="D497">
            <v>2500</v>
          </cell>
          <cell r="E497">
            <v>0</v>
          </cell>
          <cell r="F497">
            <v>2500</v>
          </cell>
          <cell r="G497">
            <v>0</v>
          </cell>
          <cell r="H497">
            <v>0</v>
          </cell>
          <cell r="I497">
            <v>209.38</v>
          </cell>
          <cell r="J497">
            <v>2290.62</v>
          </cell>
          <cell r="K497">
            <v>0.08</v>
          </cell>
          <cell r="L497">
            <v>290.68</v>
          </cell>
        </row>
        <row r="498">
          <cell r="A498" t="str">
            <v>680.40.85.015-6200.04</v>
          </cell>
          <cell r="B498" t="str">
            <v>6200.04</v>
          </cell>
          <cell r="C498" t="str">
            <v>680.40.85.015</v>
          </cell>
          <cell r="D498">
            <v>6000</v>
          </cell>
          <cell r="E498">
            <v>0</v>
          </cell>
          <cell r="F498">
            <v>6000</v>
          </cell>
          <cell r="G498">
            <v>0</v>
          </cell>
          <cell r="H498">
            <v>0</v>
          </cell>
          <cell r="I498">
            <v>802.91</v>
          </cell>
          <cell r="J498">
            <v>5197.09</v>
          </cell>
          <cell r="K498">
            <v>0.13</v>
          </cell>
          <cell r="L498">
            <v>532.39</v>
          </cell>
        </row>
        <row r="499">
          <cell r="A499" t="str">
            <v>680.40.85.560-6200.04</v>
          </cell>
          <cell r="B499" t="str">
            <v>6200.04</v>
          </cell>
          <cell r="C499" t="str">
            <v>680.40.85.560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str">
            <v>+++</v>
          </cell>
          <cell r="L499">
            <v>0</v>
          </cell>
        </row>
        <row r="500">
          <cell r="A500" t="str">
            <v>680.40.85.015-6200.05</v>
          </cell>
          <cell r="B500" t="str">
            <v>6200.05</v>
          </cell>
          <cell r="C500" t="str">
            <v>680.40.85.015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str">
            <v>+++</v>
          </cell>
          <cell r="L500">
            <v>0</v>
          </cell>
        </row>
        <row r="501">
          <cell r="A501" t="str">
            <v>680.40.85.560-6200.05</v>
          </cell>
          <cell r="B501" t="str">
            <v>6200.05</v>
          </cell>
          <cell r="C501" t="str">
            <v>680.40.85.560</v>
          </cell>
          <cell r="D501">
            <v>3000</v>
          </cell>
          <cell r="E501">
            <v>0</v>
          </cell>
          <cell r="F501">
            <v>3000</v>
          </cell>
          <cell r="G501">
            <v>0</v>
          </cell>
          <cell r="H501">
            <v>0</v>
          </cell>
          <cell r="I501">
            <v>0</v>
          </cell>
          <cell r="J501">
            <v>3000</v>
          </cell>
          <cell r="K501">
            <v>0</v>
          </cell>
          <cell r="L501">
            <v>524.32000000000005</v>
          </cell>
        </row>
        <row r="502">
          <cell r="A502" t="str">
            <v>680.40.85.680-6200.05</v>
          </cell>
          <cell r="B502" t="str">
            <v>6200.05</v>
          </cell>
          <cell r="C502" t="str">
            <v>680.40.85.680</v>
          </cell>
          <cell r="D502">
            <v>9000</v>
          </cell>
          <cell r="E502">
            <v>0</v>
          </cell>
          <cell r="F502">
            <v>9000</v>
          </cell>
          <cell r="G502">
            <v>0</v>
          </cell>
          <cell r="H502">
            <v>0</v>
          </cell>
          <cell r="I502">
            <v>0</v>
          </cell>
          <cell r="J502">
            <v>9000</v>
          </cell>
          <cell r="K502">
            <v>0</v>
          </cell>
          <cell r="L502">
            <v>2097.23</v>
          </cell>
        </row>
        <row r="503">
          <cell r="A503" t="str">
            <v>680.40.85.690-6200.05</v>
          </cell>
          <cell r="B503" t="str">
            <v>6200.05</v>
          </cell>
          <cell r="C503" t="str">
            <v>680.40.85.690</v>
          </cell>
          <cell r="D503">
            <v>27000</v>
          </cell>
          <cell r="E503">
            <v>0</v>
          </cell>
          <cell r="F503">
            <v>27000</v>
          </cell>
          <cell r="G503">
            <v>0</v>
          </cell>
          <cell r="H503">
            <v>0</v>
          </cell>
          <cell r="I503">
            <v>0</v>
          </cell>
          <cell r="J503">
            <v>27000</v>
          </cell>
          <cell r="K503">
            <v>0</v>
          </cell>
          <cell r="L503">
            <v>5767.41</v>
          </cell>
        </row>
        <row r="504">
          <cell r="A504" t="str">
            <v>680.40.85.700-6200.05</v>
          </cell>
          <cell r="B504" t="str">
            <v>6200.05</v>
          </cell>
          <cell r="C504" t="str">
            <v>680.40.85.700</v>
          </cell>
          <cell r="D504">
            <v>9000</v>
          </cell>
          <cell r="E504">
            <v>0</v>
          </cell>
          <cell r="F504">
            <v>9000</v>
          </cell>
          <cell r="G504">
            <v>0</v>
          </cell>
          <cell r="H504">
            <v>0</v>
          </cell>
          <cell r="I504">
            <v>0</v>
          </cell>
          <cell r="J504">
            <v>9000</v>
          </cell>
          <cell r="K504">
            <v>0</v>
          </cell>
          <cell r="L504">
            <v>2097.23</v>
          </cell>
        </row>
        <row r="505">
          <cell r="A505" t="str">
            <v>680.05.00.160-6200.09</v>
          </cell>
          <cell r="B505" t="str">
            <v>6200.09</v>
          </cell>
          <cell r="C505" t="str">
            <v>680.05.00.160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str">
            <v>+++</v>
          </cell>
          <cell r="L505">
            <v>0</v>
          </cell>
        </row>
        <row r="506">
          <cell r="A506" t="str">
            <v>680.40.50.001-6200.09</v>
          </cell>
          <cell r="B506" t="str">
            <v>6200.09</v>
          </cell>
          <cell r="C506" t="str">
            <v>680.40.50.001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str">
            <v>+++</v>
          </cell>
          <cell r="L506">
            <v>0</v>
          </cell>
        </row>
        <row r="507">
          <cell r="A507" t="str">
            <v>680.40.85.015-6200.09</v>
          </cell>
          <cell r="B507" t="str">
            <v>6200.09</v>
          </cell>
          <cell r="C507" t="str">
            <v>680.40.85.015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str">
            <v>+++</v>
          </cell>
          <cell r="L507">
            <v>0</v>
          </cell>
        </row>
        <row r="508">
          <cell r="A508" t="str">
            <v>680.40.85.560-6200.09</v>
          </cell>
          <cell r="B508" t="str">
            <v>6200.09</v>
          </cell>
          <cell r="C508" t="str">
            <v>680.40.85.560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str">
            <v>+++</v>
          </cell>
          <cell r="L508">
            <v>0</v>
          </cell>
        </row>
        <row r="509">
          <cell r="A509" t="str">
            <v>680.40.85.680-6200.09</v>
          </cell>
          <cell r="B509" t="str">
            <v>6200.09</v>
          </cell>
          <cell r="C509" t="str">
            <v>680.40.85.680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str">
            <v>+++</v>
          </cell>
          <cell r="L509">
            <v>0</v>
          </cell>
        </row>
        <row r="510">
          <cell r="A510" t="str">
            <v>690.40.85.015-6200.09</v>
          </cell>
          <cell r="B510" t="str">
            <v>6200.09</v>
          </cell>
          <cell r="C510" t="str">
            <v>690.40.85.015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str">
            <v>+++</v>
          </cell>
          <cell r="L510">
            <v>0</v>
          </cell>
        </row>
        <row r="511">
          <cell r="A511" t="str">
            <v>700.40.85.015-6200.09</v>
          </cell>
          <cell r="B511" t="str">
            <v>6200.09</v>
          </cell>
          <cell r="C511" t="str">
            <v>700.40.85.015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str">
            <v>+++</v>
          </cell>
          <cell r="L511">
            <v>0</v>
          </cell>
        </row>
        <row r="512">
          <cell r="A512" t="str">
            <v>680.40.85.015-6200.10</v>
          </cell>
          <cell r="B512" t="str">
            <v>6200.10</v>
          </cell>
          <cell r="C512" t="str">
            <v>680.40.85.015</v>
          </cell>
          <cell r="D512">
            <v>3000</v>
          </cell>
          <cell r="E512">
            <v>0</v>
          </cell>
          <cell r="F512">
            <v>3000</v>
          </cell>
          <cell r="G512">
            <v>0</v>
          </cell>
          <cell r="H512">
            <v>0</v>
          </cell>
          <cell r="I512">
            <v>0</v>
          </cell>
          <cell r="J512">
            <v>3000</v>
          </cell>
          <cell r="K512">
            <v>0</v>
          </cell>
          <cell r="L512">
            <v>0</v>
          </cell>
        </row>
        <row r="513">
          <cell r="A513" t="str">
            <v>680.40.85.690-6200.12</v>
          </cell>
          <cell r="B513" t="str">
            <v>6200.12</v>
          </cell>
          <cell r="C513" t="str">
            <v>680.40.85.690</v>
          </cell>
          <cell r="D513">
            <v>5000</v>
          </cell>
          <cell r="E513">
            <v>0</v>
          </cell>
          <cell r="F513">
            <v>5000</v>
          </cell>
          <cell r="G513">
            <v>0</v>
          </cell>
          <cell r="H513">
            <v>0</v>
          </cell>
          <cell r="I513">
            <v>131.47999999999999</v>
          </cell>
          <cell r="J513">
            <v>4868.5200000000004</v>
          </cell>
          <cell r="K513">
            <v>0.03</v>
          </cell>
          <cell r="L513">
            <v>871.21</v>
          </cell>
        </row>
        <row r="514">
          <cell r="A514" t="str">
            <v>680.40.85.015-6280.13</v>
          </cell>
          <cell r="B514" t="str">
            <v>6280.13</v>
          </cell>
          <cell r="C514" t="str">
            <v>680.40.85.015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str">
            <v>+++</v>
          </cell>
          <cell r="L514">
            <v>0</v>
          </cell>
        </row>
        <row r="515">
          <cell r="A515" t="str">
            <v>680.40.85.560-6280.13</v>
          </cell>
          <cell r="B515" t="str">
            <v>6280.13</v>
          </cell>
          <cell r="C515" t="str">
            <v>680.40.85.560</v>
          </cell>
          <cell r="D515">
            <v>35000</v>
          </cell>
          <cell r="E515">
            <v>6551</v>
          </cell>
          <cell r="F515">
            <v>41551</v>
          </cell>
          <cell r="G515">
            <v>0</v>
          </cell>
          <cell r="H515">
            <v>10670.87</v>
          </cell>
          <cell r="I515">
            <v>2122.37</v>
          </cell>
          <cell r="J515">
            <v>28757.759999999998</v>
          </cell>
          <cell r="K515">
            <v>0.31</v>
          </cell>
          <cell r="L515">
            <v>5297.87</v>
          </cell>
        </row>
        <row r="516">
          <cell r="A516" t="str">
            <v>680.40.85.560-6280.14</v>
          </cell>
          <cell r="B516" t="str">
            <v>6280.14</v>
          </cell>
          <cell r="C516" t="str">
            <v>680.40.85.560</v>
          </cell>
          <cell r="D516">
            <v>1000</v>
          </cell>
          <cell r="E516">
            <v>0</v>
          </cell>
          <cell r="F516">
            <v>1000</v>
          </cell>
          <cell r="G516">
            <v>0</v>
          </cell>
          <cell r="H516">
            <v>0</v>
          </cell>
          <cell r="I516">
            <v>0</v>
          </cell>
          <cell r="J516">
            <v>1000</v>
          </cell>
          <cell r="K516">
            <v>0</v>
          </cell>
          <cell r="L516">
            <v>0</v>
          </cell>
        </row>
        <row r="517">
          <cell r="A517" t="str">
            <v>680.40.85.680-6280.14</v>
          </cell>
          <cell r="B517" t="str">
            <v>6280.14</v>
          </cell>
          <cell r="C517" t="str">
            <v>680.40.85.680</v>
          </cell>
          <cell r="D517">
            <v>1200</v>
          </cell>
          <cell r="E517">
            <v>0</v>
          </cell>
          <cell r="F517">
            <v>1200</v>
          </cell>
          <cell r="G517">
            <v>0</v>
          </cell>
          <cell r="H517">
            <v>0</v>
          </cell>
          <cell r="I517">
            <v>0</v>
          </cell>
          <cell r="J517">
            <v>1200</v>
          </cell>
          <cell r="K517">
            <v>0</v>
          </cell>
          <cell r="L517">
            <v>0</v>
          </cell>
        </row>
        <row r="518">
          <cell r="A518" t="str">
            <v>680.40.85.690-6280.14</v>
          </cell>
          <cell r="B518" t="str">
            <v>6280.14</v>
          </cell>
          <cell r="C518" t="str">
            <v>680.40.85.690</v>
          </cell>
          <cell r="D518">
            <v>3000</v>
          </cell>
          <cell r="E518">
            <v>0</v>
          </cell>
          <cell r="F518">
            <v>3000</v>
          </cell>
          <cell r="G518">
            <v>0</v>
          </cell>
          <cell r="H518">
            <v>0</v>
          </cell>
          <cell r="I518">
            <v>1485.81</v>
          </cell>
          <cell r="J518">
            <v>1514.19</v>
          </cell>
          <cell r="K518">
            <v>0.5</v>
          </cell>
          <cell r="L518">
            <v>1621.76</v>
          </cell>
        </row>
        <row r="519">
          <cell r="A519" t="str">
            <v>680.40.85.700-6280.14</v>
          </cell>
          <cell r="B519" t="str">
            <v>6280.14</v>
          </cell>
          <cell r="C519" t="str">
            <v>680.40.85.700</v>
          </cell>
          <cell r="D519">
            <v>2500</v>
          </cell>
          <cell r="E519">
            <v>0</v>
          </cell>
          <cell r="F519">
            <v>2500</v>
          </cell>
          <cell r="G519">
            <v>0</v>
          </cell>
          <cell r="H519">
            <v>0</v>
          </cell>
          <cell r="I519">
            <v>378.1</v>
          </cell>
          <cell r="J519">
            <v>2121.9</v>
          </cell>
          <cell r="K519">
            <v>0.15</v>
          </cell>
          <cell r="L519">
            <v>0</v>
          </cell>
        </row>
        <row r="520">
          <cell r="A520" t="str">
            <v>670.40.75.610-6280.25</v>
          </cell>
          <cell r="B520" t="str">
            <v>6280.25</v>
          </cell>
          <cell r="C520" t="str">
            <v>670.40.75.610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str">
            <v>+++</v>
          </cell>
          <cell r="L520">
            <v>0</v>
          </cell>
        </row>
        <row r="521">
          <cell r="A521" t="str">
            <v>670.40.75.620-6280.26</v>
          </cell>
          <cell r="B521" t="str">
            <v>6280.26</v>
          </cell>
          <cell r="C521" t="str">
            <v>670.40.75.620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str">
            <v>+++</v>
          </cell>
          <cell r="L521">
            <v>0</v>
          </cell>
        </row>
        <row r="522">
          <cell r="A522" t="str">
            <v>680.40.85.015-6280.27</v>
          </cell>
          <cell r="B522" t="str">
            <v>6280.27</v>
          </cell>
          <cell r="C522" t="str">
            <v>680.40.85.015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str">
            <v>+++</v>
          </cell>
          <cell r="L522">
            <v>0</v>
          </cell>
        </row>
        <row r="523">
          <cell r="A523" t="str">
            <v>680.40.85.560-6280.27</v>
          </cell>
          <cell r="B523" t="str">
            <v>6280.27</v>
          </cell>
          <cell r="C523" t="str">
            <v>680.40.85.560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str">
            <v>+++</v>
          </cell>
          <cell r="L523">
            <v>0</v>
          </cell>
        </row>
        <row r="524">
          <cell r="A524" t="str">
            <v>680.40.85.680-6280.27</v>
          </cell>
          <cell r="B524" t="str">
            <v>6280.27</v>
          </cell>
          <cell r="C524" t="str">
            <v>680.40.85.680</v>
          </cell>
          <cell r="D524">
            <v>3500000</v>
          </cell>
          <cell r="E524">
            <v>0</v>
          </cell>
          <cell r="F524">
            <v>3500000</v>
          </cell>
          <cell r="G524">
            <v>0</v>
          </cell>
          <cell r="H524">
            <v>0</v>
          </cell>
          <cell r="I524">
            <v>660909.05000000005</v>
          </cell>
          <cell r="J524">
            <v>2839090.95</v>
          </cell>
          <cell r="K524">
            <v>0.19</v>
          </cell>
          <cell r="L524">
            <v>617366.96</v>
          </cell>
        </row>
        <row r="525">
          <cell r="A525" t="str">
            <v>680.40.85.015-6280.28</v>
          </cell>
          <cell r="B525" t="str">
            <v>6280.28</v>
          </cell>
          <cell r="C525" t="str">
            <v>680.40.85.015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str">
            <v>+++</v>
          </cell>
          <cell r="L525">
            <v>0</v>
          </cell>
        </row>
        <row r="526">
          <cell r="A526" t="str">
            <v>680.40.85.560-6280.28</v>
          </cell>
          <cell r="B526" t="str">
            <v>6280.28</v>
          </cell>
          <cell r="C526" t="str">
            <v>680.40.85.560</v>
          </cell>
          <cell r="D526">
            <v>85000</v>
          </cell>
          <cell r="E526">
            <v>0</v>
          </cell>
          <cell r="F526">
            <v>85000</v>
          </cell>
          <cell r="G526">
            <v>0</v>
          </cell>
          <cell r="H526">
            <v>19991.759999999998</v>
          </cell>
          <cell r="I526">
            <v>14762.96</v>
          </cell>
          <cell r="J526">
            <v>50245.279999999999</v>
          </cell>
          <cell r="K526">
            <v>0.41</v>
          </cell>
          <cell r="L526">
            <v>7959.77</v>
          </cell>
        </row>
        <row r="527">
          <cell r="A527" t="str">
            <v>680.40.85.015-6280.29</v>
          </cell>
          <cell r="B527" t="str">
            <v>6280.29</v>
          </cell>
          <cell r="C527" t="str">
            <v>680.40.85.015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str">
            <v>+++</v>
          </cell>
          <cell r="L527">
            <v>0</v>
          </cell>
        </row>
        <row r="528">
          <cell r="A528" t="str">
            <v>680.40.85.560-6280.29</v>
          </cell>
          <cell r="B528" t="str">
            <v>6280.29</v>
          </cell>
          <cell r="C528" t="str">
            <v>680.40.85.560</v>
          </cell>
          <cell r="D528">
            <v>1000000</v>
          </cell>
          <cell r="E528">
            <v>0</v>
          </cell>
          <cell r="F528">
            <v>1000000</v>
          </cell>
          <cell r="G528">
            <v>0</v>
          </cell>
          <cell r="H528">
            <v>0</v>
          </cell>
          <cell r="I528">
            <v>1444.01</v>
          </cell>
          <cell r="J528">
            <v>998555.99</v>
          </cell>
          <cell r="K528">
            <v>0</v>
          </cell>
          <cell r="L528">
            <v>179943.73</v>
          </cell>
        </row>
        <row r="529">
          <cell r="A529" t="str">
            <v>680.40.85.015-6280.30</v>
          </cell>
          <cell r="B529" t="str">
            <v>6280.30</v>
          </cell>
          <cell r="C529" t="str">
            <v>680.40.85.015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str">
            <v>+++</v>
          </cell>
          <cell r="L529">
            <v>0</v>
          </cell>
        </row>
        <row r="530">
          <cell r="A530" t="str">
            <v>680.40.85.560-6280.30</v>
          </cell>
          <cell r="B530" t="str">
            <v>6280.30</v>
          </cell>
          <cell r="C530" t="str">
            <v>680.40.85.560</v>
          </cell>
          <cell r="D530">
            <v>3000</v>
          </cell>
          <cell r="E530">
            <v>0</v>
          </cell>
          <cell r="F530">
            <v>3000</v>
          </cell>
          <cell r="G530">
            <v>0</v>
          </cell>
          <cell r="H530">
            <v>0</v>
          </cell>
          <cell r="I530">
            <v>409.31</v>
          </cell>
          <cell r="J530">
            <v>2590.69</v>
          </cell>
          <cell r="K530">
            <v>0.14000000000000001</v>
          </cell>
          <cell r="L530">
            <v>0</v>
          </cell>
        </row>
        <row r="531">
          <cell r="A531" t="str">
            <v>680.40.85.680-6280.30</v>
          </cell>
          <cell r="B531" t="str">
            <v>6280.30</v>
          </cell>
          <cell r="C531" t="str">
            <v>680.40.85.680</v>
          </cell>
          <cell r="D531">
            <v>2000</v>
          </cell>
          <cell r="E531">
            <v>0</v>
          </cell>
          <cell r="F531">
            <v>2000</v>
          </cell>
          <cell r="G531">
            <v>0</v>
          </cell>
          <cell r="H531">
            <v>0</v>
          </cell>
          <cell r="I531">
            <v>0</v>
          </cell>
          <cell r="J531">
            <v>2000</v>
          </cell>
          <cell r="K531">
            <v>0</v>
          </cell>
          <cell r="L531">
            <v>0</v>
          </cell>
        </row>
        <row r="532">
          <cell r="A532" t="str">
            <v>680.40.85.690-6280.30</v>
          </cell>
          <cell r="B532" t="str">
            <v>6280.30</v>
          </cell>
          <cell r="C532" t="str">
            <v>680.40.85.690</v>
          </cell>
          <cell r="D532">
            <v>20000</v>
          </cell>
          <cell r="E532">
            <v>0</v>
          </cell>
          <cell r="F532">
            <v>20000</v>
          </cell>
          <cell r="G532">
            <v>0</v>
          </cell>
          <cell r="H532">
            <v>0</v>
          </cell>
          <cell r="I532">
            <v>1130.73</v>
          </cell>
          <cell r="J532">
            <v>18869.27</v>
          </cell>
          <cell r="K532">
            <v>0.06</v>
          </cell>
          <cell r="L532">
            <v>8645.32</v>
          </cell>
        </row>
        <row r="533">
          <cell r="A533" t="str">
            <v>680.40.85.700-6280.30</v>
          </cell>
          <cell r="B533" t="str">
            <v>6280.30</v>
          </cell>
          <cell r="C533" t="str">
            <v>680.40.85.700</v>
          </cell>
          <cell r="D533">
            <v>6000</v>
          </cell>
          <cell r="E533">
            <v>0</v>
          </cell>
          <cell r="F533">
            <v>6000</v>
          </cell>
          <cell r="G533">
            <v>0</v>
          </cell>
          <cell r="H533">
            <v>0</v>
          </cell>
          <cell r="I533">
            <v>95.92</v>
          </cell>
          <cell r="J533">
            <v>5904.08</v>
          </cell>
          <cell r="K533">
            <v>0.02</v>
          </cell>
          <cell r="L533">
            <v>0</v>
          </cell>
        </row>
        <row r="534">
          <cell r="A534" t="str">
            <v>680.40.85.015-6280.31</v>
          </cell>
          <cell r="B534" t="str">
            <v>6280.31</v>
          </cell>
          <cell r="C534" t="str">
            <v>680.40.85.015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str">
            <v>+++</v>
          </cell>
          <cell r="L534">
            <v>0</v>
          </cell>
        </row>
        <row r="535">
          <cell r="A535" t="str">
            <v>680.40.85.560-6280.31</v>
          </cell>
          <cell r="B535" t="str">
            <v>6280.31</v>
          </cell>
          <cell r="C535" t="str">
            <v>680.40.85.560</v>
          </cell>
          <cell r="D535">
            <v>100000</v>
          </cell>
          <cell r="E535">
            <v>0</v>
          </cell>
          <cell r="F535">
            <v>100000</v>
          </cell>
          <cell r="G535">
            <v>0</v>
          </cell>
          <cell r="H535">
            <v>0</v>
          </cell>
          <cell r="I535">
            <v>8625</v>
          </cell>
          <cell r="J535">
            <v>91375</v>
          </cell>
          <cell r="K535">
            <v>0.09</v>
          </cell>
          <cell r="L535">
            <v>19408.27</v>
          </cell>
        </row>
        <row r="536">
          <cell r="A536" t="str">
            <v>680.40.85.015-6280.32</v>
          </cell>
          <cell r="B536" t="str">
            <v>6280.32</v>
          </cell>
          <cell r="C536" t="str">
            <v>680.40.85.015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str">
            <v>+++</v>
          </cell>
          <cell r="L536">
            <v>0</v>
          </cell>
        </row>
        <row r="537">
          <cell r="A537" t="str">
            <v>680.40.85.690-6280.32</v>
          </cell>
          <cell r="B537" t="str">
            <v>6280.32</v>
          </cell>
          <cell r="C537" t="str">
            <v>680.40.85.690</v>
          </cell>
          <cell r="D537">
            <v>75000</v>
          </cell>
          <cell r="E537">
            <v>3679</v>
          </cell>
          <cell r="F537">
            <v>78679</v>
          </cell>
          <cell r="G537">
            <v>0</v>
          </cell>
          <cell r="H537">
            <v>20857.57</v>
          </cell>
          <cell r="I537">
            <v>11706.2</v>
          </cell>
          <cell r="J537">
            <v>46115.23</v>
          </cell>
          <cell r="K537">
            <v>0.41</v>
          </cell>
          <cell r="L537">
            <v>15178.89</v>
          </cell>
        </row>
        <row r="538">
          <cell r="A538" t="str">
            <v>680.40.85.700-6280.32</v>
          </cell>
          <cell r="B538" t="str">
            <v>6280.32</v>
          </cell>
          <cell r="C538" t="str">
            <v>680.40.85.700</v>
          </cell>
          <cell r="D538">
            <v>4000</v>
          </cell>
          <cell r="E538">
            <v>0</v>
          </cell>
          <cell r="F538">
            <v>4000</v>
          </cell>
          <cell r="G538">
            <v>0</v>
          </cell>
          <cell r="H538">
            <v>0</v>
          </cell>
          <cell r="I538">
            <v>339.69</v>
          </cell>
          <cell r="J538">
            <v>3660.31</v>
          </cell>
          <cell r="K538">
            <v>0.08</v>
          </cell>
          <cell r="L538">
            <v>102.3</v>
          </cell>
        </row>
        <row r="539">
          <cell r="A539" t="str">
            <v>680.40.85.015-6280.33</v>
          </cell>
          <cell r="B539" t="str">
            <v>6280.33</v>
          </cell>
          <cell r="C539" t="str">
            <v>680.40.85.015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str">
            <v>+++</v>
          </cell>
          <cell r="L539">
            <v>0</v>
          </cell>
        </row>
        <row r="540">
          <cell r="A540" t="str">
            <v>680.40.85.690-6280.33</v>
          </cell>
          <cell r="B540" t="str">
            <v>6280.33</v>
          </cell>
          <cell r="C540" t="str">
            <v>680.40.85.690</v>
          </cell>
          <cell r="D540">
            <v>25000</v>
          </cell>
          <cell r="E540">
            <v>0</v>
          </cell>
          <cell r="F540">
            <v>25000</v>
          </cell>
          <cell r="G540">
            <v>0</v>
          </cell>
          <cell r="H540">
            <v>0</v>
          </cell>
          <cell r="I540">
            <v>0</v>
          </cell>
          <cell r="J540">
            <v>25000</v>
          </cell>
          <cell r="K540">
            <v>0</v>
          </cell>
          <cell r="L540">
            <v>1549.31</v>
          </cell>
        </row>
        <row r="541">
          <cell r="A541" t="str">
            <v>680.40.85.015-6280.34</v>
          </cell>
          <cell r="B541" t="str">
            <v>6280.34</v>
          </cell>
          <cell r="C541" t="str">
            <v>680.40.85.015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str">
            <v>+++</v>
          </cell>
          <cell r="L541">
            <v>0</v>
          </cell>
        </row>
        <row r="542">
          <cell r="A542" t="str">
            <v>680.40.85.560-6280.34</v>
          </cell>
          <cell r="B542" t="str">
            <v>6280.34</v>
          </cell>
          <cell r="C542" t="str">
            <v>680.40.85.560</v>
          </cell>
          <cell r="D542">
            <v>25000</v>
          </cell>
          <cell r="E542">
            <v>0</v>
          </cell>
          <cell r="F542">
            <v>25000</v>
          </cell>
          <cell r="G542">
            <v>0</v>
          </cell>
          <cell r="H542">
            <v>14618.11</v>
          </cell>
          <cell r="I542">
            <v>1356.89</v>
          </cell>
          <cell r="J542">
            <v>9025</v>
          </cell>
          <cell r="K542">
            <v>0.64</v>
          </cell>
          <cell r="L542">
            <v>1115.8800000000001</v>
          </cell>
        </row>
        <row r="543">
          <cell r="A543" t="str">
            <v>680.40.85.680-6280.34</v>
          </cell>
          <cell r="B543" t="str">
            <v>6280.34</v>
          </cell>
          <cell r="C543" t="str">
            <v>680.40.85.680</v>
          </cell>
          <cell r="D543">
            <v>55000</v>
          </cell>
          <cell r="E543">
            <v>0</v>
          </cell>
          <cell r="F543">
            <v>55000</v>
          </cell>
          <cell r="G543">
            <v>0</v>
          </cell>
          <cell r="H543">
            <v>2462</v>
          </cell>
          <cell r="I543">
            <v>11528.35</v>
          </cell>
          <cell r="J543">
            <v>41009.65</v>
          </cell>
          <cell r="K543">
            <v>0.25</v>
          </cell>
          <cell r="L543">
            <v>9867.84</v>
          </cell>
        </row>
        <row r="544">
          <cell r="A544" t="str">
            <v>680.40.85.015-6280.35</v>
          </cell>
          <cell r="B544" t="str">
            <v>6280.35</v>
          </cell>
          <cell r="C544" t="str">
            <v>680.40.85.015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+++</v>
          </cell>
          <cell r="L544">
            <v>0</v>
          </cell>
        </row>
        <row r="545">
          <cell r="A545" t="str">
            <v>680.40.85.700-6280.35</v>
          </cell>
          <cell r="B545" t="str">
            <v>6280.35</v>
          </cell>
          <cell r="C545" t="str">
            <v>680.40.85.700</v>
          </cell>
          <cell r="D545">
            <v>700000</v>
          </cell>
          <cell r="E545">
            <v>16307</v>
          </cell>
          <cell r="F545">
            <v>716307</v>
          </cell>
          <cell r="G545">
            <v>0</v>
          </cell>
          <cell r="H545">
            <v>16305.28</v>
          </cell>
          <cell r="I545">
            <v>342.07</v>
          </cell>
          <cell r="J545">
            <v>699659.65</v>
          </cell>
          <cell r="K545">
            <v>0.02</v>
          </cell>
          <cell r="L545">
            <v>42084.14</v>
          </cell>
        </row>
        <row r="546">
          <cell r="A546" t="str">
            <v>690.40.85.015-6280.35</v>
          </cell>
          <cell r="B546" t="str">
            <v>6280.35</v>
          </cell>
          <cell r="C546" t="str">
            <v>690.40.85.015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+++</v>
          </cell>
          <cell r="L546">
            <v>0</v>
          </cell>
        </row>
        <row r="547">
          <cell r="A547" t="str">
            <v>690.40.85.700-6280.35</v>
          </cell>
          <cell r="B547" t="str">
            <v>6280.35</v>
          </cell>
          <cell r="C547" t="str">
            <v>690.40.85.700</v>
          </cell>
          <cell r="D547">
            <v>350000</v>
          </cell>
          <cell r="E547">
            <v>0</v>
          </cell>
          <cell r="F547">
            <v>350000</v>
          </cell>
          <cell r="G547">
            <v>0</v>
          </cell>
          <cell r="H547">
            <v>0</v>
          </cell>
          <cell r="I547">
            <v>0</v>
          </cell>
          <cell r="J547">
            <v>350000</v>
          </cell>
          <cell r="K547">
            <v>0</v>
          </cell>
          <cell r="L547">
            <v>16372.83</v>
          </cell>
        </row>
        <row r="548">
          <cell r="A548" t="str">
            <v>680.05.00.160-6280.40</v>
          </cell>
          <cell r="B548" t="str">
            <v>6280.40</v>
          </cell>
          <cell r="C548" t="str">
            <v>680.05.00.160</v>
          </cell>
          <cell r="D548">
            <v>2500</v>
          </cell>
          <cell r="E548">
            <v>343</v>
          </cell>
          <cell r="F548">
            <v>2843</v>
          </cell>
          <cell r="G548">
            <v>0</v>
          </cell>
          <cell r="H548">
            <v>0</v>
          </cell>
          <cell r="I548">
            <v>457.28</v>
          </cell>
          <cell r="J548">
            <v>2385.7199999999998</v>
          </cell>
          <cell r="K548">
            <v>0.16</v>
          </cell>
          <cell r="L548">
            <v>713.17</v>
          </cell>
        </row>
        <row r="549">
          <cell r="A549" t="str">
            <v>680.40.85.015-6280.40</v>
          </cell>
          <cell r="B549" t="str">
            <v>6280.40</v>
          </cell>
          <cell r="C549" t="str">
            <v>680.40.85.015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+++</v>
          </cell>
          <cell r="L549">
            <v>0</v>
          </cell>
        </row>
        <row r="550">
          <cell r="A550" t="str">
            <v>680.40.85.015-6300.01</v>
          </cell>
          <cell r="B550" t="str">
            <v>6300.01</v>
          </cell>
          <cell r="C550" t="str">
            <v>680.40.85.015</v>
          </cell>
          <cell r="D550">
            <v>6375</v>
          </cell>
          <cell r="E550">
            <v>0</v>
          </cell>
          <cell r="F550">
            <v>6375</v>
          </cell>
          <cell r="G550">
            <v>0</v>
          </cell>
          <cell r="H550">
            <v>0</v>
          </cell>
          <cell r="I550">
            <v>0</v>
          </cell>
          <cell r="J550">
            <v>6375</v>
          </cell>
          <cell r="K550">
            <v>0</v>
          </cell>
          <cell r="L550">
            <v>192</v>
          </cell>
        </row>
        <row r="551">
          <cell r="A551" t="str">
            <v>680.40.85.560-6300.01</v>
          </cell>
          <cell r="B551" t="str">
            <v>6300.01</v>
          </cell>
          <cell r="C551" t="str">
            <v>680.40.85.560</v>
          </cell>
          <cell r="D551">
            <v>7000</v>
          </cell>
          <cell r="E551">
            <v>0</v>
          </cell>
          <cell r="F551">
            <v>7000</v>
          </cell>
          <cell r="G551">
            <v>0</v>
          </cell>
          <cell r="H551">
            <v>0</v>
          </cell>
          <cell r="I551">
            <v>0</v>
          </cell>
          <cell r="J551">
            <v>7000</v>
          </cell>
          <cell r="K551">
            <v>0</v>
          </cell>
          <cell r="L551">
            <v>-28.82</v>
          </cell>
        </row>
        <row r="552">
          <cell r="A552" t="str">
            <v>680.40.85.680-6300.01</v>
          </cell>
          <cell r="B552" t="str">
            <v>6300.01</v>
          </cell>
          <cell r="C552" t="str">
            <v>680.40.85.680</v>
          </cell>
          <cell r="D552">
            <v>1500</v>
          </cell>
          <cell r="E552">
            <v>0</v>
          </cell>
          <cell r="F552">
            <v>1500</v>
          </cell>
          <cell r="G552">
            <v>0</v>
          </cell>
          <cell r="H552">
            <v>0</v>
          </cell>
          <cell r="I552">
            <v>0</v>
          </cell>
          <cell r="J552">
            <v>1500</v>
          </cell>
          <cell r="K552">
            <v>0</v>
          </cell>
          <cell r="L552">
            <v>0</v>
          </cell>
        </row>
        <row r="553">
          <cell r="A553" t="str">
            <v>680.40.85.690-6300.01</v>
          </cell>
          <cell r="B553" t="str">
            <v>6300.01</v>
          </cell>
          <cell r="C553" t="str">
            <v>680.40.85.690</v>
          </cell>
          <cell r="D553">
            <v>1000</v>
          </cell>
          <cell r="E553">
            <v>0</v>
          </cell>
          <cell r="F553">
            <v>1000</v>
          </cell>
          <cell r="G553">
            <v>0</v>
          </cell>
          <cell r="H553">
            <v>0</v>
          </cell>
          <cell r="I553">
            <v>1900.15</v>
          </cell>
          <cell r="J553">
            <v>-900.15</v>
          </cell>
          <cell r="K553">
            <v>1.9</v>
          </cell>
          <cell r="L553">
            <v>1378.24</v>
          </cell>
        </row>
        <row r="554">
          <cell r="A554" t="str">
            <v>680.40.85.015-6300.02</v>
          </cell>
          <cell r="B554" t="str">
            <v>6300.02</v>
          </cell>
          <cell r="C554" t="str">
            <v>680.40.85.015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str">
            <v>+++</v>
          </cell>
          <cell r="L554">
            <v>0</v>
          </cell>
        </row>
        <row r="555">
          <cell r="A555" t="str">
            <v>680.40.85.015-6350.01</v>
          </cell>
          <cell r="B555" t="str">
            <v>6350.01</v>
          </cell>
          <cell r="C555" t="str">
            <v>680.40.85.015</v>
          </cell>
          <cell r="D555">
            <v>600</v>
          </cell>
          <cell r="E555">
            <v>0</v>
          </cell>
          <cell r="F555">
            <v>600</v>
          </cell>
          <cell r="G555">
            <v>0</v>
          </cell>
          <cell r="H555">
            <v>0</v>
          </cell>
          <cell r="I555">
            <v>0</v>
          </cell>
          <cell r="J555">
            <v>600</v>
          </cell>
          <cell r="K555">
            <v>0</v>
          </cell>
          <cell r="L555">
            <v>0</v>
          </cell>
        </row>
        <row r="556">
          <cell r="A556" t="str">
            <v>680.40.85.560-6350.01</v>
          </cell>
          <cell r="B556" t="str">
            <v>6350.01</v>
          </cell>
          <cell r="C556" t="str">
            <v>680.40.85.560</v>
          </cell>
          <cell r="D556">
            <v>10000</v>
          </cell>
          <cell r="E556">
            <v>0</v>
          </cell>
          <cell r="F556">
            <v>10000</v>
          </cell>
          <cell r="G556">
            <v>0</v>
          </cell>
          <cell r="H556">
            <v>0</v>
          </cell>
          <cell r="I556">
            <v>0</v>
          </cell>
          <cell r="J556">
            <v>10000</v>
          </cell>
          <cell r="K556">
            <v>0</v>
          </cell>
          <cell r="L556">
            <v>1935</v>
          </cell>
        </row>
        <row r="557">
          <cell r="A557" t="str">
            <v>680.40.85.700-6350.01</v>
          </cell>
          <cell r="B557" t="str">
            <v>6350.01</v>
          </cell>
          <cell r="C557" t="str">
            <v>680.40.85.700</v>
          </cell>
          <cell r="D557">
            <v>2000</v>
          </cell>
          <cell r="E557">
            <v>0</v>
          </cell>
          <cell r="F557">
            <v>2000</v>
          </cell>
          <cell r="G557">
            <v>0</v>
          </cell>
          <cell r="H557">
            <v>0</v>
          </cell>
          <cell r="I557">
            <v>0</v>
          </cell>
          <cell r="J557">
            <v>2000</v>
          </cell>
          <cell r="K557">
            <v>0</v>
          </cell>
          <cell r="L557">
            <v>0</v>
          </cell>
        </row>
        <row r="558">
          <cell r="A558" t="str">
            <v>680.40.85.015-6350.02</v>
          </cell>
          <cell r="B558" t="str">
            <v>6350.02</v>
          </cell>
          <cell r="C558" t="str">
            <v>680.40.85.015</v>
          </cell>
          <cell r="D558">
            <v>1200</v>
          </cell>
          <cell r="E558">
            <v>0</v>
          </cell>
          <cell r="F558">
            <v>1200</v>
          </cell>
          <cell r="G558">
            <v>0</v>
          </cell>
          <cell r="H558">
            <v>0</v>
          </cell>
          <cell r="I558">
            <v>387.54</v>
          </cell>
          <cell r="J558">
            <v>812.46</v>
          </cell>
          <cell r="K558">
            <v>0.32</v>
          </cell>
          <cell r="L558">
            <v>448.95</v>
          </cell>
        </row>
        <row r="559">
          <cell r="A559" t="str">
            <v>680.40.85.015-6350.03</v>
          </cell>
          <cell r="B559" t="str">
            <v>6350.03</v>
          </cell>
          <cell r="C559" t="str">
            <v>680.40.85.015</v>
          </cell>
          <cell r="D559">
            <v>1000</v>
          </cell>
          <cell r="E559">
            <v>0</v>
          </cell>
          <cell r="F559">
            <v>1000</v>
          </cell>
          <cell r="G559">
            <v>0</v>
          </cell>
          <cell r="H559">
            <v>0</v>
          </cell>
          <cell r="I559">
            <v>0</v>
          </cell>
          <cell r="J559">
            <v>1000</v>
          </cell>
          <cell r="K559">
            <v>0</v>
          </cell>
          <cell r="L559">
            <v>0</v>
          </cell>
        </row>
        <row r="560">
          <cell r="A560" t="str">
            <v>680.40.85.560-6350.03</v>
          </cell>
          <cell r="B560" t="str">
            <v>6350.03</v>
          </cell>
          <cell r="C560" t="str">
            <v>680.40.85.560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+++</v>
          </cell>
          <cell r="L560">
            <v>0</v>
          </cell>
        </row>
        <row r="561">
          <cell r="A561" t="str">
            <v>680.40.85.680-6350.03</v>
          </cell>
          <cell r="B561" t="str">
            <v>6350.03</v>
          </cell>
          <cell r="C561" t="str">
            <v>680.40.85.680</v>
          </cell>
          <cell r="D561">
            <v>3000</v>
          </cell>
          <cell r="E561">
            <v>0</v>
          </cell>
          <cell r="F561">
            <v>3000</v>
          </cell>
          <cell r="G561">
            <v>0</v>
          </cell>
          <cell r="H561">
            <v>0</v>
          </cell>
          <cell r="I561">
            <v>0</v>
          </cell>
          <cell r="J561">
            <v>3000</v>
          </cell>
          <cell r="K561">
            <v>0</v>
          </cell>
          <cell r="L561">
            <v>0</v>
          </cell>
        </row>
        <row r="562">
          <cell r="A562" t="str">
            <v>680.40.85.690-6350.03</v>
          </cell>
          <cell r="B562" t="str">
            <v>6350.03</v>
          </cell>
          <cell r="C562" t="str">
            <v>680.40.85.690</v>
          </cell>
          <cell r="D562">
            <v>15000</v>
          </cell>
          <cell r="E562">
            <v>0</v>
          </cell>
          <cell r="F562">
            <v>15000</v>
          </cell>
          <cell r="G562">
            <v>0</v>
          </cell>
          <cell r="H562">
            <v>0</v>
          </cell>
          <cell r="I562">
            <v>0</v>
          </cell>
          <cell r="J562">
            <v>15000</v>
          </cell>
          <cell r="K562">
            <v>0</v>
          </cell>
          <cell r="L562">
            <v>0</v>
          </cell>
        </row>
        <row r="563">
          <cell r="A563" t="str">
            <v>680.40.85.700-6350.03</v>
          </cell>
          <cell r="B563" t="str">
            <v>6350.03</v>
          </cell>
          <cell r="C563" t="str">
            <v>680.40.85.700</v>
          </cell>
          <cell r="D563">
            <v>10000</v>
          </cell>
          <cell r="E563">
            <v>0</v>
          </cell>
          <cell r="F563">
            <v>10000</v>
          </cell>
          <cell r="G563">
            <v>0</v>
          </cell>
          <cell r="H563">
            <v>0</v>
          </cell>
          <cell r="I563">
            <v>0</v>
          </cell>
          <cell r="J563">
            <v>10000</v>
          </cell>
          <cell r="K563">
            <v>0</v>
          </cell>
          <cell r="L563">
            <v>8322.7999999999993</v>
          </cell>
        </row>
        <row r="564">
          <cell r="A564" t="str">
            <v>700.40.85.015-6350.03</v>
          </cell>
          <cell r="B564" t="str">
            <v>6350.03</v>
          </cell>
          <cell r="C564" t="str">
            <v>700.40.85.015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+++</v>
          </cell>
          <cell r="L564">
            <v>0</v>
          </cell>
        </row>
        <row r="565">
          <cell r="A565" t="str">
            <v>680.40.85.560-6350.04</v>
          </cell>
          <cell r="B565" t="str">
            <v>6350.04</v>
          </cell>
          <cell r="C565" t="str">
            <v>680.40.85.560</v>
          </cell>
          <cell r="D565">
            <v>21000</v>
          </cell>
          <cell r="E565">
            <v>0</v>
          </cell>
          <cell r="F565">
            <v>21000</v>
          </cell>
          <cell r="G565">
            <v>0</v>
          </cell>
          <cell r="H565">
            <v>0</v>
          </cell>
          <cell r="I565">
            <v>901.4</v>
          </cell>
          <cell r="J565">
            <v>20098.599999999999</v>
          </cell>
          <cell r="K565">
            <v>0.04</v>
          </cell>
          <cell r="L565">
            <v>0</v>
          </cell>
        </row>
        <row r="566">
          <cell r="A566" t="str">
            <v>680.40.85.680-6350.04</v>
          </cell>
          <cell r="B566" t="str">
            <v>6350.04</v>
          </cell>
          <cell r="C566" t="str">
            <v>680.40.85.680</v>
          </cell>
          <cell r="D566">
            <v>28000</v>
          </cell>
          <cell r="E566">
            <v>0</v>
          </cell>
          <cell r="F566">
            <v>28000</v>
          </cell>
          <cell r="G566">
            <v>0</v>
          </cell>
          <cell r="H566">
            <v>0</v>
          </cell>
          <cell r="I566">
            <v>1352.11</v>
          </cell>
          <cell r="J566">
            <v>26647.89</v>
          </cell>
          <cell r="K566">
            <v>0.05</v>
          </cell>
          <cell r="L566">
            <v>2415</v>
          </cell>
        </row>
        <row r="567">
          <cell r="A567" t="str">
            <v>680.40.85.560-6375.02</v>
          </cell>
          <cell r="B567" t="str">
            <v>6375.02</v>
          </cell>
          <cell r="C567" t="str">
            <v>680.40.85.560</v>
          </cell>
          <cell r="D567">
            <v>5000</v>
          </cell>
          <cell r="E567">
            <v>0</v>
          </cell>
          <cell r="F567">
            <v>5000</v>
          </cell>
          <cell r="G567">
            <v>0</v>
          </cell>
          <cell r="H567">
            <v>0</v>
          </cell>
          <cell r="I567">
            <v>0</v>
          </cell>
          <cell r="J567">
            <v>5000</v>
          </cell>
          <cell r="K567">
            <v>0</v>
          </cell>
          <cell r="L567">
            <v>0</v>
          </cell>
        </row>
        <row r="568">
          <cell r="A568" t="str">
            <v>680.40.85.015-6375.08</v>
          </cell>
          <cell r="B568" t="str">
            <v>6375.08</v>
          </cell>
          <cell r="C568" t="str">
            <v>680.40.85.015</v>
          </cell>
          <cell r="D568">
            <v>2500</v>
          </cell>
          <cell r="E568">
            <v>0</v>
          </cell>
          <cell r="F568">
            <v>2500</v>
          </cell>
          <cell r="G568">
            <v>0</v>
          </cell>
          <cell r="H568">
            <v>0</v>
          </cell>
          <cell r="I568">
            <v>649.24</v>
          </cell>
          <cell r="J568">
            <v>1850.76</v>
          </cell>
          <cell r="K568">
            <v>0.26</v>
          </cell>
          <cell r="L568">
            <v>0</v>
          </cell>
        </row>
        <row r="569">
          <cell r="A569" t="str">
            <v>680.40.85.560-6375.08</v>
          </cell>
          <cell r="B569" t="str">
            <v>6375.08</v>
          </cell>
          <cell r="C569" t="str">
            <v>680.40.85.560</v>
          </cell>
          <cell r="D569">
            <v>90000</v>
          </cell>
          <cell r="E569">
            <v>0</v>
          </cell>
          <cell r="F569">
            <v>90000</v>
          </cell>
          <cell r="G569">
            <v>0</v>
          </cell>
          <cell r="H569">
            <v>0</v>
          </cell>
          <cell r="I569">
            <v>3567.49</v>
          </cell>
          <cell r="J569">
            <v>86432.51</v>
          </cell>
          <cell r="K569">
            <v>0.04</v>
          </cell>
          <cell r="L569">
            <v>4774</v>
          </cell>
        </row>
        <row r="570">
          <cell r="A570" t="str">
            <v>680.40.55.500-6400.01</v>
          </cell>
          <cell r="B570" t="str">
            <v>6400.01</v>
          </cell>
          <cell r="C570" t="str">
            <v>680.40.55.500</v>
          </cell>
          <cell r="D570">
            <v>3000</v>
          </cell>
          <cell r="E570">
            <v>0</v>
          </cell>
          <cell r="F570">
            <v>3000</v>
          </cell>
          <cell r="G570">
            <v>0</v>
          </cell>
          <cell r="H570">
            <v>0</v>
          </cell>
          <cell r="I570">
            <v>0</v>
          </cell>
          <cell r="J570">
            <v>3000</v>
          </cell>
          <cell r="K570">
            <v>0</v>
          </cell>
          <cell r="L570">
            <v>153.54</v>
          </cell>
        </row>
        <row r="571">
          <cell r="A571" t="str">
            <v>680.40.85.015-6400.01</v>
          </cell>
          <cell r="B571" t="str">
            <v>6400.01</v>
          </cell>
          <cell r="C571" t="str">
            <v>680.40.85.015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str">
            <v>+++</v>
          </cell>
          <cell r="L571">
            <v>0</v>
          </cell>
        </row>
        <row r="572">
          <cell r="A572" t="str">
            <v>680.40.85.015-6400.02</v>
          </cell>
          <cell r="B572" t="str">
            <v>6400.02</v>
          </cell>
          <cell r="C572" t="str">
            <v>680.40.85.015</v>
          </cell>
          <cell r="D572">
            <v>5000</v>
          </cell>
          <cell r="E572">
            <v>-3200</v>
          </cell>
          <cell r="F572">
            <v>1800</v>
          </cell>
          <cell r="G572">
            <v>0</v>
          </cell>
          <cell r="H572">
            <v>0</v>
          </cell>
          <cell r="I572">
            <v>0</v>
          </cell>
          <cell r="J572">
            <v>1800</v>
          </cell>
          <cell r="K572">
            <v>0</v>
          </cell>
          <cell r="L572">
            <v>0</v>
          </cell>
        </row>
        <row r="573">
          <cell r="A573" t="str">
            <v>680.40.85.560-6400.02</v>
          </cell>
          <cell r="B573" t="str">
            <v>6400.02</v>
          </cell>
          <cell r="C573" t="str">
            <v>680.40.85.560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str">
            <v>+++</v>
          </cell>
          <cell r="L573">
            <v>0</v>
          </cell>
        </row>
        <row r="574">
          <cell r="A574" t="str">
            <v>680.40.85.680-6400.02</v>
          </cell>
          <cell r="B574" t="str">
            <v>6400.02</v>
          </cell>
          <cell r="C574" t="str">
            <v>680.40.85.680</v>
          </cell>
          <cell r="D574">
            <v>15000</v>
          </cell>
          <cell r="E574">
            <v>0</v>
          </cell>
          <cell r="F574">
            <v>15000</v>
          </cell>
          <cell r="G574">
            <v>0</v>
          </cell>
          <cell r="H574">
            <v>4117.8</v>
          </cell>
          <cell r="I574">
            <v>1790.3</v>
          </cell>
          <cell r="J574">
            <v>9091.9</v>
          </cell>
          <cell r="K574">
            <v>0.39</v>
          </cell>
          <cell r="L574">
            <v>1963.09</v>
          </cell>
        </row>
        <row r="575">
          <cell r="A575" t="str">
            <v>680.40.85.690-6400.02</v>
          </cell>
          <cell r="B575" t="str">
            <v>6400.02</v>
          </cell>
          <cell r="C575" t="str">
            <v>680.40.85.690</v>
          </cell>
          <cell r="D575">
            <v>15000</v>
          </cell>
          <cell r="E575">
            <v>0</v>
          </cell>
          <cell r="F575">
            <v>15000</v>
          </cell>
          <cell r="G575">
            <v>0</v>
          </cell>
          <cell r="H575">
            <v>1965.32</v>
          </cell>
          <cell r="I575">
            <v>8090.65</v>
          </cell>
          <cell r="J575">
            <v>4944.03</v>
          </cell>
          <cell r="K575">
            <v>0.67</v>
          </cell>
          <cell r="L575">
            <v>1903.07</v>
          </cell>
        </row>
        <row r="576">
          <cell r="A576" t="str">
            <v>680.40.85.015-6400.03</v>
          </cell>
          <cell r="B576" t="str">
            <v>6400.03</v>
          </cell>
          <cell r="C576" t="str">
            <v>680.40.85.015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str">
            <v>+++</v>
          </cell>
          <cell r="L576">
            <v>0</v>
          </cell>
        </row>
        <row r="577">
          <cell r="A577" t="str">
            <v>680.40.85.015-6400.04</v>
          </cell>
          <cell r="B577" t="str">
            <v>6400.04</v>
          </cell>
          <cell r="C577" t="str">
            <v>680.40.85.015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str">
            <v>+++</v>
          </cell>
          <cell r="L577">
            <v>0</v>
          </cell>
        </row>
        <row r="578">
          <cell r="A578" t="str">
            <v>680.40.85.680-6400.04</v>
          </cell>
          <cell r="B578" t="str">
            <v>6400.04</v>
          </cell>
          <cell r="C578" t="str">
            <v>680.40.85.680</v>
          </cell>
          <cell r="D578">
            <v>5000</v>
          </cell>
          <cell r="E578">
            <v>0</v>
          </cell>
          <cell r="F578">
            <v>5000</v>
          </cell>
          <cell r="G578">
            <v>0</v>
          </cell>
          <cell r="H578">
            <v>0</v>
          </cell>
          <cell r="I578">
            <v>174.6</v>
          </cell>
          <cell r="J578">
            <v>4825.3999999999996</v>
          </cell>
          <cell r="K578">
            <v>0.03</v>
          </cell>
          <cell r="L578">
            <v>169.86</v>
          </cell>
        </row>
        <row r="579">
          <cell r="A579" t="str">
            <v>680.40.85.690-6400.04</v>
          </cell>
          <cell r="B579" t="str">
            <v>6400.04</v>
          </cell>
          <cell r="C579" t="str">
            <v>680.40.85.690</v>
          </cell>
          <cell r="D579">
            <v>3000</v>
          </cell>
          <cell r="E579">
            <v>0</v>
          </cell>
          <cell r="F579">
            <v>3000</v>
          </cell>
          <cell r="G579">
            <v>0</v>
          </cell>
          <cell r="H579">
            <v>0</v>
          </cell>
          <cell r="I579">
            <v>1135.6099999999999</v>
          </cell>
          <cell r="J579">
            <v>1864.39</v>
          </cell>
          <cell r="K579">
            <v>0.38</v>
          </cell>
          <cell r="L579">
            <v>0</v>
          </cell>
        </row>
        <row r="580">
          <cell r="A580" t="str">
            <v>700.40.85.015-6400.04</v>
          </cell>
          <cell r="B580" t="str">
            <v>6400.04</v>
          </cell>
          <cell r="C580" t="str">
            <v>700.40.85.015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str">
            <v>+++</v>
          </cell>
          <cell r="L580">
            <v>0</v>
          </cell>
        </row>
        <row r="581">
          <cell r="A581" t="str">
            <v>680.40.60.520-6400.05</v>
          </cell>
          <cell r="B581" t="str">
            <v>6400.05</v>
          </cell>
          <cell r="C581" t="str">
            <v>680.40.60.520</v>
          </cell>
          <cell r="D581">
            <v>15000</v>
          </cell>
          <cell r="E581">
            <v>0</v>
          </cell>
          <cell r="F581">
            <v>15000</v>
          </cell>
          <cell r="G581">
            <v>0</v>
          </cell>
          <cell r="H581">
            <v>0</v>
          </cell>
          <cell r="I581">
            <v>3167.71</v>
          </cell>
          <cell r="J581">
            <v>11832.29</v>
          </cell>
          <cell r="K581">
            <v>0.21</v>
          </cell>
          <cell r="L581">
            <v>2592.9899999999998</v>
          </cell>
        </row>
        <row r="582">
          <cell r="A582" t="str">
            <v>680.40.60.530-6400.05</v>
          </cell>
          <cell r="B582" t="str">
            <v>6400.05</v>
          </cell>
          <cell r="C582" t="str">
            <v>680.40.60.530</v>
          </cell>
          <cell r="D582">
            <v>8000</v>
          </cell>
          <cell r="E582">
            <v>0</v>
          </cell>
          <cell r="F582">
            <v>8000</v>
          </cell>
          <cell r="G582">
            <v>0</v>
          </cell>
          <cell r="H582">
            <v>0</v>
          </cell>
          <cell r="I582">
            <v>1133.79</v>
          </cell>
          <cell r="J582">
            <v>6866.21</v>
          </cell>
          <cell r="K582">
            <v>0.14000000000000001</v>
          </cell>
          <cell r="L582">
            <v>1641.76</v>
          </cell>
        </row>
        <row r="583">
          <cell r="A583" t="str">
            <v>680.40.85.015-6400.05</v>
          </cell>
          <cell r="B583" t="str">
            <v>6400.05</v>
          </cell>
          <cell r="C583" t="str">
            <v>680.40.85.015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str">
            <v>+++</v>
          </cell>
          <cell r="L583">
            <v>0</v>
          </cell>
        </row>
        <row r="584">
          <cell r="A584" t="str">
            <v>680.40.85.015-6400.07</v>
          </cell>
          <cell r="B584" t="str">
            <v>6400.07</v>
          </cell>
          <cell r="C584" t="str">
            <v>680.40.85.015</v>
          </cell>
          <cell r="D584">
            <v>500</v>
          </cell>
          <cell r="E584">
            <v>0</v>
          </cell>
          <cell r="F584">
            <v>500</v>
          </cell>
          <cell r="G584">
            <v>0</v>
          </cell>
          <cell r="H584">
            <v>0</v>
          </cell>
          <cell r="I584">
            <v>0</v>
          </cell>
          <cell r="J584">
            <v>500</v>
          </cell>
          <cell r="K584">
            <v>0</v>
          </cell>
          <cell r="L584">
            <v>14.85</v>
          </cell>
        </row>
        <row r="585">
          <cell r="A585" t="str">
            <v>680.40.85.560-6400.07</v>
          </cell>
          <cell r="B585" t="str">
            <v>6400.07</v>
          </cell>
          <cell r="C585" t="str">
            <v>680.40.85.560</v>
          </cell>
          <cell r="D585">
            <v>500</v>
          </cell>
          <cell r="E585">
            <v>0</v>
          </cell>
          <cell r="F585">
            <v>500</v>
          </cell>
          <cell r="G585">
            <v>0</v>
          </cell>
          <cell r="H585">
            <v>0</v>
          </cell>
          <cell r="I585">
            <v>0</v>
          </cell>
          <cell r="J585">
            <v>500</v>
          </cell>
          <cell r="K585">
            <v>0</v>
          </cell>
          <cell r="L585">
            <v>0</v>
          </cell>
        </row>
        <row r="586">
          <cell r="A586" t="str">
            <v>680.40.85.680-6400.07</v>
          </cell>
          <cell r="B586" t="str">
            <v>6400.07</v>
          </cell>
          <cell r="C586" t="str">
            <v>680.40.85.680</v>
          </cell>
          <cell r="D586">
            <v>500</v>
          </cell>
          <cell r="E586">
            <v>0</v>
          </cell>
          <cell r="F586">
            <v>500</v>
          </cell>
          <cell r="G586">
            <v>0</v>
          </cell>
          <cell r="H586">
            <v>0</v>
          </cell>
          <cell r="I586">
            <v>0</v>
          </cell>
          <cell r="J586">
            <v>500</v>
          </cell>
          <cell r="K586">
            <v>0</v>
          </cell>
          <cell r="L586">
            <v>0</v>
          </cell>
        </row>
        <row r="587">
          <cell r="A587" t="str">
            <v>680.40.85.690-6400.07</v>
          </cell>
          <cell r="B587" t="str">
            <v>6400.07</v>
          </cell>
          <cell r="C587" t="str">
            <v>680.40.85.690</v>
          </cell>
          <cell r="D587">
            <v>500</v>
          </cell>
          <cell r="E587">
            <v>0</v>
          </cell>
          <cell r="F587">
            <v>500</v>
          </cell>
          <cell r="G587">
            <v>0</v>
          </cell>
          <cell r="H587">
            <v>0</v>
          </cell>
          <cell r="I587">
            <v>0</v>
          </cell>
          <cell r="J587">
            <v>500</v>
          </cell>
          <cell r="K587">
            <v>0</v>
          </cell>
          <cell r="L587">
            <v>0</v>
          </cell>
        </row>
        <row r="588">
          <cell r="A588" t="str">
            <v>680.40.85.700-6400.07</v>
          </cell>
          <cell r="B588" t="str">
            <v>6400.07</v>
          </cell>
          <cell r="C588" t="str">
            <v>680.40.85.700</v>
          </cell>
          <cell r="D588">
            <v>500</v>
          </cell>
          <cell r="E588">
            <v>0</v>
          </cell>
          <cell r="F588">
            <v>500</v>
          </cell>
          <cell r="G588">
            <v>0</v>
          </cell>
          <cell r="H588">
            <v>0</v>
          </cell>
          <cell r="I588">
            <v>0</v>
          </cell>
          <cell r="J588">
            <v>500</v>
          </cell>
          <cell r="K588">
            <v>0</v>
          </cell>
          <cell r="L588">
            <v>0</v>
          </cell>
        </row>
        <row r="589">
          <cell r="A589" t="str">
            <v>680.40.85.680-6400.09</v>
          </cell>
          <cell r="B589" t="str">
            <v>6400.09</v>
          </cell>
          <cell r="C589" t="str">
            <v>680.40.85.680</v>
          </cell>
          <cell r="D589">
            <v>100000</v>
          </cell>
          <cell r="E589">
            <v>0</v>
          </cell>
          <cell r="F589">
            <v>100000</v>
          </cell>
          <cell r="G589">
            <v>0</v>
          </cell>
          <cell r="H589">
            <v>11986</v>
          </cell>
          <cell r="I589">
            <v>0</v>
          </cell>
          <cell r="J589">
            <v>88014</v>
          </cell>
          <cell r="K589">
            <v>0.12</v>
          </cell>
          <cell r="L589">
            <v>870</v>
          </cell>
        </row>
        <row r="590">
          <cell r="A590" t="str">
            <v>680.40.85.560-6400.19</v>
          </cell>
          <cell r="B590" t="str">
            <v>6400.19</v>
          </cell>
          <cell r="C590" t="str">
            <v>680.40.85.560</v>
          </cell>
          <cell r="D590">
            <v>25000</v>
          </cell>
          <cell r="E590">
            <v>0</v>
          </cell>
          <cell r="F590">
            <v>25000</v>
          </cell>
          <cell r="G590">
            <v>0</v>
          </cell>
          <cell r="H590">
            <v>0</v>
          </cell>
          <cell r="I590">
            <v>0</v>
          </cell>
          <cell r="J590">
            <v>25000</v>
          </cell>
          <cell r="K590">
            <v>0</v>
          </cell>
          <cell r="L590">
            <v>3500</v>
          </cell>
        </row>
        <row r="591">
          <cell r="A591" t="str">
            <v>680.40.85.680-6400.19</v>
          </cell>
          <cell r="B591" t="str">
            <v>6400.19</v>
          </cell>
          <cell r="C591" t="str">
            <v>680.40.85.680</v>
          </cell>
          <cell r="D591">
            <v>20000</v>
          </cell>
          <cell r="E591">
            <v>0</v>
          </cell>
          <cell r="F591">
            <v>20000</v>
          </cell>
          <cell r="G591">
            <v>0</v>
          </cell>
          <cell r="H591">
            <v>0</v>
          </cell>
          <cell r="I591">
            <v>0</v>
          </cell>
          <cell r="J591">
            <v>20000</v>
          </cell>
          <cell r="K591">
            <v>0</v>
          </cell>
          <cell r="L591">
            <v>4500</v>
          </cell>
        </row>
        <row r="592">
          <cell r="A592" t="str">
            <v>680.40.85.015-6400.20</v>
          </cell>
          <cell r="B592" t="str">
            <v>6400.20</v>
          </cell>
          <cell r="C592" t="str">
            <v>680.40.85.015</v>
          </cell>
          <cell r="D592">
            <v>5000</v>
          </cell>
          <cell r="E592">
            <v>0</v>
          </cell>
          <cell r="F592">
            <v>5000</v>
          </cell>
          <cell r="G592">
            <v>0</v>
          </cell>
          <cell r="H592">
            <v>0</v>
          </cell>
          <cell r="I592">
            <v>122</v>
          </cell>
          <cell r="J592">
            <v>4878</v>
          </cell>
          <cell r="K592">
            <v>0.02</v>
          </cell>
          <cell r="L592">
            <v>122</v>
          </cell>
        </row>
        <row r="593">
          <cell r="A593" t="str">
            <v>680.40.85.015-6500.01</v>
          </cell>
          <cell r="B593" t="str">
            <v>6500.01</v>
          </cell>
          <cell r="C593" t="str">
            <v>680.40.85.015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str">
            <v>+++</v>
          </cell>
          <cell r="L593">
            <v>0</v>
          </cell>
        </row>
        <row r="594">
          <cell r="A594" t="str">
            <v>680.40.85.015-6500.04</v>
          </cell>
          <cell r="B594" t="str">
            <v>6500.04</v>
          </cell>
          <cell r="C594" t="str">
            <v>680.40.85.015</v>
          </cell>
          <cell r="D594">
            <v>164614</v>
          </cell>
          <cell r="E594">
            <v>0</v>
          </cell>
          <cell r="F594">
            <v>164614</v>
          </cell>
          <cell r="G594">
            <v>0</v>
          </cell>
          <cell r="H594">
            <v>0</v>
          </cell>
          <cell r="I594">
            <v>0</v>
          </cell>
          <cell r="J594">
            <v>164614</v>
          </cell>
          <cell r="K594">
            <v>0</v>
          </cell>
          <cell r="L594">
            <v>41152.5</v>
          </cell>
        </row>
        <row r="595">
          <cell r="A595" t="str">
            <v>680.40.85.015-6600.01</v>
          </cell>
          <cell r="B595" t="str">
            <v>6600.01</v>
          </cell>
          <cell r="C595" t="str">
            <v>680.40.85.015</v>
          </cell>
          <cell r="D595">
            <v>1500</v>
          </cell>
          <cell r="E595">
            <v>0</v>
          </cell>
          <cell r="F595">
            <v>1500</v>
          </cell>
          <cell r="G595">
            <v>0</v>
          </cell>
          <cell r="H595">
            <v>0</v>
          </cell>
          <cell r="I595">
            <v>0</v>
          </cell>
          <cell r="J595">
            <v>1500</v>
          </cell>
          <cell r="K595">
            <v>0</v>
          </cell>
          <cell r="L595">
            <v>0</v>
          </cell>
        </row>
        <row r="596">
          <cell r="A596" t="str">
            <v>680.40.85.560-6600.01</v>
          </cell>
          <cell r="B596" t="str">
            <v>6600.01</v>
          </cell>
          <cell r="C596" t="str">
            <v>680.40.85.560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str">
            <v>+++</v>
          </cell>
          <cell r="L596">
            <v>0</v>
          </cell>
        </row>
        <row r="597">
          <cell r="A597" t="str">
            <v>680.40.85.680-6600.01</v>
          </cell>
          <cell r="B597" t="str">
            <v>6600.01</v>
          </cell>
          <cell r="C597" t="str">
            <v>680.40.85.680</v>
          </cell>
          <cell r="D597">
            <v>250</v>
          </cell>
          <cell r="E597">
            <v>0</v>
          </cell>
          <cell r="F597">
            <v>250</v>
          </cell>
          <cell r="G597">
            <v>0</v>
          </cell>
          <cell r="H597">
            <v>0</v>
          </cell>
          <cell r="I597">
            <v>0</v>
          </cell>
          <cell r="J597">
            <v>250</v>
          </cell>
          <cell r="K597">
            <v>0</v>
          </cell>
          <cell r="L597">
            <v>0</v>
          </cell>
        </row>
        <row r="598">
          <cell r="A598" t="str">
            <v>680.40.85.690-6600.01</v>
          </cell>
          <cell r="B598" t="str">
            <v>6600.01</v>
          </cell>
          <cell r="C598" t="str">
            <v>680.40.85.690</v>
          </cell>
          <cell r="D598">
            <v>500</v>
          </cell>
          <cell r="E598">
            <v>0</v>
          </cell>
          <cell r="F598">
            <v>500</v>
          </cell>
          <cell r="G598">
            <v>0</v>
          </cell>
          <cell r="H598">
            <v>0</v>
          </cell>
          <cell r="I598">
            <v>61.54</v>
          </cell>
          <cell r="J598">
            <v>438.46</v>
          </cell>
          <cell r="K598">
            <v>0.12</v>
          </cell>
          <cell r="L598">
            <v>171.28</v>
          </cell>
        </row>
        <row r="599">
          <cell r="A599" t="str">
            <v>680.40.85.700-6600.01</v>
          </cell>
          <cell r="B599" t="str">
            <v>6600.01</v>
          </cell>
          <cell r="C599" t="str">
            <v>680.40.85.700</v>
          </cell>
          <cell r="D599">
            <v>500</v>
          </cell>
          <cell r="E599">
            <v>0</v>
          </cell>
          <cell r="F599">
            <v>500</v>
          </cell>
          <cell r="G599">
            <v>0</v>
          </cell>
          <cell r="H599">
            <v>0</v>
          </cell>
          <cell r="I599">
            <v>0</v>
          </cell>
          <cell r="J599">
            <v>500</v>
          </cell>
          <cell r="K599">
            <v>0</v>
          </cell>
          <cell r="L599">
            <v>0</v>
          </cell>
        </row>
        <row r="600">
          <cell r="A600" t="str">
            <v>680.40.85.015-6600.03</v>
          </cell>
          <cell r="B600" t="str">
            <v>6600.03</v>
          </cell>
          <cell r="C600" t="str">
            <v>680.40.85.015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str">
            <v>+++</v>
          </cell>
          <cell r="L600">
            <v>0</v>
          </cell>
        </row>
        <row r="601">
          <cell r="A601" t="str">
            <v>680.05.00.160-6600.04</v>
          </cell>
          <cell r="B601" t="str">
            <v>6600.04</v>
          </cell>
          <cell r="C601" t="str">
            <v>680.05.00.160</v>
          </cell>
          <cell r="D601">
            <v>1200</v>
          </cell>
          <cell r="E601">
            <v>0</v>
          </cell>
          <cell r="F601">
            <v>1200</v>
          </cell>
          <cell r="G601">
            <v>0</v>
          </cell>
          <cell r="H601">
            <v>0</v>
          </cell>
          <cell r="I601">
            <v>0</v>
          </cell>
          <cell r="J601">
            <v>1200</v>
          </cell>
          <cell r="K601">
            <v>0</v>
          </cell>
          <cell r="L601">
            <v>0</v>
          </cell>
        </row>
        <row r="602">
          <cell r="A602" t="str">
            <v>680.40.50.001-6600.04</v>
          </cell>
          <cell r="B602" t="str">
            <v>6600.04</v>
          </cell>
          <cell r="C602" t="str">
            <v>680.40.50.001</v>
          </cell>
          <cell r="D602">
            <v>6000</v>
          </cell>
          <cell r="E602">
            <v>0</v>
          </cell>
          <cell r="F602">
            <v>6000</v>
          </cell>
          <cell r="G602">
            <v>0</v>
          </cell>
          <cell r="H602">
            <v>0</v>
          </cell>
          <cell r="I602">
            <v>0</v>
          </cell>
          <cell r="J602">
            <v>6000</v>
          </cell>
          <cell r="K602">
            <v>0</v>
          </cell>
          <cell r="L602">
            <v>2790.11</v>
          </cell>
        </row>
        <row r="603">
          <cell r="A603" t="str">
            <v>680.40.85.015-6600.04</v>
          </cell>
          <cell r="B603" t="str">
            <v>6600.04</v>
          </cell>
          <cell r="C603" t="str">
            <v>680.40.85.015</v>
          </cell>
          <cell r="D603">
            <v>5000</v>
          </cell>
          <cell r="E603">
            <v>0</v>
          </cell>
          <cell r="F603">
            <v>5000</v>
          </cell>
          <cell r="G603">
            <v>0</v>
          </cell>
          <cell r="H603">
            <v>0</v>
          </cell>
          <cell r="I603">
            <v>1195.2</v>
          </cell>
          <cell r="J603">
            <v>3804.8</v>
          </cell>
          <cell r="K603">
            <v>0.24</v>
          </cell>
          <cell r="L603">
            <v>1195.2</v>
          </cell>
        </row>
        <row r="604">
          <cell r="A604" t="str">
            <v>680.40.85.560-6600.04</v>
          </cell>
          <cell r="B604" t="str">
            <v>6600.04</v>
          </cell>
          <cell r="C604" t="str">
            <v>680.40.85.560</v>
          </cell>
          <cell r="D604">
            <v>5000</v>
          </cell>
          <cell r="E604">
            <v>0</v>
          </cell>
          <cell r="F604">
            <v>5000</v>
          </cell>
          <cell r="G604">
            <v>0</v>
          </cell>
          <cell r="H604">
            <v>0</v>
          </cell>
          <cell r="I604">
            <v>1195.2</v>
          </cell>
          <cell r="J604">
            <v>3804.8</v>
          </cell>
          <cell r="K604">
            <v>0.24</v>
          </cell>
          <cell r="L604">
            <v>1415.2</v>
          </cell>
        </row>
        <row r="605">
          <cell r="A605" t="str">
            <v>680.40.85.680-6600.04</v>
          </cell>
          <cell r="B605" t="str">
            <v>6600.04</v>
          </cell>
          <cell r="C605" t="str">
            <v>680.40.85.680</v>
          </cell>
          <cell r="D605">
            <v>4000</v>
          </cell>
          <cell r="E605">
            <v>0</v>
          </cell>
          <cell r="F605">
            <v>4000</v>
          </cell>
          <cell r="G605">
            <v>0</v>
          </cell>
          <cell r="H605">
            <v>0</v>
          </cell>
          <cell r="I605">
            <v>1315.2</v>
          </cell>
          <cell r="J605">
            <v>2684.8</v>
          </cell>
          <cell r="K605">
            <v>0.33</v>
          </cell>
          <cell r="L605">
            <v>1394.2</v>
          </cell>
        </row>
        <row r="606">
          <cell r="A606" t="str">
            <v>680.40.85.690-6600.04</v>
          </cell>
          <cell r="B606" t="str">
            <v>6600.04</v>
          </cell>
          <cell r="C606" t="str">
            <v>680.40.85.690</v>
          </cell>
          <cell r="D606">
            <v>5500</v>
          </cell>
          <cell r="E606">
            <v>0</v>
          </cell>
          <cell r="F606">
            <v>5500</v>
          </cell>
          <cell r="G606">
            <v>0</v>
          </cell>
          <cell r="H606">
            <v>0</v>
          </cell>
          <cell r="I606">
            <v>1195.2</v>
          </cell>
          <cell r="J606">
            <v>4304.8</v>
          </cell>
          <cell r="K606">
            <v>0.22</v>
          </cell>
          <cell r="L606">
            <v>1361.7</v>
          </cell>
        </row>
        <row r="607">
          <cell r="A607" t="str">
            <v>680.40.85.700-6600.04</v>
          </cell>
          <cell r="B607" t="str">
            <v>6600.04</v>
          </cell>
          <cell r="C607" t="str">
            <v>680.40.85.700</v>
          </cell>
          <cell r="D607">
            <v>5500</v>
          </cell>
          <cell r="E607">
            <v>0</v>
          </cell>
          <cell r="F607">
            <v>5500</v>
          </cell>
          <cell r="G607">
            <v>0</v>
          </cell>
          <cell r="H607">
            <v>0</v>
          </cell>
          <cell r="I607">
            <v>1195.2</v>
          </cell>
          <cell r="J607">
            <v>4304.8</v>
          </cell>
          <cell r="K607">
            <v>0.22</v>
          </cell>
          <cell r="L607">
            <v>1235.2</v>
          </cell>
        </row>
        <row r="608">
          <cell r="A608" t="str">
            <v>690.40.85.015-6600.04</v>
          </cell>
          <cell r="B608" t="str">
            <v>6600.04</v>
          </cell>
          <cell r="C608" t="str">
            <v>690.40.85.015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 t="str">
            <v>+++</v>
          </cell>
          <cell r="L608">
            <v>0</v>
          </cell>
        </row>
        <row r="609">
          <cell r="A609" t="str">
            <v>700.40.85.015-6600.04</v>
          </cell>
          <cell r="B609" t="str">
            <v>6600.04</v>
          </cell>
          <cell r="C609" t="str">
            <v>700.40.85.015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 t="str">
            <v>+++</v>
          </cell>
          <cell r="L609">
            <v>0</v>
          </cell>
        </row>
        <row r="610">
          <cell r="A610" t="str">
            <v>680.40.85.560-6600.05</v>
          </cell>
          <cell r="B610" t="str">
            <v>6600.05</v>
          </cell>
          <cell r="C610" t="str">
            <v>680.40.85.560</v>
          </cell>
          <cell r="D610">
            <v>4000</v>
          </cell>
          <cell r="E610">
            <v>0</v>
          </cell>
          <cell r="F610">
            <v>4000</v>
          </cell>
          <cell r="G610">
            <v>0</v>
          </cell>
          <cell r="H610">
            <v>0</v>
          </cell>
          <cell r="I610">
            <v>807.33</v>
          </cell>
          <cell r="J610">
            <v>3192.67</v>
          </cell>
          <cell r="K610">
            <v>0.2</v>
          </cell>
          <cell r="L610">
            <v>53.56</v>
          </cell>
        </row>
        <row r="611">
          <cell r="A611" t="str">
            <v>680.40.85.015-6600.06</v>
          </cell>
          <cell r="B611" t="str">
            <v>6600.06</v>
          </cell>
          <cell r="C611" t="str">
            <v>680.40.85.015</v>
          </cell>
          <cell r="D611">
            <v>40000</v>
          </cell>
          <cell r="E611">
            <v>3200</v>
          </cell>
          <cell r="F611">
            <v>43200</v>
          </cell>
          <cell r="G611">
            <v>0</v>
          </cell>
          <cell r="H611">
            <v>0</v>
          </cell>
          <cell r="I611">
            <v>10500</v>
          </cell>
          <cell r="J611">
            <v>32700</v>
          </cell>
          <cell r="K611">
            <v>0.24</v>
          </cell>
          <cell r="L611">
            <v>9300</v>
          </cell>
        </row>
        <row r="612">
          <cell r="A612" t="str">
            <v>680.05.00.160-6600.07</v>
          </cell>
          <cell r="B612" t="str">
            <v>6600.07</v>
          </cell>
          <cell r="C612" t="str">
            <v>680.05.00.160</v>
          </cell>
          <cell r="D612">
            <v>50</v>
          </cell>
          <cell r="E612">
            <v>0</v>
          </cell>
          <cell r="F612">
            <v>50</v>
          </cell>
          <cell r="G612">
            <v>0</v>
          </cell>
          <cell r="H612">
            <v>0</v>
          </cell>
          <cell r="I612">
            <v>0</v>
          </cell>
          <cell r="J612">
            <v>50</v>
          </cell>
          <cell r="K612">
            <v>0</v>
          </cell>
          <cell r="L612">
            <v>50</v>
          </cell>
        </row>
        <row r="613">
          <cell r="A613" t="str">
            <v>680.40.50.001-6600.07</v>
          </cell>
          <cell r="B613" t="str">
            <v>6600.07</v>
          </cell>
          <cell r="C613" t="str">
            <v>680.40.50.001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 t="str">
            <v>+++</v>
          </cell>
          <cell r="L613">
            <v>0</v>
          </cell>
        </row>
        <row r="614">
          <cell r="A614" t="str">
            <v>680.40.55.500-6600.07</v>
          </cell>
          <cell r="B614" t="str">
            <v>6600.07</v>
          </cell>
          <cell r="C614" t="str">
            <v>680.40.55.500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 t="str">
            <v>+++</v>
          </cell>
          <cell r="L614">
            <v>0</v>
          </cell>
        </row>
        <row r="615">
          <cell r="A615" t="str">
            <v>680.40.85.015-6600.07</v>
          </cell>
          <cell r="B615" t="str">
            <v>6600.07</v>
          </cell>
          <cell r="C615" t="str">
            <v>680.40.85.015</v>
          </cell>
          <cell r="D615">
            <v>600</v>
          </cell>
          <cell r="E615">
            <v>0</v>
          </cell>
          <cell r="F615">
            <v>600</v>
          </cell>
          <cell r="G615">
            <v>0</v>
          </cell>
          <cell r="H615">
            <v>0</v>
          </cell>
          <cell r="I615">
            <v>0</v>
          </cell>
          <cell r="J615">
            <v>600</v>
          </cell>
          <cell r="K615">
            <v>0</v>
          </cell>
          <cell r="L615">
            <v>0</v>
          </cell>
        </row>
        <row r="616">
          <cell r="A616" t="str">
            <v>680.40.85.560-6600.07</v>
          </cell>
          <cell r="B616" t="str">
            <v>6600.07</v>
          </cell>
          <cell r="C616" t="str">
            <v>680.40.85.560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 t="str">
            <v>+++</v>
          </cell>
          <cell r="L616">
            <v>0</v>
          </cell>
        </row>
        <row r="617">
          <cell r="A617" t="str">
            <v>680.40.85.680-6600.07</v>
          </cell>
          <cell r="B617" t="str">
            <v>6600.07</v>
          </cell>
          <cell r="C617" t="str">
            <v>680.40.85.680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 t="str">
            <v>+++</v>
          </cell>
          <cell r="L617">
            <v>0</v>
          </cell>
        </row>
        <row r="618">
          <cell r="A618" t="str">
            <v>680.40.85.690-6600.07</v>
          </cell>
          <cell r="B618" t="str">
            <v>6600.07</v>
          </cell>
          <cell r="C618" t="str">
            <v>680.40.85.690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 t="str">
            <v>+++</v>
          </cell>
          <cell r="L618">
            <v>0</v>
          </cell>
        </row>
        <row r="619">
          <cell r="A619" t="str">
            <v>680.40.85.015-6600.16</v>
          </cell>
          <cell r="B619" t="str">
            <v>6600.16</v>
          </cell>
          <cell r="C619" t="str">
            <v>680.40.85.015</v>
          </cell>
          <cell r="D619">
            <v>14080</v>
          </cell>
          <cell r="E619">
            <v>0</v>
          </cell>
          <cell r="F619">
            <v>14080</v>
          </cell>
          <cell r="G619">
            <v>0</v>
          </cell>
          <cell r="H619">
            <v>0</v>
          </cell>
          <cell r="I619">
            <v>0</v>
          </cell>
          <cell r="J619">
            <v>14080</v>
          </cell>
          <cell r="K619">
            <v>0</v>
          </cell>
          <cell r="L619">
            <v>0</v>
          </cell>
        </row>
        <row r="620">
          <cell r="A620" t="str">
            <v>680.40.85.015-6600.25</v>
          </cell>
          <cell r="B620" t="str">
            <v>6600.25</v>
          </cell>
          <cell r="C620" t="str">
            <v>680.40.85.015</v>
          </cell>
          <cell r="D620">
            <v>1201680</v>
          </cell>
          <cell r="E620">
            <v>0</v>
          </cell>
          <cell r="F620">
            <v>1201680</v>
          </cell>
          <cell r="G620">
            <v>0</v>
          </cell>
          <cell r="H620">
            <v>0</v>
          </cell>
          <cell r="I620">
            <v>0</v>
          </cell>
          <cell r="J620">
            <v>1201680</v>
          </cell>
          <cell r="K620">
            <v>0</v>
          </cell>
          <cell r="L620">
            <v>300420</v>
          </cell>
        </row>
        <row r="621">
          <cell r="A621" t="str">
            <v>690.40.85.015-6600.25</v>
          </cell>
          <cell r="B621" t="str">
            <v>6600.25</v>
          </cell>
          <cell r="C621" t="str">
            <v>690.40.85.015</v>
          </cell>
          <cell r="D621">
            <v>59180</v>
          </cell>
          <cell r="E621">
            <v>0</v>
          </cell>
          <cell r="F621">
            <v>59180</v>
          </cell>
          <cell r="G621">
            <v>0</v>
          </cell>
          <cell r="H621">
            <v>0</v>
          </cell>
          <cell r="I621">
            <v>0</v>
          </cell>
          <cell r="J621">
            <v>59180</v>
          </cell>
          <cell r="K621">
            <v>0</v>
          </cell>
          <cell r="L621">
            <v>14795.07</v>
          </cell>
        </row>
        <row r="622">
          <cell r="A622" t="str">
            <v>700.40.85.015-6600.25</v>
          </cell>
          <cell r="B622" t="str">
            <v>6600.25</v>
          </cell>
          <cell r="C622" t="str">
            <v>700.40.85.015</v>
          </cell>
          <cell r="D622">
            <v>63790</v>
          </cell>
          <cell r="E622">
            <v>0</v>
          </cell>
          <cell r="F622">
            <v>63790</v>
          </cell>
          <cell r="G622">
            <v>0</v>
          </cell>
          <cell r="H622">
            <v>0</v>
          </cell>
          <cell r="I622">
            <v>0</v>
          </cell>
          <cell r="J622">
            <v>63790</v>
          </cell>
          <cell r="K622">
            <v>0</v>
          </cell>
          <cell r="L622">
            <v>15947.53</v>
          </cell>
        </row>
        <row r="623">
          <cell r="A623" t="str">
            <v>680.40.85.015-6600.26</v>
          </cell>
          <cell r="B623" t="str">
            <v>6600.26</v>
          </cell>
          <cell r="C623" t="str">
            <v>680.40.85.015</v>
          </cell>
          <cell r="D623">
            <v>107280</v>
          </cell>
          <cell r="E623">
            <v>0</v>
          </cell>
          <cell r="F623">
            <v>107280</v>
          </cell>
          <cell r="G623">
            <v>0</v>
          </cell>
          <cell r="H623">
            <v>0</v>
          </cell>
          <cell r="I623">
            <v>0</v>
          </cell>
          <cell r="J623">
            <v>107280</v>
          </cell>
          <cell r="K623">
            <v>0</v>
          </cell>
          <cell r="L623">
            <v>26820</v>
          </cell>
        </row>
        <row r="624">
          <cell r="A624" t="str">
            <v>690.40.85.015-6600.26</v>
          </cell>
          <cell r="B624" t="str">
            <v>6600.26</v>
          </cell>
          <cell r="C624" t="str">
            <v>690.40.85.015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 t="str">
            <v>+++</v>
          </cell>
          <cell r="L624">
            <v>0</v>
          </cell>
        </row>
        <row r="625">
          <cell r="A625" t="str">
            <v>700.40.85.015-6600.26</v>
          </cell>
          <cell r="B625" t="str">
            <v>6600.26</v>
          </cell>
          <cell r="C625" t="str">
            <v>700.40.85.015</v>
          </cell>
          <cell r="D625">
            <v>1200</v>
          </cell>
          <cell r="E625">
            <v>0</v>
          </cell>
          <cell r="F625">
            <v>1200</v>
          </cell>
          <cell r="G625">
            <v>0</v>
          </cell>
          <cell r="H625">
            <v>0</v>
          </cell>
          <cell r="I625">
            <v>0</v>
          </cell>
          <cell r="J625">
            <v>1200</v>
          </cell>
          <cell r="K625">
            <v>0</v>
          </cell>
          <cell r="L625">
            <v>200</v>
          </cell>
        </row>
        <row r="626">
          <cell r="A626" t="str">
            <v>680.40.85.015-6600.28</v>
          </cell>
          <cell r="B626" t="str">
            <v>6600.28</v>
          </cell>
          <cell r="C626" t="str">
            <v>680.40.85.015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 t="str">
            <v>+++</v>
          </cell>
          <cell r="L626">
            <v>0</v>
          </cell>
        </row>
        <row r="627">
          <cell r="A627" t="str">
            <v>680.40.85.015-6600.32</v>
          </cell>
          <cell r="B627" t="str">
            <v>6600.32</v>
          </cell>
          <cell r="C627" t="str">
            <v>680.40.85.015</v>
          </cell>
          <cell r="D627">
            <v>127760</v>
          </cell>
          <cell r="E627">
            <v>0</v>
          </cell>
          <cell r="F627">
            <v>127760</v>
          </cell>
          <cell r="G627">
            <v>0</v>
          </cell>
          <cell r="H627">
            <v>0</v>
          </cell>
          <cell r="I627">
            <v>0</v>
          </cell>
          <cell r="J627">
            <v>127760</v>
          </cell>
          <cell r="K627">
            <v>0</v>
          </cell>
          <cell r="L627">
            <v>31940.01</v>
          </cell>
        </row>
        <row r="628">
          <cell r="A628" t="str">
            <v>680.40.85.015-6600.36</v>
          </cell>
          <cell r="B628" t="str">
            <v>6600.36</v>
          </cell>
          <cell r="C628" t="str">
            <v>680.40.85.015</v>
          </cell>
          <cell r="D628">
            <v>106080</v>
          </cell>
          <cell r="E628">
            <v>0</v>
          </cell>
          <cell r="F628">
            <v>106080</v>
          </cell>
          <cell r="G628">
            <v>0</v>
          </cell>
          <cell r="H628">
            <v>0</v>
          </cell>
          <cell r="I628">
            <v>0</v>
          </cell>
          <cell r="J628">
            <v>106080</v>
          </cell>
          <cell r="K628">
            <v>0</v>
          </cell>
          <cell r="L628">
            <v>26520</v>
          </cell>
        </row>
        <row r="629">
          <cell r="A629" t="str">
            <v>690.40.85.015-6600.36</v>
          </cell>
          <cell r="B629" t="str">
            <v>6600.36</v>
          </cell>
          <cell r="C629" t="str">
            <v>690.40.85.015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 t="str">
            <v>+++</v>
          </cell>
          <cell r="L629">
            <v>0</v>
          </cell>
        </row>
        <row r="630">
          <cell r="A630" t="str">
            <v>700.40.85.015-6600.36</v>
          </cell>
          <cell r="B630" t="str">
            <v>6600.36</v>
          </cell>
          <cell r="C630" t="str">
            <v>700.40.85.015</v>
          </cell>
          <cell r="D630">
            <v>2520</v>
          </cell>
          <cell r="E630">
            <v>0</v>
          </cell>
          <cell r="F630">
            <v>2520</v>
          </cell>
          <cell r="G630">
            <v>0</v>
          </cell>
          <cell r="H630">
            <v>0</v>
          </cell>
          <cell r="I630">
            <v>0</v>
          </cell>
          <cell r="J630">
            <v>2520</v>
          </cell>
          <cell r="K630">
            <v>0</v>
          </cell>
          <cell r="L630">
            <v>630</v>
          </cell>
        </row>
        <row r="631">
          <cell r="A631" t="str">
            <v>680.00.00.900-6700.01</v>
          </cell>
          <cell r="B631" t="str">
            <v>6700.01</v>
          </cell>
          <cell r="C631" t="str">
            <v>680.00.00.900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 t="str">
            <v>+++</v>
          </cell>
          <cell r="L631">
            <v>0</v>
          </cell>
        </row>
        <row r="632">
          <cell r="A632" t="str">
            <v>680.00.00.900-6700.02</v>
          </cell>
          <cell r="B632" t="str">
            <v>6700.02</v>
          </cell>
          <cell r="C632" t="str">
            <v>680.00.00.900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 t="str">
            <v>+++</v>
          </cell>
          <cell r="L632">
            <v>0</v>
          </cell>
        </row>
        <row r="633">
          <cell r="A633" t="str">
            <v>680.00.00.900-6700.03</v>
          </cell>
          <cell r="B633" t="str">
            <v>6700.03</v>
          </cell>
          <cell r="C633" t="str">
            <v>680.00.00.900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 t="str">
            <v>+++</v>
          </cell>
          <cell r="L633">
            <v>0</v>
          </cell>
        </row>
        <row r="634">
          <cell r="A634" t="str">
            <v>680.00.00.900-6700.04</v>
          </cell>
          <cell r="B634" t="str">
            <v>6700.04</v>
          </cell>
          <cell r="C634" t="str">
            <v>680.00.00.900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 t="str">
            <v>+++</v>
          </cell>
          <cell r="L634">
            <v>0</v>
          </cell>
        </row>
        <row r="635">
          <cell r="A635" t="str">
            <v>680.00.00.900-6700.05</v>
          </cell>
          <cell r="B635" t="str">
            <v>6700.05</v>
          </cell>
          <cell r="C635" t="str">
            <v>680.00.00.900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 t="str">
            <v>+++</v>
          </cell>
          <cell r="L635">
            <v>0</v>
          </cell>
        </row>
        <row r="636">
          <cell r="A636" t="str">
            <v>680.00.00.900-6700.06</v>
          </cell>
          <cell r="B636" t="str">
            <v>6700.06</v>
          </cell>
          <cell r="C636" t="str">
            <v>680.00.00.900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 t="str">
            <v>+++</v>
          </cell>
          <cell r="L636">
            <v>0</v>
          </cell>
        </row>
        <row r="637">
          <cell r="A637" t="str">
            <v>680.00.00.900-6700.08</v>
          </cell>
          <cell r="B637" t="str">
            <v>6700.08</v>
          </cell>
          <cell r="C637" t="str">
            <v>680.00.00.900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 t="str">
            <v>+++</v>
          </cell>
          <cell r="L637">
            <v>0</v>
          </cell>
        </row>
        <row r="638">
          <cell r="A638" t="str">
            <v>680.00.00.900-6700.11</v>
          </cell>
          <cell r="B638" t="str">
            <v>6700.11</v>
          </cell>
          <cell r="C638" t="str">
            <v>680.00.00.900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 t="str">
            <v>+++</v>
          </cell>
          <cell r="L638">
            <v>0</v>
          </cell>
        </row>
        <row r="639">
          <cell r="A639" t="str">
            <v>680.00.00.900-6700.12</v>
          </cell>
          <cell r="B639" t="str">
            <v>6700.12</v>
          </cell>
          <cell r="C639" t="str">
            <v>680.00.00.900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 t="str">
            <v>+++</v>
          </cell>
          <cell r="L639">
            <v>0</v>
          </cell>
        </row>
        <row r="640">
          <cell r="A640" t="str">
            <v>680.00.00.900-6700.13</v>
          </cell>
          <cell r="B640" t="str">
            <v>6700.13</v>
          </cell>
          <cell r="C640" t="str">
            <v>680.00.00.900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 t="str">
            <v>+++</v>
          </cell>
          <cell r="L640">
            <v>0</v>
          </cell>
        </row>
        <row r="641">
          <cell r="A641" t="str">
            <v>680.40.85.015-6700.99</v>
          </cell>
          <cell r="B641" t="str">
            <v>6700.99</v>
          </cell>
          <cell r="C641" t="str">
            <v>680.40.85.015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 t="str">
            <v>+++</v>
          </cell>
          <cell r="L641">
            <v>0</v>
          </cell>
        </row>
        <row r="642">
          <cell r="A642" t="str">
            <v>680.00.00.900-7000.01</v>
          </cell>
          <cell r="B642" t="str">
            <v>7000.01</v>
          </cell>
          <cell r="C642" t="str">
            <v>680.00.00.900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 t="str">
            <v>+++</v>
          </cell>
          <cell r="L642">
            <v>0</v>
          </cell>
        </row>
        <row r="643">
          <cell r="A643" t="str">
            <v>680.00.00.900-7000.02</v>
          </cell>
          <cell r="B643" t="str">
            <v>7000.02</v>
          </cell>
          <cell r="C643" t="str">
            <v>680.00.00.900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 t="str">
            <v>+++</v>
          </cell>
          <cell r="L643">
            <v>38735.74</v>
          </cell>
        </row>
        <row r="644">
          <cell r="A644" t="str">
            <v>680.00.00.900-7000.03</v>
          </cell>
          <cell r="B644" t="str">
            <v>7000.03</v>
          </cell>
          <cell r="C644" t="str">
            <v>680.00.00.900</v>
          </cell>
          <cell r="D644">
            <v>300000</v>
          </cell>
          <cell r="E644">
            <v>0</v>
          </cell>
          <cell r="F644">
            <v>300000</v>
          </cell>
          <cell r="G644">
            <v>0</v>
          </cell>
          <cell r="H644">
            <v>0</v>
          </cell>
          <cell r="I644">
            <v>0</v>
          </cell>
          <cell r="J644">
            <v>300000</v>
          </cell>
          <cell r="K644">
            <v>0</v>
          </cell>
          <cell r="L644">
            <v>0</v>
          </cell>
        </row>
        <row r="645">
          <cell r="A645" t="str">
            <v>680.40.50.001-7000.03</v>
          </cell>
          <cell r="B645" t="str">
            <v>7000.03</v>
          </cell>
          <cell r="C645" t="str">
            <v>680.40.50.001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 t="str">
            <v>+++</v>
          </cell>
          <cell r="L645">
            <v>0</v>
          </cell>
        </row>
        <row r="646">
          <cell r="A646" t="str">
            <v>680.40.60.520-7000.03</v>
          </cell>
          <cell r="B646" t="str">
            <v>7000.03</v>
          </cell>
          <cell r="C646" t="str">
            <v>680.40.60.520</v>
          </cell>
          <cell r="D646">
            <v>1134</v>
          </cell>
          <cell r="E646">
            <v>0</v>
          </cell>
          <cell r="F646">
            <v>1134</v>
          </cell>
          <cell r="G646">
            <v>0</v>
          </cell>
          <cell r="H646">
            <v>0</v>
          </cell>
          <cell r="I646">
            <v>0</v>
          </cell>
          <cell r="J646">
            <v>1134</v>
          </cell>
          <cell r="K646">
            <v>0</v>
          </cell>
          <cell r="L646">
            <v>0</v>
          </cell>
        </row>
        <row r="647">
          <cell r="A647" t="str">
            <v>680.40.85.015-7000.03</v>
          </cell>
          <cell r="B647" t="str">
            <v>7000.03</v>
          </cell>
          <cell r="C647" t="str">
            <v>680.40.85.015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 t="str">
            <v>+++</v>
          </cell>
          <cell r="L647">
            <v>0</v>
          </cell>
        </row>
        <row r="648">
          <cell r="A648" t="str">
            <v>680.40.85.680-7000.03</v>
          </cell>
          <cell r="B648" t="str">
            <v>7000.03</v>
          </cell>
          <cell r="C648" t="str">
            <v>680.40.85.680</v>
          </cell>
          <cell r="D648">
            <v>15769</v>
          </cell>
          <cell r="E648">
            <v>0</v>
          </cell>
          <cell r="F648">
            <v>15769</v>
          </cell>
          <cell r="G648">
            <v>0</v>
          </cell>
          <cell r="H648">
            <v>0</v>
          </cell>
          <cell r="I648">
            <v>0</v>
          </cell>
          <cell r="J648">
            <v>15769</v>
          </cell>
          <cell r="K648">
            <v>0</v>
          </cell>
          <cell r="L648">
            <v>0</v>
          </cell>
        </row>
        <row r="649">
          <cell r="A649" t="str">
            <v>680.40.85.690-7000.03</v>
          </cell>
          <cell r="B649" t="str">
            <v>7000.03</v>
          </cell>
          <cell r="C649" t="str">
            <v>680.40.85.690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92885.1</v>
          </cell>
          <cell r="I649">
            <v>0</v>
          </cell>
          <cell r="J649">
            <v>-92885.1</v>
          </cell>
          <cell r="K649" t="str">
            <v>+++</v>
          </cell>
          <cell r="L649">
            <v>0</v>
          </cell>
        </row>
        <row r="650">
          <cell r="A650" t="str">
            <v>680.40.85.700-7000.03</v>
          </cell>
          <cell r="B650" t="str">
            <v>7000.03</v>
          </cell>
          <cell r="C650" t="str">
            <v>680.40.85.700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 t="str">
            <v>+++</v>
          </cell>
          <cell r="L650">
            <v>0</v>
          </cell>
        </row>
        <row r="651">
          <cell r="A651" t="str">
            <v>690.00.00.900-7000.03</v>
          </cell>
          <cell r="B651" t="str">
            <v>7000.03</v>
          </cell>
          <cell r="C651" t="str">
            <v>690.00.00.900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 t="str">
            <v>+++</v>
          </cell>
          <cell r="L651">
            <v>0</v>
          </cell>
        </row>
        <row r="652">
          <cell r="A652" t="str">
            <v>700.00.00.900-7000.03</v>
          </cell>
          <cell r="B652" t="str">
            <v>7000.03</v>
          </cell>
          <cell r="C652" t="str">
            <v>700.00.00.900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 t="str">
            <v>+++</v>
          </cell>
          <cell r="L652">
            <v>0</v>
          </cell>
        </row>
        <row r="653">
          <cell r="A653" t="str">
            <v>680.00.00.900-7000.04</v>
          </cell>
          <cell r="B653" t="str">
            <v>7000.04</v>
          </cell>
          <cell r="C653" t="str">
            <v>680.00.00.900</v>
          </cell>
          <cell r="D653">
            <v>30000</v>
          </cell>
          <cell r="E653">
            <v>30000</v>
          </cell>
          <cell r="F653">
            <v>60000</v>
          </cell>
          <cell r="G653">
            <v>0</v>
          </cell>
          <cell r="H653">
            <v>0</v>
          </cell>
          <cell r="I653">
            <v>0</v>
          </cell>
          <cell r="J653">
            <v>60000</v>
          </cell>
          <cell r="K653">
            <v>0</v>
          </cell>
          <cell r="L653">
            <v>0</v>
          </cell>
        </row>
        <row r="654">
          <cell r="A654" t="str">
            <v>670.00.00.900-7000.06</v>
          </cell>
          <cell r="B654" t="str">
            <v>7000.06</v>
          </cell>
          <cell r="C654" t="str">
            <v>670.00.00.900</v>
          </cell>
          <cell r="D654">
            <v>0</v>
          </cell>
          <cell r="E654">
            <v>428396</v>
          </cell>
          <cell r="F654">
            <v>428396</v>
          </cell>
          <cell r="G654">
            <v>0</v>
          </cell>
          <cell r="H654">
            <v>428394.59</v>
          </cell>
          <cell r="I654">
            <v>0</v>
          </cell>
          <cell r="J654">
            <v>1.41</v>
          </cell>
          <cell r="K654">
            <v>1</v>
          </cell>
          <cell r="L654">
            <v>0</v>
          </cell>
        </row>
        <row r="655">
          <cell r="A655" t="str">
            <v>680.00.00.900-7000.06</v>
          </cell>
          <cell r="B655" t="str">
            <v>7000.06</v>
          </cell>
          <cell r="C655" t="str">
            <v>680.00.00.900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 t="str">
            <v>+++</v>
          </cell>
          <cell r="L655">
            <v>0</v>
          </cell>
        </row>
        <row r="656">
          <cell r="A656" t="str">
            <v>680.00.00.900-7000.07</v>
          </cell>
          <cell r="B656" t="str">
            <v>7000.07</v>
          </cell>
          <cell r="C656" t="str">
            <v>680.00.00.900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 t="str">
            <v>+++</v>
          </cell>
          <cell r="L656">
            <v>0</v>
          </cell>
        </row>
        <row r="657">
          <cell r="A657" t="str">
            <v>700.00.00.900-7000.07</v>
          </cell>
          <cell r="B657" t="str">
            <v>7000.07</v>
          </cell>
          <cell r="C657" t="str">
            <v>700.00.00.900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 t="str">
            <v>+++</v>
          </cell>
          <cell r="L657">
            <v>0</v>
          </cell>
        </row>
        <row r="658">
          <cell r="A658" t="str">
            <v>680.00.00.900-7000.08</v>
          </cell>
          <cell r="B658" t="str">
            <v>7000.08</v>
          </cell>
          <cell r="C658" t="str">
            <v>680.00.00.900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 t="str">
            <v>+++</v>
          </cell>
          <cell r="L658">
            <v>0</v>
          </cell>
        </row>
        <row r="659">
          <cell r="A659" t="str">
            <v>680.40.85.690-7000.08</v>
          </cell>
          <cell r="B659" t="str">
            <v>7000.08</v>
          </cell>
          <cell r="C659" t="str">
            <v>680.40.85.690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 t="str">
            <v>+++</v>
          </cell>
          <cell r="L659">
            <v>0</v>
          </cell>
        </row>
        <row r="660">
          <cell r="A660" t="str">
            <v>690.00.00.900-7000.08</v>
          </cell>
          <cell r="B660" t="str">
            <v>7000.08</v>
          </cell>
          <cell r="C660" t="str">
            <v>690.00.00.900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 t="str">
            <v>+++</v>
          </cell>
          <cell r="L660">
            <v>0</v>
          </cell>
        </row>
        <row r="661">
          <cell r="A661" t="str">
            <v>700.00.00.900-7000.08</v>
          </cell>
          <cell r="B661" t="str">
            <v>7000.08</v>
          </cell>
          <cell r="C661" t="str">
            <v>700.00.00.900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 t="str">
            <v>+++</v>
          </cell>
          <cell r="L661">
            <v>0</v>
          </cell>
        </row>
        <row r="662">
          <cell r="A662" t="str">
            <v>680.00.00.900-7000.09</v>
          </cell>
          <cell r="B662" t="str">
            <v>7000.09</v>
          </cell>
          <cell r="C662" t="str">
            <v>680.00.00.900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 t="str">
            <v>+++</v>
          </cell>
          <cell r="L662">
            <v>0</v>
          </cell>
        </row>
        <row r="663">
          <cell r="A663" t="str">
            <v>680.00.00.900-7000.15</v>
          </cell>
          <cell r="B663" t="str">
            <v>7000.15</v>
          </cell>
          <cell r="C663" t="str">
            <v>680.00.00.900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 t="str">
            <v>+++</v>
          </cell>
          <cell r="L663">
            <v>0</v>
          </cell>
        </row>
        <row r="664">
          <cell r="A664" t="str">
            <v>680.00.00.900-7000.16</v>
          </cell>
          <cell r="B664" t="str">
            <v>7000.16</v>
          </cell>
          <cell r="C664" t="str">
            <v>680.00.00.900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 t="str">
            <v>+++</v>
          </cell>
          <cell r="L664">
            <v>0</v>
          </cell>
        </row>
        <row r="665">
          <cell r="A665" t="str">
            <v>680.00.00.900-7000.18</v>
          </cell>
          <cell r="B665" t="str">
            <v>7000.18</v>
          </cell>
          <cell r="C665" t="str">
            <v>680.00.00.900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 t="str">
            <v>+++</v>
          </cell>
          <cell r="L665">
            <v>0</v>
          </cell>
        </row>
        <row r="666">
          <cell r="A666" t="str">
            <v>680.00.00.900-7000.19</v>
          </cell>
          <cell r="B666" t="str">
            <v>7000.19</v>
          </cell>
          <cell r="C666" t="str">
            <v>680.00.00.900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 t="str">
            <v>+++</v>
          </cell>
          <cell r="L666">
            <v>0</v>
          </cell>
        </row>
        <row r="667">
          <cell r="A667" t="str">
            <v>680.00.00.900-7000.20</v>
          </cell>
          <cell r="B667" t="str">
            <v>7000.20</v>
          </cell>
          <cell r="C667" t="str">
            <v>680.00.00.900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 t="str">
            <v>+++</v>
          </cell>
          <cell r="L667">
            <v>0</v>
          </cell>
        </row>
        <row r="668">
          <cell r="A668" t="str">
            <v>680.00.00.900-7000.27</v>
          </cell>
          <cell r="B668" t="str">
            <v>7000.27</v>
          </cell>
          <cell r="C668" t="str">
            <v>680.00.00.900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 t="str">
            <v>+++</v>
          </cell>
          <cell r="L668">
            <v>0</v>
          </cell>
        </row>
        <row r="669">
          <cell r="A669" t="str">
            <v>690.00.00.900-7000.29</v>
          </cell>
          <cell r="B669" t="str">
            <v>7000.29</v>
          </cell>
          <cell r="C669" t="str">
            <v>690.00.00.900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 t="str">
            <v>+++</v>
          </cell>
          <cell r="L669">
            <v>0</v>
          </cell>
        </row>
        <row r="670">
          <cell r="A670" t="str">
            <v>680.00.00.900-7000.99</v>
          </cell>
          <cell r="B670" t="str">
            <v>7000.99</v>
          </cell>
          <cell r="C670" t="str">
            <v>680.00.00.900</v>
          </cell>
          <cell r="D670">
            <v>16570</v>
          </cell>
          <cell r="E670">
            <v>0</v>
          </cell>
          <cell r="F670">
            <v>16570</v>
          </cell>
          <cell r="G670">
            <v>0</v>
          </cell>
          <cell r="H670">
            <v>0</v>
          </cell>
          <cell r="I670">
            <v>0</v>
          </cell>
          <cell r="J670">
            <v>16570</v>
          </cell>
          <cell r="K670">
            <v>0</v>
          </cell>
          <cell r="L670">
            <v>0</v>
          </cell>
        </row>
        <row r="671">
          <cell r="A671" t="str">
            <v>680.40.60.520-7000.99</v>
          </cell>
          <cell r="B671" t="str">
            <v>7000.99</v>
          </cell>
          <cell r="C671" t="str">
            <v>680.40.60.520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 t="str">
            <v>+++</v>
          </cell>
          <cell r="L671">
            <v>0</v>
          </cell>
        </row>
        <row r="672">
          <cell r="A672" t="str">
            <v>680.40.85.015-7000.99</v>
          </cell>
          <cell r="B672" t="str">
            <v>7000.99</v>
          </cell>
          <cell r="C672" t="str">
            <v>680.40.85.015</v>
          </cell>
          <cell r="D672">
            <v>610000</v>
          </cell>
          <cell r="E672">
            <v>0</v>
          </cell>
          <cell r="F672">
            <v>610000</v>
          </cell>
          <cell r="G672">
            <v>0</v>
          </cell>
          <cell r="H672">
            <v>0</v>
          </cell>
          <cell r="I672">
            <v>0</v>
          </cell>
          <cell r="J672">
            <v>610000</v>
          </cell>
          <cell r="K672">
            <v>0</v>
          </cell>
          <cell r="L672">
            <v>0</v>
          </cell>
        </row>
        <row r="673">
          <cell r="A673" t="str">
            <v>680.40.85.560-7000.99</v>
          </cell>
          <cell r="B673" t="str">
            <v>7000.99</v>
          </cell>
          <cell r="C673" t="str">
            <v>680.40.85.560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 t="str">
            <v>+++</v>
          </cell>
          <cell r="L673">
            <v>0</v>
          </cell>
        </row>
        <row r="674">
          <cell r="A674" t="str">
            <v>680.40.85.680-7000.99</v>
          </cell>
          <cell r="B674" t="str">
            <v>7000.99</v>
          </cell>
          <cell r="C674" t="str">
            <v>680.40.85.680</v>
          </cell>
          <cell r="D674">
            <v>550000</v>
          </cell>
          <cell r="E674">
            <v>0</v>
          </cell>
          <cell r="F674">
            <v>550000</v>
          </cell>
          <cell r="G674">
            <v>0</v>
          </cell>
          <cell r="H674">
            <v>183526.37</v>
          </cell>
          <cell r="I674">
            <v>0</v>
          </cell>
          <cell r="J674">
            <v>366473.63</v>
          </cell>
          <cell r="K674">
            <v>0.33</v>
          </cell>
          <cell r="L674">
            <v>0</v>
          </cell>
        </row>
        <row r="675">
          <cell r="A675" t="str">
            <v>680.40.85.690-7000.99</v>
          </cell>
          <cell r="B675" t="str">
            <v>7000.99</v>
          </cell>
          <cell r="C675" t="str">
            <v>680.40.85.690</v>
          </cell>
          <cell r="D675">
            <v>310000</v>
          </cell>
          <cell r="E675">
            <v>0</v>
          </cell>
          <cell r="F675">
            <v>310000</v>
          </cell>
          <cell r="G675">
            <v>0</v>
          </cell>
          <cell r="H675">
            <v>0</v>
          </cell>
          <cell r="I675">
            <v>0</v>
          </cell>
          <cell r="J675">
            <v>310000</v>
          </cell>
          <cell r="K675">
            <v>0</v>
          </cell>
          <cell r="L675">
            <v>0</v>
          </cell>
        </row>
        <row r="676">
          <cell r="A676" t="str">
            <v>680.40.85.700-7000.99</v>
          </cell>
          <cell r="B676" t="str">
            <v>7000.99</v>
          </cell>
          <cell r="C676" t="str">
            <v>680.40.85.700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 t="str">
            <v>+++</v>
          </cell>
          <cell r="L676">
            <v>0</v>
          </cell>
        </row>
        <row r="677">
          <cell r="A677" t="str">
            <v>700.00.00.900-7000.99</v>
          </cell>
          <cell r="B677" t="str">
            <v>7000.99</v>
          </cell>
          <cell r="C677" t="str">
            <v>700.00.00.900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 t="str">
            <v>+++</v>
          </cell>
          <cell r="L677">
            <v>0</v>
          </cell>
        </row>
        <row r="678">
          <cell r="A678" t="str">
            <v>680.00.00.900-8100.01</v>
          </cell>
          <cell r="B678" t="str">
            <v>8100.01</v>
          </cell>
          <cell r="C678" t="str">
            <v>680.00.00.900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 t="str">
            <v>+++</v>
          </cell>
          <cell r="L678">
            <v>0</v>
          </cell>
        </row>
        <row r="679">
          <cell r="A679" t="str">
            <v>680.00.00.900-8100.02</v>
          </cell>
          <cell r="B679" t="str">
            <v>8100.02</v>
          </cell>
          <cell r="C679" t="str">
            <v>680.00.00.900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 t="str">
            <v>+++</v>
          </cell>
          <cell r="L679">
            <v>0</v>
          </cell>
        </row>
        <row r="680">
          <cell r="A680" t="str">
            <v>680.00.00.900-8100.03</v>
          </cell>
          <cell r="B680" t="str">
            <v>8100.03</v>
          </cell>
          <cell r="C680" t="str">
            <v>680.00.00.900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 t="str">
            <v>+++</v>
          </cell>
          <cell r="L680">
            <v>0</v>
          </cell>
        </row>
        <row r="681">
          <cell r="A681" t="str">
            <v>680.00.00.900-8100.04</v>
          </cell>
          <cell r="B681" t="str">
            <v>8100.04</v>
          </cell>
          <cell r="C681" t="str">
            <v>680.00.00.900</v>
          </cell>
          <cell r="D681">
            <v>890700</v>
          </cell>
          <cell r="E681">
            <v>0</v>
          </cell>
          <cell r="F681">
            <v>890700</v>
          </cell>
          <cell r="G681">
            <v>0</v>
          </cell>
          <cell r="H681">
            <v>0</v>
          </cell>
          <cell r="I681">
            <v>141892.34</v>
          </cell>
          <cell r="J681">
            <v>748807.66</v>
          </cell>
          <cell r="K681">
            <v>0.16</v>
          </cell>
          <cell r="L681">
            <v>0</v>
          </cell>
        </row>
        <row r="682">
          <cell r="A682" t="str">
            <v>690.00.00.900-8100.04</v>
          </cell>
          <cell r="B682" t="str">
            <v>8100.04</v>
          </cell>
          <cell r="C682" t="str">
            <v>690.00.00.900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 t="str">
            <v>+++</v>
          </cell>
          <cell r="L682">
            <v>0</v>
          </cell>
        </row>
        <row r="683">
          <cell r="A683" t="str">
            <v>680.00.00.900-8100.05</v>
          </cell>
          <cell r="B683" t="str">
            <v>8100.05</v>
          </cell>
          <cell r="C683" t="str">
            <v>680.00.00.900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 t="str">
            <v>+++</v>
          </cell>
          <cell r="L683">
            <v>0</v>
          </cell>
        </row>
        <row r="684">
          <cell r="A684" t="str">
            <v>680.00.00.900-8100.06</v>
          </cell>
          <cell r="B684" t="str">
            <v>8100.06</v>
          </cell>
          <cell r="C684" t="str">
            <v>680.00.00.900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 t="str">
            <v>+++</v>
          </cell>
          <cell r="L684">
            <v>0</v>
          </cell>
        </row>
        <row r="685">
          <cell r="A685" t="str">
            <v>680.00.00.900-8100.07</v>
          </cell>
          <cell r="B685" t="str">
            <v>8100.07</v>
          </cell>
          <cell r="C685" t="str">
            <v>680.00.00.900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 t="str">
            <v>+++</v>
          </cell>
          <cell r="L685">
            <v>150309.45000000001</v>
          </cell>
        </row>
        <row r="686">
          <cell r="A686" t="str">
            <v>690.00.00.900-8100.07</v>
          </cell>
          <cell r="B686" t="str">
            <v>8100.07</v>
          </cell>
          <cell r="C686" t="str">
            <v>690.00.00.900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 t="str">
            <v>+++</v>
          </cell>
          <cell r="L686">
            <v>0</v>
          </cell>
        </row>
        <row r="687">
          <cell r="A687" t="str">
            <v>680.00.00.900-8100.08</v>
          </cell>
          <cell r="B687" t="str">
            <v>8100.08</v>
          </cell>
          <cell r="C687" t="str">
            <v>680.00.00.900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 t="str">
            <v>+++</v>
          </cell>
          <cell r="L687">
            <v>0</v>
          </cell>
        </row>
        <row r="688">
          <cell r="A688" t="str">
            <v>680.00.00.900-8100.09</v>
          </cell>
          <cell r="B688" t="str">
            <v>8100.09</v>
          </cell>
          <cell r="C688" t="str">
            <v>680.00.00.900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 t="str">
            <v>+++</v>
          </cell>
          <cell r="L688">
            <v>0</v>
          </cell>
        </row>
        <row r="689">
          <cell r="A689" t="str">
            <v>680.00.00.900-8100.10</v>
          </cell>
          <cell r="B689" t="str">
            <v>8100.10</v>
          </cell>
          <cell r="C689" t="str">
            <v>680.00.00.900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 t="str">
            <v>+++</v>
          </cell>
          <cell r="L689">
            <v>0</v>
          </cell>
        </row>
        <row r="690">
          <cell r="A690" t="str">
            <v>700.00.00.900-8100.11</v>
          </cell>
          <cell r="B690" t="str">
            <v>8100.11</v>
          </cell>
          <cell r="C690" t="str">
            <v>700.00.00.900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 t="str">
            <v>+++</v>
          </cell>
          <cell r="L690">
            <v>0</v>
          </cell>
        </row>
        <row r="691">
          <cell r="A691" t="str">
            <v>700.00.00.900-8100.12</v>
          </cell>
          <cell r="B691" t="str">
            <v>8100.12</v>
          </cell>
          <cell r="C691" t="str">
            <v>700.00.00.900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71639.899999999994</v>
          </cell>
          <cell r="J691">
            <v>-71639.899999999994</v>
          </cell>
          <cell r="K691" t="str">
            <v>+++</v>
          </cell>
          <cell r="L691">
            <v>338.87</v>
          </cell>
        </row>
        <row r="692">
          <cell r="A692" t="str">
            <v>680.00.00.900-8100.13</v>
          </cell>
          <cell r="B692" t="str">
            <v>8100.13</v>
          </cell>
          <cell r="C692" t="str">
            <v>680.00.00.900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 t="str">
            <v>+++</v>
          </cell>
          <cell r="L692">
            <v>0</v>
          </cell>
        </row>
        <row r="693">
          <cell r="A693" t="str">
            <v>680.00.00.900-8100.14</v>
          </cell>
          <cell r="B693" t="str">
            <v>8100.14</v>
          </cell>
          <cell r="C693" t="str">
            <v>680.00.00.900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 t="str">
            <v>+++</v>
          </cell>
          <cell r="L693">
            <v>0</v>
          </cell>
        </row>
        <row r="694">
          <cell r="A694" t="str">
            <v>680.00.00.900-8100.15</v>
          </cell>
          <cell r="B694" t="str">
            <v>8100.15</v>
          </cell>
          <cell r="C694" t="str">
            <v>680.00.00.900</v>
          </cell>
          <cell r="D694">
            <v>580000</v>
          </cell>
          <cell r="E694">
            <v>0</v>
          </cell>
          <cell r="F694">
            <v>580000</v>
          </cell>
          <cell r="G694">
            <v>0</v>
          </cell>
          <cell r="H694">
            <v>0</v>
          </cell>
          <cell r="I694">
            <v>0</v>
          </cell>
          <cell r="J694">
            <v>580000</v>
          </cell>
          <cell r="K694">
            <v>0</v>
          </cell>
          <cell r="L694">
            <v>0</v>
          </cell>
        </row>
        <row r="695">
          <cell r="A695" t="str">
            <v>690.00.00.900-8100.15</v>
          </cell>
          <cell r="B695" t="str">
            <v>8100.15</v>
          </cell>
          <cell r="C695" t="str">
            <v>690.00.00.900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 t="str">
            <v>+++</v>
          </cell>
          <cell r="L695">
            <v>0</v>
          </cell>
        </row>
        <row r="696">
          <cell r="A696" t="str">
            <v>680.00.00.900-8100.16</v>
          </cell>
          <cell r="B696" t="str">
            <v>8100.16</v>
          </cell>
          <cell r="C696" t="str">
            <v>680.00.00.900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 t="str">
            <v>+++</v>
          </cell>
          <cell r="L696">
            <v>0</v>
          </cell>
        </row>
        <row r="697">
          <cell r="A697" t="str">
            <v>680.00.00.900-8100.17</v>
          </cell>
          <cell r="B697" t="str">
            <v>8100.17</v>
          </cell>
          <cell r="C697" t="str">
            <v>680.00.00.900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1097.25</v>
          </cell>
          <cell r="J697">
            <v>-1097.25</v>
          </cell>
          <cell r="K697" t="str">
            <v>+++</v>
          </cell>
          <cell r="L697">
            <v>18687.150000000001</v>
          </cell>
        </row>
        <row r="698">
          <cell r="A698" t="str">
            <v>690.00.00.900-8100.17</v>
          </cell>
          <cell r="B698" t="str">
            <v>8100.17</v>
          </cell>
          <cell r="C698" t="str">
            <v>690.00.00.900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 t="str">
            <v>+++</v>
          </cell>
          <cell r="L698">
            <v>0</v>
          </cell>
        </row>
        <row r="699">
          <cell r="A699" t="str">
            <v>700.00.00.900-8100.17</v>
          </cell>
          <cell r="B699" t="str">
            <v>8100.17</v>
          </cell>
          <cell r="C699" t="str">
            <v>700.00.00.900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 t="str">
            <v>+++</v>
          </cell>
          <cell r="L699">
            <v>0</v>
          </cell>
        </row>
        <row r="700">
          <cell r="A700" t="str">
            <v>680.00.00.900-8100.18</v>
          </cell>
          <cell r="B700" t="str">
            <v>8100.18</v>
          </cell>
          <cell r="C700" t="str">
            <v>680.00.00.900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 t="str">
            <v>+++</v>
          </cell>
          <cell r="L700">
            <v>0</v>
          </cell>
        </row>
        <row r="701">
          <cell r="A701" t="str">
            <v>680.00.00.900-8100.19</v>
          </cell>
          <cell r="B701" t="str">
            <v>8100.19</v>
          </cell>
          <cell r="C701" t="str">
            <v>680.00.00.900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 t="str">
            <v>+++</v>
          </cell>
          <cell r="L701">
            <v>0</v>
          </cell>
        </row>
        <row r="702">
          <cell r="A702" t="str">
            <v>680.00.00.900-8100.20</v>
          </cell>
          <cell r="B702" t="str">
            <v>8100.20</v>
          </cell>
          <cell r="C702" t="str">
            <v>680.00.00.900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 t="str">
            <v>+++</v>
          </cell>
          <cell r="L702">
            <v>0</v>
          </cell>
        </row>
        <row r="703">
          <cell r="A703" t="str">
            <v>690.00.00.900-8100.20</v>
          </cell>
          <cell r="B703" t="str">
            <v>8100.20</v>
          </cell>
          <cell r="C703" t="str">
            <v>690.00.00.900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 t="str">
            <v>+++</v>
          </cell>
          <cell r="L703">
            <v>0</v>
          </cell>
        </row>
        <row r="704">
          <cell r="A704" t="str">
            <v>690.00.00.900-8100.21</v>
          </cell>
          <cell r="B704" t="str">
            <v>8100.21</v>
          </cell>
          <cell r="C704" t="str">
            <v>690.00.00.900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 t="str">
            <v>+++</v>
          </cell>
          <cell r="L704">
            <v>0</v>
          </cell>
        </row>
        <row r="705">
          <cell r="A705" t="str">
            <v>680.00.00.900-8100.22</v>
          </cell>
          <cell r="B705" t="str">
            <v>8100.22</v>
          </cell>
          <cell r="C705" t="str">
            <v>680.00.00.900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 t="str">
            <v>+++</v>
          </cell>
          <cell r="L705">
            <v>0</v>
          </cell>
        </row>
        <row r="706">
          <cell r="A706" t="str">
            <v>680.00.00.900-8100.23</v>
          </cell>
          <cell r="B706" t="str">
            <v>8100.23</v>
          </cell>
          <cell r="C706" t="str">
            <v>680.00.00.900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 t="str">
            <v>+++</v>
          </cell>
          <cell r="L706">
            <v>0</v>
          </cell>
        </row>
        <row r="707">
          <cell r="A707" t="str">
            <v>680.00.00.900-8100.24</v>
          </cell>
          <cell r="B707" t="str">
            <v>8100.24</v>
          </cell>
          <cell r="C707" t="str">
            <v>680.00.00.900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 t="str">
            <v>+++</v>
          </cell>
          <cell r="L707">
            <v>0</v>
          </cell>
        </row>
        <row r="708">
          <cell r="A708" t="str">
            <v>690.00.00.900-8100.24</v>
          </cell>
          <cell r="B708" t="str">
            <v>8100.24</v>
          </cell>
          <cell r="C708" t="str">
            <v>690.00.00.900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 t="str">
            <v>+++</v>
          </cell>
          <cell r="L708">
            <v>0</v>
          </cell>
        </row>
        <row r="709">
          <cell r="A709" t="str">
            <v>680.00.00.900-8100.25</v>
          </cell>
          <cell r="B709" t="str">
            <v>8100.25</v>
          </cell>
          <cell r="C709" t="str">
            <v>680.00.00.900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 t="str">
            <v>+++</v>
          </cell>
          <cell r="L709">
            <v>0</v>
          </cell>
        </row>
        <row r="710">
          <cell r="A710" t="str">
            <v>680.00.00.900-8100.29</v>
          </cell>
          <cell r="B710" t="str">
            <v>8100.29</v>
          </cell>
          <cell r="C710" t="str">
            <v>680.00.00.900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2994022.96</v>
          </cell>
          <cell r="J710">
            <v>-2994022.96</v>
          </cell>
          <cell r="K710" t="str">
            <v>+++</v>
          </cell>
          <cell r="L710">
            <v>667090.30000000005</v>
          </cell>
        </row>
        <row r="711">
          <cell r="A711" t="str">
            <v>680.00.00.900-8100.99</v>
          </cell>
          <cell r="B711" t="str">
            <v>8100.99</v>
          </cell>
          <cell r="C711" t="str">
            <v>680.00.00.900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 t="str">
            <v>+++</v>
          </cell>
          <cell r="L711">
            <v>0</v>
          </cell>
        </row>
        <row r="712">
          <cell r="A712" t="str">
            <v>690.00.00.900-8100.99</v>
          </cell>
          <cell r="B712" t="str">
            <v>8100.99</v>
          </cell>
          <cell r="C712" t="str">
            <v>690.00.00.900</v>
          </cell>
          <cell r="D712">
            <v>50000</v>
          </cell>
          <cell r="E712">
            <v>0</v>
          </cell>
          <cell r="F712">
            <v>50000</v>
          </cell>
          <cell r="G712">
            <v>0</v>
          </cell>
          <cell r="H712">
            <v>0</v>
          </cell>
          <cell r="I712">
            <v>0</v>
          </cell>
          <cell r="J712">
            <v>50000</v>
          </cell>
          <cell r="K712">
            <v>0</v>
          </cell>
          <cell r="L712">
            <v>0</v>
          </cell>
        </row>
        <row r="713">
          <cell r="A713" t="str">
            <v>700.00.00.900-8100.99</v>
          </cell>
          <cell r="B713" t="str">
            <v>8100.99</v>
          </cell>
          <cell r="C713" t="str">
            <v>700.00.00.900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 t="str">
            <v>+++</v>
          </cell>
          <cell r="L713">
            <v>0</v>
          </cell>
        </row>
        <row r="714">
          <cell r="A714" t="str">
            <v>680.00.00.900-8450.04</v>
          </cell>
          <cell r="B714" t="str">
            <v>8450.04</v>
          </cell>
          <cell r="C714" t="str">
            <v>680.00.00.900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 t="str">
            <v>+++</v>
          </cell>
          <cell r="L714">
            <v>0</v>
          </cell>
        </row>
        <row r="715">
          <cell r="A715" t="str">
            <v>680.40.85.005-8900.02</v>
          </cell>
          <cell r="B715" t="str">
            <v>8900.02</v>
          </cell>
          <cell r="C715" t="str">
            <v>680.40.85.005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 t="str">
            <v>+++</v>
          </cell>
          <cell r="L715">
            <v>0</v>
          </cell>
        </row>
        <row r="716">
          <cell r="A716" t="str">
            <v>680.40.85.005-8900.04</v>
          </cell>
          <cell r="B716" t="str">
            <v>8900.04</v>
          </cell>
          <cell r="C716" t="str">
            <v>680.40.85.005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 t="str">
            <v>+++</v>
          </cell>
          <cell r="L716">
            <v>0</v>
          </cell>
        </row>
        <row r="717">
          <cell r="A717" t="str">
            <v>680.40.85.005-8900.09</v>
          </cell>
          <cell r="B717" t="str">
            <v>8900.09</v>
          </cell>
          <cell r="C717" t="str">
            <v>680.40.85.005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 t="str">
            <v>+++</v>
          </cell>
          <cell r="L717">
            <v>0</v>
          </cell>
        </row>
        <row r="718">
          <cell r="A718" t="str">
            <v>690.40.85.005-8900.09</v>
          </cell>
          <cell r="B718" t="str">
            <v>8900.09</v>
          </cell>
          <cell r="C718" t="str">
            <v>690.40.85.005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 t="str">
            <v>+++</v>
          </cell>
          <cell r="L718">
            <v>0</v>
          </cell>
        </row>
        <row r="719">
          <cell r="A719" t="str">
            <v>680.40.85.005-8900.22</v>
          </cell>
          <cell r="B719" t="str">
            <v>8900.22</v>
          </cell>
          <cell r="C719" t="str">
            <v>680.40.85.005</v>
          </cell>
          <cell r="D719">
            <v>552080</v>
          </cell>
          <cell r="E719">
            <v>0</v>
          </cell>
          <cell r="F719">
            <v>552080</v>
          </cell>
          <cell r="G719">
            <v>0</v>
          </cell>
          <cell r="H719">
            <v>0</v>
          </cell>
          <cell r="I719">
            <v>0</v>
          </cell>
          <cell r="J719">
            <v>552080</v>
          </cell>
          <cell r="K719">
            <v>0</v>
          </cell>
          <cell r="L719">
            <v>0</v>
          </cell>
        </row>
        <row r="720">
          <cell r="A720" t="str">
            <v>690.40.85.005-8900.22</v>
          </cell>
          <cell r="B720" t="str">
            <v>8900.22</v>
          </cell>
          <cell r="C720" t="str">
            <v>690.40.85.005</v>
          </cell>
          <cell r="D720">
            <v>787920</v>
          </cell>
          <cell r="E720">
            <v>0</v>
          </cell>
          <cell r="F720">
            <v>787920</v>
          </cell>
          <cell r="G720">
            <v>0</v>
          </cell>
          <cell r="H720">
            <v>0</v>
          </cell>
          <cell r="I720">
            <v>0</v>
          </cell>
          <cell r="J720">
            <v>787920</v>
          </cell>
          <cell r="K720">
            <v>0</v>
          </cell>
          <cell r="L720">
            <v>0</v>
          </cell>
        </row>
        <row r="721">
          <cell r="A721" t="str">
            <v>680.40.85.005-8910.02</v>
          </cell>
          <cell r="B721" t="str">
            <v>8910.02</v>
          </cell>
          <cell r="C721" t="str">
            <v>680.40.85.005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 t="str">
            <v>+++</v>
          </cell>
          <cell r="L721">
            <v>0</v>
          </cell>
        </row>
        <row r="722">
          <cell r="A722" t="str">
            <v>680.40.85.005-8910.04</v>
          </cell>
          <cell r="B722" t="str">
            <v>8910.04</v>
          </cell>
          <cell r="C722" t="str">
            <v>680.40.85.005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 t="str">
            <v>+++</v>
          </cell>
          <cell r="L722">
            <v>0</v>
          </cell>
        </row>
        <row r="723">
          <cell r="A723" t="str">
            <v>680.40.85.005-8910.09</v>
          </cell>
          <cell r="B723" t="str">
            <v>8910.09</v>
          </cell>
          <cell r="C723" t="str">
            <v>680.40.85.005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 t="str">
            <v>+++</v>
          </cell>
          <cell r="L723">
            <v>0</v>
          </cell>
        </row>
        <row r="724">
          <cell r="A724" t="str">
            <v>690.40.85.005-8910.09</v>
          </cell>
          <cell r="B724" t="str">
            <v>8910.09</v>
          </cell>
          <cell r="C724" t="str">
            <v>690.40.85.005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 t="str">
            <v>+++</v>
          </cell>
          <cell r="L724">
            <v>0</v>
          </cell>
        </row>
        <row r="725">
          <cell r="A725" t="str">
            <v>700.40.85.015-8910.21</v>
          </cell>
          <cell r="B725" t="str">
            <v>8910.21</v>
          </cell>
          <cell r="C725" t="str">
            <v>700.40.85.015</v>
          </cell>
          <cell r="D725">
            <v>22910</v>
          </cell>
          <cell r="E725">
            <v>0</v>
          </cell>
          <cell r="F725">
            <v>22910</v>
          </cell>
          <cell r="G725">
            <v>0</v>
          </cell>
          <cell r="H725">
            <v>0</v>
          </cell>
          <cell r="I725">
            <v>0</v>
          </cell>
          <cell r="J725">
            <v>22910</v>
          </cell>
          <cell r="K725">
            <v>0</v>
          </cell>
          <cell r="L725">
            <v>0</v>
          </cell>
        </row>
        <row r="726">
          <cell r="A726" t="str">
            <v>680.40.85.005-8910.22</v>
          </cell>
          <cell r="B726" t="str">
            <v>8910.22</v>
          </cell>
          <cell r="C726" t="str">
            <v>680.40.85.005</v>
          </cell>
          <cell r="D726">
            <v>582465</v>
          </cell>
          <cell r="E726">
            <v>0</v>
          </cell>
          <cell r="F726">
            <v>582465</v>
          </cell>
          <cell r="G726">
            <v>0</v>
          </cell>
          <cell r="H726">
            <v>0</v>
          </cell>
          <cell r="I726">
            <v>0</v>
          </cell>
          <cell r="J726">
            <v>582465</v>
          </cell>
          <cell r="K726">
            <v>0</v>
          </cell>
          <cell r="L726">
            <v>0</v>
          </cell>
        </row>
        <row r="727">
          <cell r="A727" t="str">
            <v>690.40.85.005-8910.22</v>
          </cell>
          <cell r="B727" t="str">
            <v>8910.22</v>
          </cell>
          <cell r="C727" t="str">
            <v>690.40.85.005</v>
          </cell>
          <cell r="D727">
            <v>831285</v>
          </cell>
          <cell r="E727">
            <v>0</v>
          </cell>
          <cell r="F727">
            <v>831285</v>
          </cell>
          <cell r="G727">
            <v>0</v>
          </cell>
          <cell r="H727">
            <v>0</v>
          </cell>
          <cell r="I727">
            <v>0</v>
          </cell>
          <cell r="J727">
            <v>831285</v>
          </cell>
          <cell r="K727">
            <v>0</v>
          </cell>
          <cell r="L727">
            <v>0</v>
          </cell>
        </row>
        <row r="728">
          <cell r="A728" t="str">
            <v>680.40.85.005-8910.99</v>
          </cell>
          <cell r="B728" t="str">
            <v>8910.99</v>
          </cell>
          <cell r="C728" t="str">
            <v>680.40.85.005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 t="str">
            <v>+++</v>
          </cell>
          <cell r="L728">
            <v>0</v>
          </cell>
        </row>
        <row r="729">
          <cell r="A729" t="str">
            <v>690.40.85.005-8910.99</v>
          </cell>
          <cell r="B729" t="str">
            <v>8910.99</v>
          </cell>
          <cell r="C729" t="str">
            <v>690.40.85.005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 t="str">
            <v>+++</v>
          </cell>
          <cell r="L729">
            <v>0</v>
          </cell>
        </row>
        <row r="730">
          <cell r="A730" t="str">
            <v>680.40.85.005-8920.01</v>
          </cell>
          <cell r="B730" t="str">
            <v>8920.01</v>
          </cell>
          <cell r="C730" t="str">
            <v>680.40.85.005</v>
          </cell>
          <cell r="D730">
            <v>680</v>
          </cell>
          <cell r="E730">
            <v>0</v>
          </cell>
          <cell r="F730">
            <v>680</v>
          </cell>
          <cell r="G730">
            <v>0</v>
          </cell>
          <cell r="H730">
            <v>0</v>
          </cell>
          <cell r="I730">
            <v>0</v>
          </cell>
          <cell r="J730">
            <v>680</v>
          </cell>
          <cell r="K730">
            <v>0</v>
          </cell>
          <cell r="L730">
            <v>0</v>
          </cell>
        </row>
        <row r="731">
          <cell r="A731" t="str">
            <v>690.40.85.005-8920.01</v>
          </cell>
          <cell r="B731" t="str">
            <v>8920.01</v>
          </cell>
          <cell r="C731" t="str">
            <v>690.40.85.005</v>
          </cell>
          <cell r="D731">
            <v>970</v>
          </cell>
          <cell r="E731">
            <v>0</v>
          </cell>
          <cell r="F731">
            <v>970</v>
          </cell>
          <cell r="G731">
            <v>0</v>
          </cell>
          <cell r="H731">
            <v>0</v>
          </cell>
          <cell r="I731">
            <v>0</v>
          </cell>
          <cell r="J731">
            <v>970</v>
          </cell>
          <cell r="K731">
            <v>0</v>
          </cell>
          <cell r="L731">
            <v>0</v>
          </cell>
        </row>
        <row r="732">
          <cell r="A732" t="str">
            <v>680.40.85.005-8920.02</v>
          </cell>
          <cell r="B732" t="str">
            <v>8920.02</v>
          </cell>
          <cell r="C732" t="str">
            <v>680.40.85.005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 t="str">
            <v>+++</v>
          </cell>
          <cell r="L732">
            <v>0</v>
          </cell>
        </row>
        <row r="733">
          <cell r="A733" t="str">
            <v>680.40.85.005-8920.04</v>
          </cell>
          <cell r="B733" t="str">
            <v>8920.04</v>
          </cell>
          <cell r="C733" t="str">
            <v>680.40.85.005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 t="str">
            <v>+++</v>
          </cell>
          <cell r="L733">
            <v>0</v>
          </cell>
        </row>
        <row r="734">
          <cell r="A734" t="str">
            <v>700.00.00.900-9000.44</v>
          </cell>
          <cell r="B734" t="str">
            <v>9000.44</v>
          </cell>
          <cell r="C734" t="str">
            <v>700.00.00.900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 t="str">
            <v>+++</v>
          </cell>
          <cell r="L734">
            <v>0</v>
          </cell>
        </row>
        <row r="735">
          <cell r="A735" t="str">
            <v>690.00.00.900-9000.68</v>
          </cell>
          <cell r="B735" t="str">
            <v>9000.68</v>
          </cell>
          <cell r="C735" t="str">
            <v>690.00.00.900</v>
          </cell>
          <cell r="D735">
            <v>787920</v>
          </cell>
          <cell r="E735">
            <v>0</v>
          </cell>
          <cell r="F735">
            <v>787920</v>
          </cell>
          <cell r="G735">
            <v>0</v>
          </cell>
          <cell r="H735">
            <v>0</v>
          </cell>
          <cell r="I735">
            <v>0</v>
          </cell>
          <cell r="J735">
            <v>787920</v>
          </cell>
          <cell r="K735">
            <v>0</v>
          </cell>
          <cell r="L735">
            <v>0</v>
          </cell>
        </row>
        <row r="736">
          <cell r="A736" t="str">
            <v>690.00.00.900-9000.99</v>
          </cell>
          <cell r="B736" t="str">
            <v>9000.99</v>
          </cell>
          <cell r="C736" t="str">
            <v>690.00.00.900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 t="str">
            <v>+++</v>
          </cell>
          <cell r="L736">
            <v>0</v>
          </cell>
        </row>
        <row r="737">
          <cell r="A737" t="str">
            <v>680.40.85.015-9887.01</v>
          </cell>
          <cell r="B737" t="str">
            <v>9887.01</v>
          </cell>
          <cell r="C737" t="str">
            <v>680.40.85.015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 t="str">
            <v>+++</v>
          </cell>
          <cell r="L737">
            <v>0</v>
          </cell>
        </row>
        <row r="738">
          <cell r="A738" t="str">
            <v>680.40.85.015-9887.02</v>
          </cell>
          <cell r="B738" t="str">
            <v>9887.02</v>
          </cell>
          <cell r="C738" t="str">
            <v>680.40.85.015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 t="str">
            <v>+++</v>
          </cell>
          <cell r="L738">
            <v>0</v>
          </cell>
        </row>
        <row r="739">
          <cell r="A739" t="str">
            <v xml:space="preserve">680.00.00.900-9888 - </v>
          </cell>
          <cell r="B739" t="str">
            <v xml:space="preserve">9888 - </v>
          </cell>
          <cell r="C739" t="str">
            <v>680.00.00.900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 t="str">
            <v>+++</v>
          </cell>
          <cell r="L739">
            <v>0</v>
          </cell>
        </row>
        <row r="740">
          <cell r="A740" t="str">
            <v>680.00.00.900-9888.01</v>
          </cell>
          <cell r="B740" t="str">
            <v>9888.01</v>
          </cell>
          <cell r="C740" t="str">
            <v>680.00.00.900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 t="str">
            <v>+++</v>
          </cell>
          <cell r="L740">
            <v>0</v>
          </cell>
        </row>
        <row r="741">
          <cell r="A741" t="str">
            <v>680.00.00.900-9888.02</v>
          </cell>
          <cell r="B741" t="str">
            <v>9888.02</v>
          </cell>
          <cell r="C741" t="str">
            <v>680.00.00.900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 t="str">
            <v>+++</v>
          </cell>
          <cell r="L741">
            <v>0</v>
          </cell>
        </row>
        <row r="742">
          <cell r="A742" t="str">
            <v>680.00.00.900-9888.03</v>
          </cell>
          <cell r="B742" t="str">
            <v>9888.03</v>
          </cell>
          <cell r="C742" t="str">
            <v>680.00.00.900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 t="str">
            <v>+++</v>
          </cell>
          <cell r="L742">
            <v>0</v>
          </cell>
        </row>
        <row r="743">
          <cell r="A743" t="str">
            <v>680.00.00.900-9888.04</v>
          </cell>
          <cell r="B743" t="str">
            <v>9888.04</v>
          </cell>
          <cell r="C743" t="str">
            <v>680.00.00.900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 t="str">
            <v>+++</v>
          </cell>
          <cell r="L743">
            <v>0</v>
          </cell>
        </row>
        <row r="744">
          <cell r="A744" t="str">
            <v>680.00.00.900-9888.05</v>
          </cell>
          <cell r="B744" t="str">
            <v>9888.05</v>
          </cell>
          <cell r="C744" t="str">
            <v>680.00.00.900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 t="str">
            <v>+++</v>
          </cell>
          <cell r="L74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903">
          <cell r="A903" t="str">
            <v>700.00.00.900-4900.59</v>
          </cell>
          <cell r="B903" t="str">
            <v>700</v>
          </cell>
          <cell r="C903" t="str">
            <v>00</v>
          </cell>
          <cell r="D903" t="str">
            <v>00</v>
          </cell>
          <cell r="E903" t="str">
            <v>900</v>
          </cell>
          <cell r="F903" t="str">
            <v>4900.59</v>
          </cell>
          <cell r="G903" t="str">
            <v>Other Financing Sources Op Transfer In-PFIP Transport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 t="str">
            <v>+++</v>
          </cell>
        </row>
        <row r="904">
          <cell r="A904" t="str">
            <v>700.40.85.015-4500.31</v>
          </cell>
          <cell r="B904" t="str">
            <v>700</v>
          </cell>
          <cell r="C904" t="str">
            <v>40</v>
          </cell>
          <cell r="D904" t="str">
            <v>85</v>
          </cell>
          <cell r="E904" t="str">
            <v>015</v>
          </cell>
          <cell r="F904" t="str">
            <v>4500.31</v>
          </cell>
          <cell r="G904" t="str">
            <v>Charges for Services-Public Works Water PFIP Zone 12</v>
          </cell>
          <cell r="H904">
            <v>1849565</v>
          </cell>
          <cell r="I904">
            <v>0</v>
          </cell>
          <cell r="J904">
            <v>1849565</v>
          </cell>
          <cell r="K904">
            <v>0</v>
          </cell>
          <cell r="L904">
            <v>0</v>
          </cell>
          <cell r="M904">
            <v>943153</v>
          </cell>
          <cell r="N904">
            <v>906412</v>
          </cell>
          <cell r="O904">
            <v>0.51</v>
          </cell>
        </row>
        <row r="905">
          <cell r="A905" t="str">
            <v>700.40.85.015-4700.01</v>
          </cell>
          <cell r="B905" t="str">
            <v>700</v>
          </cell>
          <cell r="C905" t="str">
            <v>40</v>
          </cell>
          <cell r="D905" t="str">
            <v>85</v>
          </cell>
          <cell r="E905" t="str">
            <v>015</v>
          </cell>
          <cell r="F905" t="str">
            <v>4700.01</v>
          </cell>
          <cell r="G905" t="str">
            <v>Investment Earnings Interest on Investments</v>
          </cell>
          <cell r="H905">
            <v>12100</v>
          </cell>
          <cell r="I905">
            <v>0</v>
          </cell>
          <cell r="J905">
            <v>12100</v>
          </cell>
          <cell r="K905">
            <v>0</v>
          </cell>
          <cell r="L905">
            <v>0</v>
          </cell>
          <cell r="M905">
            <v>0</v>
          </cell>
          <cell r="N905">
            <v>12100</v>
          </cell>
          <cell r="O905">
            <v>0</v>
          </cell>
        </row>
        <row r="906">
          <cell r="A906" t="str">
            <v>700.40.85.015-4700.12</v>
          </cell>
          <cell r="B906" t="str">
            <v>700</v>
          </cell>
          <cell r="C906" t="str">
            <v>40</v>
          </cell>
          <cell r="D906" t="str">
            <v>85</v>
          </cell>
          <cell r="E906" t="str">
            <v>015</v>
          </cell>
          <cell r="F906" t="str">
            <v>4700.12</v>
          </cell>
          <cell r="G906" t="str">
            <v>Investment Earnings Zone12/Well #25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 t="str">
            <v>+++</v>
          </cell>
        </row>
        <row r="907">
          <cell r="A907" t="str">
            <v>700.40.85.015-4700.13</v>
          </cell>
          <cell r="B907" t="str">
            <v>700</v>
          </cell>
          <cell r="C907" t="str">
            <v>40</v>
          </cell>
          <cell r="D907" t="str">
            <v>85</v>
          </cell>
          <cell r="E907" t="str">
            <v>015</v>
          </cell>
          <cell r="F907" t="str">
            <v>4700.13</v>
          </cell>
          <cell r="G907" t="str">
            <v>Investment Earnings Zone 12/Well #26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 t="str">
            <v>+++</v>
          </cell>
        </row>
        <row r="908">
          <cell r="A908" t="str">
            <v>700.40.85.015-4700.19</v>
          </cell>
          <cell r="B908" t="str">
            <v>700</v>
          </cell>
          <cell r="C908" t="str">
            <v>40</v>
          </cell>
          <cell r="D908" t="str">
            <v>85</v>
          </cell>
          <cell r="E908" t="str">
            <v>015</v>
          </cell>
          <cell r="F908" t="str">
            <v>4700.19</v>
          </cell>
          <cell r="G908" t="str">
            <v>Investment Earnings Market Value Change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 t="str">
            <v>+++</v>
          </cell>
        </row>
        <row r="909">
          <cell r="A909" t="str">
            <v>700.40.85.015-4700.21</v>
          </cell>
          <cell r="B909" t="str">
            <v>700</v>
          </cell>
          <cell r="C909" t="str">
            <v>40</v>
          </cell>
          <cell r="D909" t="str">
            <v>85</v>
          </cell>
          <cell r="E909" t="str">
            <v>015</v>
          </cell>
          <cell r="F909" t="str">
            <v>4700.21</v>
          </cell>
          <cell r="G909" t="str">
            <v>Investment Earnings Unallocated Investment Expense</v>
          </cell>
          <cell r="H909">
            <v>-1400</v>
          </cell>
          <cell r="I909">
            <v>0</v>
          </cell>
          <cell r="J909">
            <v>-1400</v>
          </cell>
          <cell r="K909">
            <v>0</v>
          </cell>
          <cell r="L909">
            <v>0</v>
          </cell>
          <cell r="M909">
            <v>0</v>
          </cell>
          <cell r="N909">
            <v>-1400</v>
          </cell>
          <cell r="O909">
            <v>0</v>
          </cell>
        </row>
        <row r="910">
          <cell r="A910" t="str">
            <v>700.40.85.015-4700.23</v>
          </cell>
          <cell r="B910" t="str">
            <v>700</v>
          </cell>
          <cell r="C910" t="str">
            <v>40</v>
          </cell>
          <cell r="D910" t="str">
            <v>85</v>
          </cell>
          <cell r="E910" t="str">
            <v>015</v>
          </cell>
          <cell r="F910" t="str">
            <v>4700.23</v>
          </cell>
          <cell r="G910" t="str">
            <v>Investment Earnings Zone 12/Well #27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 t="str">
            <v>+++</v>
          </cell>
        </row>
        <row r="911">
          <cell r="A911" t="str">
            <v>700.40.85.015-4850.07</v>
          </cell>
          <cell r="B911" t="str">
            <v>700</v>
          </cell>
          <cell r="C911" t="str">
            <v>40</v>
          </cell>
          <cell r="D911" t="str">
            <v>85</v>
          </cell>
          <cell r="E911" t="str">
            <v>015</v>
          </cell>
          <cell r="F911" t="str">
            <v>4850.07</v>
          </cell>
          <cell r="G911" t="str">
            <v>Other Revenue Misc Reimbursement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zoomScale="90" zoomScaleNormal="100" zoomScaleSheetLayoutView="90" workbookViewId="0">
      <selection activeCell="AW12" sqref="AW12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124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133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88" t="s">
        <v>2</v>
      </c>
      <c r="G5" s="188"/>
      <c r="H5" s="188"/>
      <c r="I5" s="188"/>
      <c r="J5" s="188"/>
      <c r="K5" s="188"/>
      <c r="L5" s="188"/>
      <c r="M5" s="16"/>
      <c r="N5" s="15"/>
      <c r="O5" s="15"/>
      <c r="Q5" s="188" t="s">
        <v>3</v>
      </c>
      <c r="R5" s="188"/>
      <c r="S5" s="188"/>
      <c r="T5" s="188"/>
      <c r="U5" s="188"/>
      <c r="V5" s="188"/>
      <c r="W5" s="188"/>
      <c r="X5" s="16"/>
      <c r="Y5" s="15"/>
      <c r="Z5" s="15"/>
      <c r="AA5" s="17"/>
      <c r="AB5" s="189" t="s">
        <v>4</v>
      </c>
      <c r="AC5" s="189"/>
      <c r="AD5" s="189"/>
      <c r="AE5" s="189"/>
      <c r="AF5" s="189"/>
      <c r="AG5" s="189"/>
      <c r="AH5" s="189"/>
      <c r="AI5" s="189"/>
      <c r="AJ5" s="189"/>
      <c r="AK5" s="189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87" t="s">
        <v>14</v>
      </c>
      <c r="N6" s="187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87" t="s">
        <v>14</v>
      </c>
      <c r="Y6" s="187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87" t="s">
        <v>18</v>
      </c>
      <c r="AJ6" s="187"/>
      <c r="AK6" s="24" t="s">
        <v>15</v>
      </c>
      <c r="AL6" s="25"/>
      <c r="AM6" s="23" t="s">
        <v>132</v>
      </c>
      <c r="AN6" s="24" t="s">
        <v>8</v>
      </c>
      <c r="AO6" s="185" t="s">
        <v>131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87" t="s">
        <v>18</v>
      </c>
      <c r="AV6" s="187"/>
      <c r="AW6" s="24" t="s">
        <v>15</v>
      </c>
      <c r="AY6" s="23" t="s">
        <v>19</v>
      </c>
      <c r="AZ6" s="187" t="s">
        <v>20</v>
      </c>
      <c r="BA6" s="187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87" t="s">
        <v>18</v>
      </c>
      <c r="BI6" s="187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0</v>
      </c>
      <c r="R8" s="32">
        <f>L33</f>
        <v>0</v>
      </c>
      <c r="S8" s="32"/>
      <c r="T8" s="32"/>
      <c r="U8" s="32"/>
      <c r="V8" s="32"/>
      <c r="W8" s="32">
        <f>L33</f>
        <v>0</v>
      </c>
      <c r="X8" s="32"/>
      <c r="Y8" s="32"/>
      <c r="Z8" s="32"/>
      <c r="AA8" s="34"/>
      <c r="AB8" s="35">
        <f ca="1">+W33</f>
        <v>0</v>
      </c>
      <c r="AC8" s="32">
        <f ca="1">AB8</f>
        <v>0</v>
      </c>
      <c r="AD8" s="32"/>
      <c r="AE8" s="32"/>
      <c r="AF8" s="32"/>
      <c r="AG8" s="32"/>
      <c r="AH8" s="32">
        <f ca="1">AB8</f>
        <v>0</v>
      </c>
      <c r="AL8" s="14"/>
      <c r="AM8" s="35">
        <f ca="1">AH33</f>
        <v>2059053.7000000002</v>
      </c>
      <c r="AN8" s="32"/>
      <c r="AO8" s="32"/>
      <c r="AP8" s="32"/>
      <c r="AQ8" s="32"/>
      <c r="AR8" s="32"/>
      <c r="AS8" s="32"/>
      <c r="AT8" s="32">
        <f ca="1">AH33</f>
        <v>2059053.7000000002</v>
      </c>
      <c r="AY8" s="35">
        <f ca="1">AT33</f>
        <v>2059053.7000000002</v>
      </c>
      <c r="BB8" s="32"/>
      <c r="BC8" s="32"/>
      <c r="BD8" s="32"/>
      <c r="BE8" s="32"/>
      <c r="BF8" s="32"/>
      <c r="BG8" s="32">
        <f ca="1">AT33</f>
        <v>2059053.7000000002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SUMIF(Revenues!A11:A13,'Current Working'!$A$11:$A$13,Revenues!H3:H11)</f>
        <v>0</v>
      </c>
      <c r="G11" s="42">
        <f>SUMIF(Revenues!B11:B13,'Current Working'!$A$11:$A$13,Revenues!I3:I11)</f>
        <v>0</v>
      </c>
      <c r="H11" s="42">
        <f>SUMIF(Revenues!C11:C13,'Current Working'!$A$11:$A$13,Revenues!J3:J11)</f>
        <v>0</v>
      </c>
      <c r="I11" s="42">
        <f>SUMIF(Revenues!D11:D13,'Current Working'!$A$11:$A$13,Revenues!K3:K11)</f>
        <v>0</v>
      </c>
      <c r="J11" s="42">
        <f>SUMIF(Revenues!E11:E13,'Current Working'!$A$11:$A$13,Revenues!L3:L11)</f>
        <v>0</v>
      </c>
      <c r="K11" s="42">
        <f>SUMIF(Revenues!F11:F13,'Current Working'!$A$11:$A$13,Revenues!M3:M11)</f>
        <v>0</v>
      </c>
      <c r="L11" s="42">
        <f>SUMIF(Revenues!G11:G13,'Current Working'!$A$11:$A$13,Revenues!N3:N11)</f>
        <v>0</v>
      </c>
      <c r="M11" s="43">
        <f>L11-G11</f>
        <v>0</v>
      </c>
      <c r="N11" s="44" t="str">
        <f>IFERROR(M11/G11,"-")</f>
        <v>-</v>
      </c>
      <c r="O11" s="45"/>
      <c r="Q11" s="42">
        <f>SUMIF(Revenues!A11:A13,'Current Working'!$A$11:$A$13,Revenues!Q3:Q11)</f>
        <v>0</v>
      </c>
      <c r="R11" s="42">
        <f>SUMIF(Revenues!B11:B13,'Current Working'!$A$11:$A$13,Revenues!R3:R11)</f>
        <v>0</v>
      </c>
      <c r="S11" s="42">
        <f>SUMIF(Revenues!C11:C13,'Current Working'!$A$11:$A$13,Revenues!S3:S11)</f>
        <v>0</v>
      </c>
      <c r="T11" s="42">
        <f>SUMIF(Revenues!D11:D13,'Current Working'!$A$11:$A$13,Revenues!T3:T11)</f>
        <v>0</v>
      </c>
      <c r="U11" s="42">
        <f>SUMIF(Revenues!E11:E13,'Current Working'!$A$11:$A$13,Revenues!U3:U11)</f>
        <v>0</v>
      </c>
      <c r="V11" s="42">
        <f>SUMIF(Revenues!F11:F13,'Current Working'!$A$11:$A$13,Revenues!V3:V11)</f>
        <v>0</v>
      </c>
      <c r="W11" s="42">
        <f ca="1">SUMIF(Revenues!G3:G13,'Current Working'!$A$11:$A$13,Revenues!W3:W11)</f>
        <v>0</v>
      </c>
      <c r="X11" s="43">
        <f ca="1">+W11-Q11</f>
        <v>0</v>
      </c>
      <c r="Y11" s="44" t="str">
        <f ca="1">IFERROR(X11/Q11,"-")</f>
        <v>-</v>
      </c>
      <c r="Z11" s="45"/>
      <c r="AA11" s="45"/>
      <c r="AB11" s="42">
        <f ca="1">SUMIF(Revenues!$A$3:$A$13,'Current Working'!$A$11:$A$13,Revenues!Z$3:Z$11)</f>
        <v>1849565</v>
      </c>
      <c r="AC11" s="42">
        <f ca="1">SUMIF(Revenues!$A$3:$A$13,'Current Working'!$A$11:$A$13,Revenues!AA$3:AA$11)</f>
        <v>1849565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2182728</v>
      </c>
      <c r="AH11" s="42">
        <f ca="1">SUMIF(Revenues!$A$3:$A$13,'Current Working'!$A$11:$A$13,Revenues!AF$3:AF$11)</f>
        <v>2182728</v>
      </c>
      <c r="AI11" s="46">
        <f ca="1">+AH11-AC11</f>
        <v>333163</v>
      </c>
      <c r="AJ11" s="47">
        <f ca="1">IFERROR(AI11/AC11,"-")</f>
        <v>0.18013046310889316</v>
      </c>
      <c r="AK11" s="48"/>
      <c r="AL11" s="49"/>
      <c r="AM11" s="42">
        <f ca="1">SUMIF(Revenues!$A$3:$A$13,'Current Working'!$A$11:$A$13,Revenues!AI$3:AI$11)</f>
        <v>1849565</v>
      </c>
      <c r="AN11" s="42">
        <f ca="1">SUMIF(Revenues!$A$3:$A$13,'Current Working'!$A$11:$A$13,Revenues!AJ$3:AJ$11)</f>
        <v>1849565</v>
      </c>
      <c r="AO11" s="42">
        <f ca="1">SUMIF(Revenues!$A$3:$A$13,'Current Working'!$A$11:$A$13,Revenues!AK$3:AK$11)</f>
        <v>1849565</v>
      </c>
      <c r="AP11" s="42">
        <f ca="1">SUMIF(Revenues!$A$3:$A$13,'Current Working'!$A$11:$A$13,Revenues!AL$3:AL$11)</f>
        <v>943153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-1849565</v>
      </c>
      <c r="AV11" s="47">
        <f ca="1">IFERROR(AU11/AN11,"-")</f>
        <v>-1</v>
      </c>
      <c r="AW11" s="48"/>
      <c r="AY11" s="42" t="e">
        <f>SUMIF(Revenues!#REF!,'Current Working'!$A$11:$A$13,Revenues!#REF!)</f>
        <v>#REF!</v>
      </c>
      <c r="AZ11" s="46" t="e">
        <f ca="1">+AY11-AT11</f>
        <v>#REF!</v>
      </c>
      <c r="BA11" s="47" t="str">
        <f ca="1">IFERROR(AZ11/AT11,"-")</f>
        <v>-</v>
      </c>
      <c r="BB11" s="42" t="e">
        <f>SUMIF(Revenues!#REF!,'Current Working'!$A$11:$A$13,Revenues!#REF!)</f>
        <v>#REF!</v>
      </c>
      <c r="BC11" s="42" t="e">
        <f>SUMIF(Revenues!#REF!,'Current Working'!$A$11:$A$13,Revenues!#REF!)</f>
        <v>#REF!</v>
      </c>
      <c r="BD11" s="42" t="e">
        <f>SUMIF(Revenues!#REF!,'Current Working'!$A$11:$A$13,Revenues!#REF!)</f>
        <v>#REF!</v>
      </c>
      <c r="BE11" s="42" t="e">
        <f>SUMIF(Revenues!#REF!,'Current Working'!$A$11:$A$13,Revenues!#REF!)</f>
        <v>#REF!</v>
      </c>
      <c r="BF11" s="42" t="e">
        <f>SUMIF(Revenues!#REF!,'Current Working'!$A$11:$A$13,Revenues!#REF!)</f>
        <v>#REF!</v>
      </c>
      <c r="BG11" s="42" t="e">
        <f>SUMIF(Revenues!#REF!,'Current Working'!$A$11:$A$13,Revenues!#REF!)</f>
        <v>#REF!</v>
      </c>
      <c r="BH11" s="46" t="e">
        <f>+BG11-BB11</f>
        <v>#REF!</v>
      </c>
      <c r="BI11" s="47" t="str">
        <f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SUMIF(Revenues!A12:A14,'Current Working'!$A$11:$A$13,Revenues!H4:H12)</f>
        <v>0</v>
      </c>
      <c r="G12" s="42">
        <f>SUMIF(Revenues!B12:B14,'Current Working'!$A$11:$A$13,Revenues!I4:I12)</f>
        <v>0</v>
      </c>
      <c r="H12" s="42">
        <f>SUMIF(Revenues!C12:C14,'Current Working'!$A$11:$A$13,Revenues!J4:J12)</f>
        <v>0</v>
      </c>
      <c r="I12" s="42">
        <f>SUMIF(Revenues!D12:D14,'Current Working'!$A$11:$A$13,Revenues!K4:K12)</f>
        <v>0</v>
      </c>
      <c r="J12" s="42">
        <f>SUMIF(Revenues!E12:E14,'Current Working'!$A$11:$A$13,Revenues!L4:L12)</f>
        <v>0</v>
      </c>
      <c r="K12" s="42">
        <f>SUMIF(Revenues!F12:F14,'Current Working'!$A$11:$A$13,Revenues!M4:M12)</f>
        <v>0</v>
      </c>
      <c r="L12" s="42">
        <f>SUMIF(Revenues!G12:G14,'Current Working'!$A$11:$A$13,Revenues!N4:N12)</f>
        <v>0</v>
      </c>
      <c r="M12" s="43">
        <f>L12-G12</f>
        <v>0</v>
      </c>
      <c r="N12" s="44" t="str">
        <f>IFERROR(M12/G12,"-")</f>
        <v>-</v>
      </c>
      <c r="O12" s="45"/>
      <c r="Q12" s="42">
        <f>SUMIF(Revenues!A12:A14,'Current Working'!$A$11:$A$13,Revenues!Q4:Q12)</f>
        <v>0</v>
      </c>
      <c r="R12" s="42">
        <f>SUMIF(Revenues!B12:B14,'Current Working'!$A$11:$A$13,Revenues!R4:R12)</f>
        <v>0</v>
      </c>
      <c r="S12" s="42">
        <f>SUMIF(Revenues!C12:C14,'Current Working'!$A$11:$A$13,Revenues!S4:S12)</f>
        <v>0</v>
      </c>
      <c r="T12" s="42">
        <f>SUMIF(Revenues!D12:D14,'Current Working'!$A$11:$A$13,Revenues!T4:T12)</f>
        <v>0</v>
      </c>
      <c r="U12" s="42">
        <f>SUMIF(Revenues!E12:E14,'Current Working'!$A$11:$A$13,Revenues!U4:U12)</f>
        <v>0</v>
      </c>
      <c r="V12" s="42">
        <f>SUMIF(Revenues!F12:F14,'Current Working'!$A$11:$A$13,Revenues!V4:V12)</f>
        <v>0</v>
      </c>
      <c r="W12" s="42">
        <f ca="1">SUMIF(Revenues!G4:G14,'Current Working'!$A$11:$A$13,Revenues!W4:W12)</f>
        <v>0</v>
      </c>
      <c r="X12" s="43">
        <f ca="1">+W12-Q12</f>
        <v>0</v>
      </c>
      <c r="Y12" s="44" t="str">
        <f ca="1">IFERROR(X12/L12,"-")</f>
        <v>-</v>
      </c>
      <c r="Z12" s="45"/>
      <c r="AA12" s="45"/>
      <c r="AB12" s="42">
        <f ca="1">SUMIF(Revenues!$A$3:$A$13,'Current Working'!$A$11:$A$13,Revenues!Z$3:Z$11)</f>
        <v>10700</v>
      </c>
      <c r="AC12" s="42">
        <f ca="1">SUMIF(Revenues!$A$3:$A$13,'Current Working'!$A$11:$A$13,Revenues!AA$3:AA$11)</f>
        <v>10700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42682.91</v>
      </c>
      <c r="AH12" s="42">
        <f ca="1">SUMIF(Revenues!$A$3:$A$13,'Current Working'!$A$11:$A$13,Revenues!AF$3:AF$11)</f>
        <v>42682.91</v>
      </c>
      <c r="AI12" s="43">
        <f ca="1">+AH12-AC12</f>
        <v>31982.910000000003</v>
      </c>
      <c r="AJ12" s="47">
        <f ca="1">IFERROR(AI12/AC12,"-")</f>
        <v>2.9890570093457947</v>
      </c>
      <c r="AL12" s="14"/>
      <c r="AM12" s="42">
        <f ca="1">SUMIF(Revenues!$A$3:$A$13,'Current Working'!$A$11:$A$13,Revenues!AI$3:AI$11)</f>
        <v>10700</v>
      </c>
      <c r="AN12" s="42">
        <f ca="1">SUMIF(Revenues!$A$3:$A$13,'Current Working'!$A$11:$A$13,Revenues!AJ$3:AJ$11)</f>
        <v>10700</v>
      </c>
      <c r="AO12" s="42">
        <f ca="1">SUMIF(Revenues!$A$3:$A$13,'Current Working'!$A$11:$A$13,Revenues!AK$3:AK$11)</f>
        <v>10700</v>
      </c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-10700</v>
      </c>
      <c r="AV12" s="47">
        <f ca="1">IFERROR(AU12/AN12,"-")</f>
        <v>-1</v>
      </c>
      <c r="AY12" s="42" t="e">
        <f>SUMIF(Revenues!#REF!,'Current Working'!$A$11:$A$13,Revenues!#REF!)</f>
        <v>#REF!</v>
      </c>
      <c r="AZ12" s="46" t="e">
        <f ca="1">+AY12-AT12</f>
        <v>#REF!</v>
      </c>
      <c r="BA12" s="47" t="str">
        <f ca="1">IFERROR(AZ12/AT12,"-")</f>
        <v>-</v>
      </c>
      <c r="BB12" s="42" t="e">
        <f>SUMIF(Revenues!#REF!,'Current Working'!$A$11:$A$13,Revenues!#REF!)</f>
        <v>#REF!</v>
      </c>
      <c r="BC12" s="42" t="e">
        <f>SUMIF(Revenues!#REF!,'Current Working'!$A$11:$A$13,Revenues!#REF!)</f>
        <v>#REF!</v>
      </c>
      <c r="BD12" s="42" t="e">
        <f>SUMIF(Revenues!#REF!,'Current Working'!$A$11:$A$13,Revenues!#REF!)</f>
        <v>#REF!</v>
      </c>
      <c r="BE12" s="42" t="e">
        <f>SUMIF(Revenues!#REF!,'Current Working'!$A$11:$A$13,Revenues!#REF!)</f>
        <v>#REF!</v>
      </c>
      <c r="BF12" s="42" t="e">
        <f>SUMIF(Revenues!#REF!,'Current Working'!$A$11:$A$13,Revenues!#REF!)</f>
        <v>#REF!</v>
      </c>
      <c r="BG12" s="42" t="e">
        <f>SUMIF(Revenues!#REF!,'Current Working'!$A$11:$A$13,Revenues!#REF!)</f>
        <v>#REF!</v>
      </c>
      <c r="BH12" s="46" t="e">
        <f>+BG12-BB12</f>
        <v>#REF!</v>
      </c>
      <c r="BI12" s="47" t="str">
        <f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SUMIF(Revenues!A13:A15,'Current Working'!$A$11:$A$13,Revenues!H5:H13)</f>
        <v>0</v>
      </c>
      <c r="G13" s="42">
        <f>SUMIF(Revenues!B13:B15,'Current Working'!$A$11:$A$13,Revenues!I5:I13)</f>
        <v>0</v>
      </c>
      <c r="H13" s="42">
        <f>SUMIF(Revenues!C13:C15,'Current Working'!$A$11:$A$13,Revenues!J5:J13)</f>
        <v>0</v>
      </c>
      <c r="I13" s="42">
        <f>SUMIF(Revenues!D13:D15,'Current Working'!$A$11:$A$13,Revenues!K5:K13)</f>
        <v>0</v>
      </c>
      <c r="J13" s="42">
        <f>SUMIF(Revenues!E13:E15,'Current Working'!$A$11:$A$13,Revenues!L5:L13)</f>
        <v>0</v>
      </c>
      <c r="K13" s="42">
        <f>SUMIF(Revenues!F13:F15,'Current Working'!$A$11:$A$13,Revenues!M5:M13)</f>
        <v>0</v>
      </c>
      <c r="L13" s="42">
        <f>SUMIF(Revenues!G13:G15,'Current Working'!$A$11:$A$13,Revenues!N5:N13)</f>
        <v>0</v>
      </c>
      <c r="M13" s="43">
        <f>L13-G13</f>
        <v>0</v>
      </c>
      <c r="N13" s="44" t="str">
        <f>IFERROR(M13/G13,"-")</f>
        <v>-</v>
      </c>
      <c r="O13" s="45"/>
      <c r="Q13" s="42">
        <f>SUMIF(Revenues!A13:A15,'Current Working'!$A$11:$A$13,Revenues!Q5:Q13)</f>
        <v>0</v>
      </c>
      <c r="R13" s="42">
        <f>SUMIF(Revenues!B13:B15,'Current Working'!$A$11:$A$13,Revenues!R5:R13)</f>
        <v>0</v>
      </c>
      <c r="S13" s="42">
        <f>SUMIF(Revenues!C13:C15,'Current Working'!$A$11:$A$13,Revenues!S5:S13)</f>
        <v>0</v>
      </c>
      <c r="T13" s="42">
        <f>SUMIF(Revenues!D13:D15,'Current Working'!$A$11:$A$13,Revenues!T5:T13)</f>
        <v>0</v>
      </c>
      <c r="U13" s="42">
        <f>SUMIF(Revenues!E13:E15,'Current Working'!$A$11:$A$13,Revenues!U5:U13)</f>
        <v>0</v>
      </c>
      <c r="V13" s="42">
        <f>SUMIF(Revenues!F13:F15,'Current Working'!$A$11:$A$13,Revenues!V5:V13)</f>
        <v>0</v>
      </c>
      <c r="W13" s="42">
        <f ca="1">SUMIF(Revenues!G5:G15,'Current Working'!$A$11:$A$13,Revenues!W5:W13)</f>
        <v>0</v>
      </c>
      <c r="X13" s="50">
        <f ca="1">+W13-Q13</f>
        <v>0</v>
      </c>
      <c r="Y13" s="51" t="str">
        <f ca="1">IFERROR(X13/L13,"-")</f>
        <v>-</v>
      </c>
      <c r="Z13" s="45"/>
      <c r="AA13" s="45"/>
      <c r="AB13" s="42">
        <f ca="1">SUMIF(Revenues!$A$3:$A$13,'Current Working'!$A$11:$A$13,Revenues!Z$3:Z$11)</f>
        <v>0</v>
      </c>
      <c r="AC13" s="42">
        <f ca="1">SUMIF(Revenues!$A$3:$A$13,'Current Working'!$A$11:$A$13,Revenues!AA$3:AA$11)</f>
        <v>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>
        <f ca="1">SUMIF(Revenues!$A$3:$A$13,'Current Working'!$A$11:$A$13,Revenues!AK$3:AK$11)</f>
        <v>0</v>
      </c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 t="e">
        <f>SUMIF(Revenues!#REF!,'Current Working'!$A$11:$A$13,Revenues!#REF!)</f>
        <v>#REF!</v>
      </c>
      <c r="AZ13" s="46" t="e">
        <f ca="1">+AY13-AT13</f>
        <v>#REF!</v>
      </c>
      <c r="BA13" s="47" t="str">
        <f ca="1">IFERROR(AZ13/AT13,"-")</f>
        <v>-</v>
      </c>
      <c r="BB13" s="42" t="e">
        <f>SUMIF(Revenues!#REF!,'Current Working'!$A$11:$A$13,Revenues!#REF!)</f>
        <v>#REF!</v>
      </c>
      <c r="BC13" s="42" t="e">
        <f>SUMIF(Revenues!#REF!,'Current Working'!$A$11:$A$13,Revenues!#REF!)</f>
        <v>#REF!</v>
      </c>
      <c r="BD13" s="42" t="e">
        <f>SUMIF(Revenues!#REF!,'Current Working'!$A$11:$A$13,Revenues!#REF!)</f>
        <v>#REF!</v>
      </c>
      <c r="BE13" s="42" t="e">
        <f>SUMIF(Revenues!#REF!,'Current Working'!$A$11:$A$13,Revenues!#REF!)</f>
        <v>#REF!</v>
      </c>
      <c r="BF13" s="42" t="e">
        <f>SUMIF(Revenues!#REF!,'Current Working'!$A$11:$A$13,Revenues!#REF!)</f>
        <v>#REF!</v>
      </c>
      <c r="BG13" s="42" t="e">
        <f>SUMIF(Revenues!#REF!,'Current Working'!$A$11:$A$13,Revenues!#REF!)</f>
        <v>#REF!</v>
      </c>
      <c r="BH13" s="46" t="e">
        <f>+BG13-BB13</f>
        <v>#REF!</v>
      </c>
      <c r="BI13" s="47" t="str">
        <f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0</v>
      </c>
      <c r="G14" s="54">
        <f t="shared" si="0"/>
        <v>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0</v>
      </c>
      <c r="L14" s="54">
        <f t="shared" si="0"/>
        <v>0</v>
      </c>
      <c r="M14" s="55">
        <f>L14-G14</f>
        <v>0</v>
      </c>
      <c r="N14" s="44" t="str">
        <f>IFERROR(M14/G14,"-")</f>
        <v>-</v>
      </c>
      <c r="O14" s="45"/>
      <c r="Q14" s="54">
        <f t="shared" ref="Q14:W14" si="1">SUM(Q11:Q13)</f>
        <v>0</v>
      </c>
      <c r="R14" s="54">
        <f t="shared" si="1"/>
        <v>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0</v>
      </c>
      <c r="W14" s="54">
        <f t="shared" ca="1" si="1"/>
        <v>0</v>
      </c>
      <c r="X14" s="43">
        <f ca="1">+W14-Q14</f>
        <v>0</v>
      </c>
      <c r="Y14" s="44" t="str">
        <f ca="1">IFERROR(X14/Q14,"-")</f>
        <v>-</v>
      </c>
      <c r="Z14" s="45"/>
      <c r="AA14" s="45"/>
      <c r="AB14" s="53">
        <f ca="1">SUM(AB11:AB13)</f>
        <v>1860265</v>
      </c>
      <c r="AC14" s="54">
        <f ca="1">SUM(AC11:AC13)</f>
        <v>1860265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2225410.91</v>
      </c>
      <c r="AH14" s="54">
        <f t="shared" ca="1" si="2"/>
        <v>2225410.91</v>
      </c>
      <c r="AI14" s="54">
        <f t="shared" ca="1" si="2"/>
        <v>365145.91000000003</v>
      </c>
      <c r="AJ14" s="47">
        <f ca="1">IFERROR(AI14/AC14,"-")</f>
        <v>0.19628703974971309</v>
      </c>
      <c r="AL14" s="14"/>
      <c r="AM14" s="53">
        <f ca="1">SUM(AM11:AM13)</f>
        <v>1860265</v>
      </c>
      <c r="AN14" s="54">
        <f ca="1">SUM(AN11:AN13)</f>
        <v>1860265</v>
      </c>
      <c r="AO14" s="54">
        <f t="shared" ref="AO14:AS14" ca="1" si="3">SUM(AO11:AO13)</f>
        <v>1860265</v>
      </c>
      <c r="AP14" s="54">
        <f t="shared" ca="1" si="3"/>
        <v>943153</v>
      </c>
      <c r="AQ14" s="54">
        <f t="shared" ca="1" si="3"/>
        <v>0</v>
      </c>
      <c r="AR14" s="54">
        <f t="shared" ca="1" si="3"/>
        <v>0</v>
      </c>
      <c r="AS14" s="54">
        <f t="shared" ca="1" si="3"/>
        <v>0</v>
      </c>
      <c r="AT14" s="54">
        <f t="shared" ref="AT14:AU14" ca="1" si="4">SUM(AT11:AT13)</f>
        <v>0</v>
      </c>
      <c r="AU14" s="54">
        <f t="shared" ca="1" si="4"/>
        <v>-1860265</v>
      </c>
      <c r="AV14" s="47">
        <f ca="1">IFERROR(AU14/AN14,"-")</f>
        <v>-1</v>
      </c>
      <c r="AY14" s="53" t="e">
        <f>SUM(AY11:AY13)</f>
        <v>#REF!</v>
      </c>
      <c r="AZ14" s="54" t="e">
        <f ca="1">SUM(AZ11:AZ13)</f>
        <v>#REF!</v>
      </c>
      <c r="BA14" s="47" t="str">
        <f ca="1">IFERROR(AZ14/AT14,"-")</f>
        <v>-</v>
      </c>
      <c r="BB14" s="54" t="e">
        <f>SUM(BB11:BB13)</f>
        <v>#REF!</v>
      </c>
      <c r="BC14" s="54" t="e">
        <f t="shared" ref="BC14:BH14" si="5">SUM(BC11:BC13)</f>
        <v>#REF!</v>
      </c>
      <c r="BD14" s="54" t="e">
        <f t="shared" si="5"/>
        <v>#REF!</v>
      </c>
      <c r="BE14" s="54" t="e">
        <f t="shared" si="5"/>
        <v>#REF!</v>
      </c>
      <c r="BF14" s="56" t="e">
        <f t="shared" si="5"/>
        <v>#REF!</v>
      </c>
      <c r="BG14" s="54" t="e">
        <f t="shared" si="5"/>
        <v>#REF!</v>
      </c>
      <c r="BH14" s="54" t="e">
        <f t="shared" si="5"/>
        <v>#REF!</v>
      </c>
      <c r="BI14" s="47" t="str">
        <f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SUMIF(Expenses!$A$3:$A$21,'Current Working'!$A$17:$A$22,Expenses!H$3:H$166)</f>
        <v>0</v>
      </c>
      <c r="G17" s="42">
        <f>SUMIF(Expenses!$A$3:$A$21,'Current Working'!$A$17:$A$22,Expenses!I$3:I$166)</f>
        <v>0</v>
      </c>
      <c r="H17" s="42">
        <f>SUMIF(Expenses!$A$3:$A$21,'Current Working'!$A$17:$A$22,Expenses!J$3:J$166)</f>
        <v>0</v>
      </c>
      <c r="I17" s="42">
        <f>SUMIF(Expenses!$A$3:$A$21,'Current Working'!$A$17:$A$22,Expenses!K$3:K$166)</f>
        <v>0</v>
      </c>
      <c r="J17" s="42">
        <f>SUMIF(Expenses!$A$3:$A$21,'Current Working'!$A$17:$A$22,Expenses!L$3:L$166)</f>
        <v>0</v>
      </c>
      <c r="K17" s="42">
        <f>SUMIF(Expenses!$A$3:$A$21,'Current Working'!$A$17:$A$22,Expenses!M$3:M$166)</f>
        <v>0</v>
      </c>
      <c r="L17" s="42">
        <f>SUMIF(Expenses!$A$3:$A$21,'Current Working'!$A$17:$A$22,Expenses!N$3:N$166)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SUMIF(Expenses!$A$3:$A$21,'Current Working'!$A$17:$A$22,Expenses!Q$3:Q$166)</f>
        <v>0</v>
      </c>
      <c r="R17" s="42">
        <f>SUMIF(Expenses!$A$3:$A$21,'Current Working'!$A$17:$A$22,Expenses!R$3:R$166)</f>
        <v>0</v>
      </c>
      <c r="S17" s="42">
        <f>SUMIF(Expenses!$A$3:$A$21,'Current Working'!$A$17:$A$22,Expenses!S$3:S$166)</f>
        <v>0</v>
      </c>
      <c r="T17" s="42">
        <f>SUMIF(Expenses!$A$3:$A$21,'Current Working'!$A$17:$A$22,Expenses!T$3:T$166)</f>
        <v>0</v>
      </c>
      <c r="U17" s="42">
        <f>SUMIF(Expenses!$A$3:$A$21,'Current Working'!$A$17:$A$22,Expenses!U$3:U$166)</f>
        <v>0</v>
      </c>
      <c r="V17" s="42">
        <f>SUMIF(Expenses!$A$3:$A$21,'Current Working'!$A$17:$A$22,Expenses!V$3:V$166)</f>
        <v>0</v>
      </c>
      <c r="W17" s="42">
        <f>SUMIF(Expenses!$A$3:$A$21,'Current Working'!$A$17:$A$22,Expenses!W$3:W$166)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SUMIF(Expenses!$A$3:$A$21,'Current Working'!$A$17:$A$22,Expenses!Z$3:Z$166)</f>
        <v>0</v>
      </c>
      <c r="AC17" s="42">
        <f>SUMIF(Expenses!$A$3:$A$21,'Current Working'!$A$17:$A$22,Expenses!AA$3:AA$166)</f>
        <v>0</v>
      </c>
      <c r="AD17" s="42">
        <f>SUMIF(Expenses!$A$3:$A$21,'Current Working'!$A$17:$A$22,Expenses!AB$3:AB$166)</f>
        <v>0</v>
      </c>
      <c r="AE17" s="42">
        <f>SUMIF(Expenses!$A$3:$A$21,'Current Working'!$A$17:$A$22,Expenses!AC$3:AC$166)</f>
        <v>0</v>
      </c>
      <c r="AF17" s="42">
        <f>SUMIF(Expenses!$A$3:$A$21,'Current Working'!$A$17:$A$22,Expenses!AD$3:AD$166)</f>
        <v>0</v>
      </c>
      <c r="AG17" s="42">
        <f>SUMIF(Expenses!$A$3:$A$21,'Current Working'!$A$17:$A$22,Expenses!AE$3:AE$166)</f>
        <v>0</v>
      </c>
      <c r="AH17" s="42">
        <f>SUMIF(Expenses!$A$3:$A$21,'Current Working'!$A$17:$A$22,Expenses!AF$3:AF$166)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SUMIF(Expenses!$A$3:$A$21,'Current Working'!$A$17:$A$22,Expenses!AI$3:AI$166)</f>
        <v>0</v>
      </c>
      <c r="AN17" s="42">
        <f>SUMIF(Expenses!$A$3:$A$21,'Current Working'!$A$17:$A$22,Expenses!AJ$3:AJ$166)</f>
        <v>0</v>
      </c>
      <c r="AO17" s="42">
        <f>SUMIF(Expenses!$A$3:$A$21,'Current Working'!$A$17:$A$22,Expenses!AK$3:AK$166)</f>
        <v>0</v>
      </c>
      <c r="AP17" s="42">
        <f>SUMIF(Expenses!$A$3:$A$21,'Current Working'!$A$17:$A$22,Expenses!AL$3:AL$166)</f>
        <v>0</v>
      </c>
      <c r="AQ17" s="42">
        <f>SUMIF(Expenses!$A$3:$A$21,'Current Working'!$A$17:$A$22,Expenses!AM$3:AM$166)</f>
        <v>0</v>
      </c>
      <c r="AR17" s="42">
        <f>SUMIF(Expenses!$A$3:$A$21,'Current Working'!$A$17:$A$22,Expenses!AN$3:AN$166)</f>
        <v>0</v>
      </c>
      <c r="AS17" s="42">
        <f>SUMIF(Expenses!$A$3:$A$21,'Current Working'!$A$17:$A$22,Expenses!AO$3:AO$166)</f>
        <v>0</v>
      </c>
      <c r="AT17" s="42">
        <f>SUMIF(Expenses!$A$3:$A$21,'Current Working'!$A$17:$A$22,Expenses!AP$3:AP$166)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SUMIF(Expenses!$A$3:$A$21,'Current Working'!$A$17:$A$22,Expenses!AS$3:AS$166)</f>
        <v>0</v>
      </c>
      <c r="AZ17" s="46">
        <f>+AY17-AT17</f>
        <v>0</v>
      </c>
      <c r="BA17" s="47" t="str">
        <f>IFERROR(AZ17/AT17,"-")</f>
        <v>-</v>
      </c>
      <c r="BB17" s="42">
        <f>SUMIF(Expenses!$A$3:$A$21,'Current Working'!$A$17:$A$22,Expenses!AT$3:AT$166)</f>
        <v>0</v>
      </c>
      <c r="BC17" s="42">
        <f>SUMIF(Expenses!$A$3:$A$21,'Current Working'!$A$17:$A$22,Expenses!AU$3:AU$166)</f>
        <v>0</v>
      </c>
      <c r="BD17" s="42">
        <f>SUMIF(Expenses!$A$3:$A$21,'Current Working'!$A$17:$A$22,Expenses!AV$3:AV$166)</f>
        <v>0</v>
      </c>
      <c r="BE17" s="42">
        <f>SUMIF(Expenses!$A$3:$A$21,'Current Working'!$A$17:$A$22,Expenses!AW$3:AW$166)</f>
        <v>0</v>
      </c>
      <c r="BF17" s="42">
        <f>SUMIF(Expenses!$A$3:$A$21,'Current Working'!$A$17:$A$22,Expenses!AX$3:AX$166)</f>
        <v>0</v>
      </c>
      <c r="BG17" s="42">
        <f>SUMIF(Expenses!$A$3:$A$21,'Current Working'!$A$17:$A$22,Expenses!AY$3:AY$166)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SUMIF(Expenses!$A$3:$A$21,'Current Working'!$A$17:$A$22,Expenses!H$3:H$166)</f>
        <v>0</v>
      </c>
      <c r="G18" s="42">
        <f>SUMIF(Expenses!$A$3:$A$21,'Current Working'!$A$17:$A$22,Expenses!I$3:I$166)</f>
        <v>0</v>
      </c>
      <c r="H18" s="42">
        <f>SUMIF(Expenses!$A$3:$A$21,'Current Working'!$A$17:$A$22,Expenses!J$3:J$166)</f>
        <v>0</v>
      </c>
      <c r="I18" s="42">
        <f>SUMIF(Expenses!$A$3:$A$21,'Current Working'!$A$17:$A$22,Expenses!K$3:K$166)</f>
        <v>0</v>
      </c>
      <c r="J18" s="42">
        <f>SUMIF(Expenses!$A$3:$A$21,'Current Working'!$A$17:$A$22,Expenses!L$3:L$166)</f>
        <v>0</v>
      </c>
      <c r="K18" s="42">
        <f>SUMIF(Expenses!$A$3:$A$21,'Current Working'!$A$17:$A$22,Expenses!M$3:M$166)</f>
        <v>0</v>
      </c>
      <c r="L18" s="42">
        <f>SUMIF(Expenses!$A$3:$A$21,'Current Working'!$A$17:$A$22,Expenses!N$3:N$166)</f>
        <v>0</v>
      </c>
      <c r="M18" s="46">
        <f>L18-G18</f>
        <v>0</v>
      </c>
      <c r="N18" s="47" t="str">
        <f>IFERROR(M18/G18,"-")</f>
        <v>-</v>
      </c>
      <c r="O18" s="41"/>
      <c r="Q18" s="42">
        <f>SUMIF(Expenses!$A$3:$A$21,'Current Working'!$A$17:$A$22,Expenses!Q$3:Q$166)</f>
        <v>0</v>
      </c>
      <c r="R18" s="42">
        <f>SUMIF(Expenses!$A$3:$A$21,'Current Working'!$A$17:$A$22,Expenses!R$3:R$166)</f>
        <v>0</v>
      </c>
      <c r="S18" s="42">
        <f>SUMIF(Expenses!$A$3:$A$21,'Current Working'!$A$17:$A$22,Expenses!S$3:S$166)</f>
        <v>0</v>
      </c>
      <c r="T18" s="42">
        <f>SUMIF(Expenses!$A$3:$A$21,'Current Working'!$A$17:$A$22,Expenses!T$3:T$166)</f>
        <v>0</v>
      </c>
      <c r="U18" s="42">
        <f>SUMIF(Expenses!$A$3:$A$21,'Current Working'!$A$17:$A$22,Expenses!U$3:U$166)</f>
        <v>0</v>
      </c>
      <c r="V18" s="42">
        <f>SUMIF(Expenses!$A$3:$A$21,'Current Working'!$A$17:$A$22,Expenses!V$3:V$166)</f>
        <v>0</v>
      </c>
      <c r="W18" s="42">
        <f>SUMIF(Expenses!$A$3:$A$21,'Current Working'!$A$17:$A$22,Expenses!W$3:W$166)</f>
        <v>0</v>
      </c>
      <c r="X18" s="46">
        <f>+W18-Q18</f>
        <v>0</v>
      </c>
      <c r="Y18" s="47" t="str">
        <f>IFERROR(X18/Q18,"-")</f>
        <v>-</v>
      </c>
      <c r="Z18" s="41"/>
      <c r="AA18" s="41"/>
      <c r="AB18" s="42">
        <f>SUMIF(Expenses!$A$3:$A$21,'Current Working'!$A$17:$A$22,Expenses!Z$3:Z$166)</f>
        <v>5000</v>
      </c>
      <c r="AC18" s="42">
        <f>SUMIF(Expenses!$A$3:$A$21,'Current Working'!$A$17:$A$22,Expenses!AA$3:AA$166)</f>
        <v>104525</v>
      </c>
      <c r="AD18" s="42">
        <f>SUMIF(Expenses!$A$3:$A$21,'Current Working'!$A$17:$A$22,Expenses!AB$3:AB$166)</f>
        <v>0</v>
      </c>
      <c r="AE18" s="42">
        <f>SUMIF(Expenses!$A$3:$A$21,'Current Working'!$A$17:$A$22,Expenses!AC$3:AC$166)</f>
        <v>0</v>
      </c>
      <c r="AF18" s="42">
        <f>SUMIF(Expenses!$A$3:$A$21,'Current Working'!$A$17:$A$22,Expenses!AD$3:AD$166)</f>
        <v>0</v>
      </c>
      <c r="AG18" s="42">
        <f>SUMIF(Expenses!$A$3:$A$21,'Current Working'!$A$17:$A$22,Expenses!AE$3:AE$166)</f>
        <v>22717.21</v>
      </c>
      <c r="AH18" s="42">
        <f>SUMIF(Expenses!$A$3:$A$21,'Current Working'!$A$17:$A$22,Expenses!AF$3:AF$166)</f>
        <v>22717.21</v>
      </c>
      <c r="AI18" s="46">
        <f>+AH18-AC18</f>
        <v>-81807.790000000008</v>
      </c>
      <c r="AJ18" s="47">
        <f>IFERROR(AI18/AC18,"-")</f>
        <v>-0.7826624252571156</v>
      </c>
      <c r="AK18" s="48"/>
      <c r="AL18" s="49"/>
      <c r="AM18" s="42">
        <f>SUMIF(Expenses!$A$3:$A$21,'Current Working'!$A$17:$A$22,Expenses!AI$3:AI$166)</f>
        <v>5000</v>
      </c>
      <c r="AN18" s="42">
        <f>SUMIF(Expenses!$A$3:$A$21,'Current Working'!$A$17:$A$22,Expenses!AJ$3:AJ$166)</f>
        <v>5000</v>
      </c>
      <c r="AO18" s="42">
        <f>SUMIF(Expenses!$A$3:$A$21,'Current Working'!$A$17:$A$22,Expenses!AK$3:AK$166)</f>
        <v>5000</v>
      </c>
      <c r="AP18" s="42">
        <f>SUMIF(Expenses!$A$3:$A$21,'Current Working'!$A$17:$A$22,Expenses!AL$3:AL$166)</f>
        <v>0</v>
      </c>
      <c r="AQ18" s="42">
        <f>SUMIF(Expenses!$A$3:$A$21,'Current Working'!$A$17:$A$22,Expenses!AM$3:AM$166)</f>
        <v>0</v>
      </c>
      <c r="AR18" s="42">
        <f>SUMIF(Expenses!$A$3:$A$21,'Current Working'!$A$17:$A$22,Expenses!AN$3:AN$166)</f>
        <v>0</v>
      </c>
      <c r="AS18" s="42">
        <f>SUMIF(Expenses!$A$3:$A$21,'Current Working'!$A$17:$A$22,Expenses!AO$3:AO$166)</f>
        <v>0</v>
      </c>
      <c r="AT18" s="42">
        <f>SUMIF(Expenses!$A$3:$A$21,'Current Working'!$A$17:$A$22,Expenses!AP$3:AP$166)</f>
        <v>0</v>
      </c>
      <c r="AU18" s="46">
        <f>+AT18-AN18</f>
        <v>-5000</v>
      </c>
      <c r="AV18" s="47">
        <f t="shared" ref="AV18:AV23" si="6">IFERROR(AU18/AN18,"-")</f>
        <v>-1</v>
      </c>
      <c r="AW18" s="69"/>
      <c r="AY18" s="42">
        <f>SUMIF(Expenses!$A$3:$A$21,'Current Working'!$A$17:$A$22,Expenses!AS$3:AS$166)</f>
        <v>0</v>
      </c>
      <c r="AZ18" s="46">
        <f>+AY18-AT18</f>
        <v>0</v>
      </c>
      <c r="BA18" s="47" t="str">
        <f>IFERROR(AZ18/AT18,"-")</f>
        <v>-</v>
      </c>
      <c r="BB18" s="42">
        <f>SUMIF(Expenses!$A$3:$A$21,'Current Working'!$A$17:$A$22,Expenses!AT$3:AT$166)</f>
        <v>0</v>
      </c>
      <c r="BC18" s="42">
        <f>SUMIF(Expenses!$A$3:$A$21,'Current Working'!$A$17:$A$22,Expenses!AU$3:AU$166)</f>
        <v>0</v>
      </c>
      <c r="BD18" s="42">
        <f>SUMIF(Expenses!$A$3:$A$21,'Current Working'!$A$17:$A$22,Expenses!AV$3:AV$166)</f>
        <v>0</v>
      </c>
      <c r="BE18" s="42">
        <f>SUMIF(Expenses!$A$3:$A$21,'Current Working'!$A$17:$A$22,Expenses!AW$3:AW$166)</f>
        <v>0</v>
      </c>
      <c r="BF18" s="42">
        <f>SUMIF(Expenses!$A$3:$A$21,'Current Working'!$A$17:$A$22,Expenses!AX$3:AX$166)</f>
        <v>0</v>
      </c>
      <c r="BG18" s="42">
        <f>SUMIF(Expenses!$A$3:$A$21,'Current Working'!$A$17:$A$22,Expenses!AY$3:AY$166)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113</v>
      </c>
      <c r="E19" s="41"/>
      <c r="F19" s="42">
        <f>SUMIF(Expenses!$A$3:$A$21,'Current Working'!$A$17:$A$22,Expenses!H$3:H$166)</f>
        <v>0</v>
      </c>
      <c r="G19" s="42">
        <f>SUMIF(Expenses!$A$3:$A$21,'Current Working'!$A$17:$A$22,Expenses!I$3:I$166)</f>
        <v>0</v>
      </c>
      <c r="H19" s="42">
        <f>SUMIF(Expenses!$A$3:$A$21,'Current Working'!$A$17:$A$22,Expenses!J$3:J$166)</f>
        <v>0</v>
      </c>
      <c r="I19" s="42">
        <f>SUMIF(Expenses!$A$3:$A$21,'Current Working'!$A$17:$A$22,Expenses!K$3:K$166)</f>
        <v>0</v>
      </c>
      <c r="J19" s="42">
        <f>SUMIF(Expenses!$A$3:$A$21,'Current Working'!$A$17:$A$22,Expenses!L$3:L$166)</f>
        <v>0</v>
      </c>
      <c r="K19" s="42">
        <f>SUMIF(Expenses!$A$3:$A$21,'Current Working'!$A$17:$A$22,Expenses!M$3:M$166)</f>
        <v>0</v>
      </c>
      <c r="L19" s="42">
        <f>SUMIF(Expenses!$A$3:$A$21,'Current Working'!$A$17:$A$22,Expenses!N$3:N$166)</f>
        <v>0</v>
      </c>
      <c r="M19" s="46">
        <f>L19-G19</f>
        <v>0</v>
      </c>
      <c r="N19" s="47" t="str">
        <f>IFERROR(M19/G19,"-")</f>
        <v>-</v>
      </c>
      <c r="O19" s="41"/>
      <c r="Q19" s="42">
        <f>SUMIF(Expenses!$A$3:$A$21,'Current Working'!$A$17:$A$22,Expenses!Q$3:Q$166)</f>
        <v>0</v>
      </c>
      <c r="R19" s="42">
        <f>SUMIF(Expenses!$A$3:$A$21,'Current Working'!$A$17:$A$22,Expenses!R$3:R$166)</f>
        <v>0</v>
      </c>
      <c r="S19" s="42">
        <f>SUMIF(Expenses!$A$3:$A$21,'Current Working'!$A$17:$A$22,Expenses!S$3:S$166)</f>
        <v>0</v>
      </c>
      <c r="T19" s="42">
        <f>SUMIF(Expenses!$A$3:$A$21,'Current Working'!$A$17:$A$22,Expenses!T$3:T$166)</f>
        <v>0</v>
      </c>
      <c r="U19" s="42">
        <f>SUMIF(Expenses!$A$3:$A$21,'Current Working'!$A$17:$A$22,Expenses!U$3:U$166)</f>
        <v>0</v>
      </c>
      <c r="V19" s="42">
        <f>SUMIF(Expenses!$A$3:$A$21,'Current Working'!$A$17:$A$22,Expenses!V$3:V$166)</f>
        <v>0</v>
      </c>
      <c r="W19" s="42">
        <f>SUMIF(Expenses!$A$3:$A$21,'Current Working'!$A$17:$A$22,Expenses!W$3:W$166)</f>
        <v>0</v>
      </c>
      <c r="X19" s="46">
        <f>+W19-Q19</f>
        <v>0</v>
      </c>
      <c r="Y19" s="47" t="str">
        <f>IFERROR(X19/Q19,"-")</f>
        <v>-</v>
      </c>
      <c r="Z19" s="41"/>
      <c r="AA19" s="41"/>
      <c r="AB19" s="42">
        <f>SUMIF(Expenses!$A$3:$A$21,'Current Working'!$A$17:$A$22,Expenses!Z$3:Z$166)</f>
        <v>63790</v>
      </c>
      <c r="AC19" s="42">
        <f>SUMIF(Expenses!$A$3:$A$21,'Current Working'!$A$17:$A$22,Expenses!AA$3:AA$166)</f>
        <v>63790</v>
      </c>
      <c r="AD19" s="42">
        <f>SUMIF(Expenses!$A$3:$A$21,'Current Working'!$A$17:$A$22,Expenses!AB$3:AB$166)</f>
        <v>0</v>
      </c>
      <c r="AE19" s="42">
        <f>SUMIF(Expenses!$A$3:$A$21,'Current Working'!$A$17:$A$22,Expenses!AC$3:AC$166)</f>
        <v>0</v>
      </c>
      <c r="AF19" s="42">
        <f>SUMIF(Expenses!$A$3:$A$21,'Current Working'!$A$17:$A$22,Expenses!AD$3:AD$166)</f>
        <v>0</v>
      </c>
      <c r="AG19" s="42">
        <f>SUMIF(Expenses!$A$3:$A$21,'Current Working'!$A$17:$A$22,Expenses!AE$3:AE$166)</f>
        <v>47842.63</v>
      </c>
      <c r="AH19" s="42">
        <f>SUMIF(Expenses!$A$3:$A$21,'Current Working'!$A$17:$A$22,Expenses!AF$3:AF$166)</f>
        <v>47842.63</v>
      </c>
      <c r="AI19" s="46">
        <f>+AH19-AC19</f>
        <v>-15947.370000000003</v>
      </c>
      <c r="AJ19" s="47">
        <f>IFERROR(AI19/AC19,"-")</f>
        <v>-0.24999796206301933</v>
      </c>
      <c r="AK19" s="48"/>
      <c r="AL19" s="49"/>
      <c r="AM19" s="42">
        <f>SUMIF(Expenses!$A$3:$A$21,'Current Working'!$A$17:$A$22,Expenses!AI$3:AI$166)</f>
        <v>63790</v>
      </c>
      <c r="AN19" s="42">
        <f>SUMIF(Expenses!$A$3:$A$21,'Current Working'!$A$17:$A$22,Expenses!AJ$3:AJ$166)</f>
        <v>63790</v>
      </c>
      <c r="AO19" s="42">
        <f>SUMIF(Expenses!$A$3:$A$21,'Current Working'!$A$17:$A$22,Expenses!AK$3:AK$166)</f>
        <v>63790</v>
      </c>
      <c r="AP19" s="42">
        <f>SUMIF(Expenses!$A$3:$A$21,'Current Working'!$A$17:$A$22,Expenses!AL$3:AL$166)</f>
        <v>0</v>
      </c>
      <c r="AQ19" s="42">
        <f>SUMIF(Expenses!$A$3:$A$21,'Current Working'!$A$17:$A$22,Expenses!AM$3:AM$166)</f>
        <v>0</v>
      </c>
      <c r="AR19" s="42">
        <f>SUMIF(Expenses!$A$3:$A$21,'Current Working'!$A$17:$A$22,Expenses!AN$3:AN$166)</f>
        <v>0</v>
      </c>
      <c r="AS19" s="42">
        <f>SUMIF(Expenses!$A$3:$A$21,'Current Working'!$A$17:$A$22,Expenses!AO$3:AO$166)</f>
        <v>0</v>
      </c>
      <c r="AT19" s="42">
        <f>SUMIF(Expenses!$A$3:$A$21,'Current Working'!$A$17:$A$22,Expenses!AP$3:AP$166)</f>
        <v>0</v>
      </c>
      <c r="AU19" s="46">
        <f>+AT19-AN19</f>
        <v>-63790</v>
      </c>
      <c r="AV19" s="47">
        <f t="shared" si="6"/>
        <v>-1</v>
      </c>
      <c r="AW19" s="70"/>
      <c r="AY19" s="42">
        <f>SUMIF(Expenses!$A$3:$A$21,'Current Working'!$A$17:$A$22,Expenses!AS$3:AS$166)</f>
        <v>0</v>
      </c>
      <c r="AZ19" s="46">
        <f>+AY19-AT19</f>
        <v>0</v>
      </c>
      <c r="BA19" s="47" t="str">
        <f>IFERROR(AZ19/AT19,"-")</f>
        <v>-</v>
      </c>
      <c r="BB19" s="42">
        <f>SUMIF(Expenses!$A$3:$A$21,'Current Working'!$A$17:$A$22,Expenses!AT$3:AT$166)</f>
        <v>0</v>
      </c>
      <c r="BC19" s="42">
        <f>SUMIF(Expenses!$A$3:$A$21,'Current Working'!$A$17:$A$22,Expenses!AU$3:AU$166)</f>
        <v>0</v>
      </c>
      <c r="BD19" s="42">
        <f>SUMIF(Expenses!$A$3:$A$21,'Current Working'!$A$17:$A$22,Expenses!AV$3:AV$166)</f>
        <v>0</v>
      </c>
      <c r="BE19" s="42">
        <f>SUMIF(Expenses!$A$3:$A$21,'Current Working'!$A$17:$A$22,Expenses!AW$3:AW$166)</f>
        <v>0</v>
      </c>
      <c r="BF19" s="42">
        <f>SUMIF(Expenses!$A$3:$A$21,'Current Working'!$A$17:$A$22,Expenses!AX$3:AX$166)</f>
        <v>0</v>
      </c>
      <c r="BG19" s="42">
        <f>SUMIF(Expenses!$A$3:$A$21,'Current Working'!$A$17:$A$22,Expenses!AY$3:AY$166)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112</v>
      </c>
      <c r="E20" s="41"/>
      <c r="F20" s="42">
        <f>SUMIF(Expenses!$A$3:$A$21,'Current Working'!$A$17:$A$22,Expenses!H$3:H$166)</f>
        <v>0</v>
      </c>
      <c r="G20" s="42">
        <f>SUMIF(Expenses!$A$3:$A$21,'Current Working'!$A$17:$A$22,Expenses!I$3:I$166)</f>
        <v>0</v>
      </c>
      <c r="H20" s="42">
        <f>SUMIF(Expenses!$A$3:$A$21,'Current Working'!$A$17:$A$22,Expenses!J$3:J$166)</f>
        <v>0</v>
      </c>
      <c r="I20" s="42">
        <f>SUMIF(Expenses!$A$3:$A$21,'Current Working'!$A$17:$A$22,Expenses!K$3:K$166)</f>
        <v>0</v>
      </c>
      <c r="J20" s="42">
        <f>SUMIF(Expenses!$A$3:$A$21,'Current Working'!$A$17:$A$22,Expenses!L$3:L$166)</f>
        <v>0</v>
      </c>
      <c r="K20" s="42">
        <f>SUMIF(Expenses!$A$3:$A$21,'Current Working'!$A$17:$A$22,Expenses!M$3:M$166)</f>
        <v>0</v>
      </c>
      <c r="L20" s="42">
        <f>SUMIF(Expenses!$A$3:$A$21,'Current Working'!$A$17:$A$22,Expenses!N$3:N$166)</f>
        <v>0</v>
      </c>
      <c r="M20" s="46"/>
      <c r="N20" s="47"/>
      <c r="O20" s="41"/>
      <c r="Q20" s="42">
        <f>SUMIF(Expenses!$A$3:$A$21,'Current Working'!$A$17:$A$22,Expenses!Q$3:Q$166)</f>
        <v>0</v>
      </c>
      <c r="R20" s="42">
        <f>SUMIF(Expenses!$A$3:$A$21,'Current Working'!$A$17:$A$22,Expenses!R$3:R$166)</f>
        <v>0</v>
      </c>
      <c r="S20" s="42">
        <f>SUMIF(Expenses!$A$3:$A$21,'Current Working'!$A$17:$A$22,Expenses!S$3:S$166)</f>
        <v>0</v>
      </c>
      <c r="T20" s="42">
        <f>SUMIF(Expenses!$A$3:$A$21,'Current Working'!$A$17:$A$22,Expenses!T$3:T$166)</f>
        <v>0</v>
      </c>
      <c r="U20" s="42">
        <f>SUMIF(Expenses!$A$3:$A$21,'Current Working'!$A$17:$A$22,Expenses!U$3:U$166)</f>
        <v>0</v>
      </c>
      <c r="V20" s="42">
        <f>SUMIF(Expenses!$A$3:$A$21,'Current Working'!$A$17:$A$22,Expenses!V$3:V$166)</f>
        <v>0</v>
      </c>
      <c r="W20" s="42">
        <f>SUMIF(Expenses!$A$3:$A$21,'Current Working'!$A$17:$A$22,Expenses!W$3:W$166)</f>
        <v>0</v>
      </c>
      <c r="X20" s="46"/>
      <c r="Y20" s="47"/>
      <c r="Z20" s="41"/>
      <c r="AA20" s="41"/>
      <c r="AB20" s="42">
        <f>SUMIF(Expenses!$A$3:$A$21,'Current Working'!$A$17:$A$22,Expenses!Z$3:Z$166)</f>
        <v>0</v>
      </c>
      <c r="AC20" s="42">
        <f>SUMIF(Expenses!$A$3:$A$21,'Current Working'!$A$17:$A$22,Expenses!AA$3:AA$166)</f>
        <v>0</v>
      </c>
      <c r="AD20" s="42">
        <f>SUMIF(Expenses!$A$3:$A$21,'Current Working'!$A$17:$A$22,Expenses!AB$3:AB$166)</f>
        <v>0</v>
      </c>
      <c r="AE20" s="42">
        <f>SUMIF(Expenses!$A$3:$A$21,'Current Working'!$A$17:$A$22,Expenses!AC$3:AC$166)</f>
        <v>0</v>
      </c>
      <c r="AF20" s="42">
        <f>SUMIF(Expenses!$A$3:$A$21,'Current Working'!$A$17:$A$22,Expenses!AD$3:AD$166)</f>
        <v>0</v>
      </c>
      <c r="AG20" s="42">
        <f>SUMIF(Expenses!$A$3:$A$21,'Current Working'!$A$17:$A$22,Expenses!AE$3:AE$166)</f>
        <v>0</v>
      </c>
      <c r="AH20" s="42">
        <f>SUMIF(Expenses!$A$3:$A$21,'Current Working'!$A$17:$A$22,Expenses!AF$3:AF$166)</f>
        <v>0</v>
      </c>
      <c r="AI20" s="46"/>
      <c r="AJ20" s="47"/>
      <c r="AK20" s="48"/>
      <c r="AL20" s="49"/>
      <c r="AM20" s="42">
        <f>SUMIF(Expenses!$A$3:$A$21,'Current Working'!$A$17:$A$22,Expenses!AI$3:AI$166)</f>
        <v>0</v>
      </c>
      <c r="AN20" s="42">
        <f>SUMIF(Expenses!$A$3:$A$21,'Current Working'!$A$17:$A$22,Expenses!AJ$3:AJ$166)</f>
        <v>0</v>
      </c>
      <c r="AO20" s="42">
        <f>SUMIF(Expenses!$A$3:$A$21,'Current Working'!$A$17:$A$22,Expenses!AK$3:AK$166)</f>
        <v>0</v>
      </c>
      <c r="AP20" s="42">
        <f>SUMIF(Expenses!$A$3:$A$21,'Current Working'!$A$17:$A$22,Expenses!AL$3:AL$166)</f>
        <v>0</v>
      </c>
      <c r="AQ20" s="42">
        <f>SUMIF(Expenses!$A$3:$A$21,'Current Working'!$A$17:$A$22,Expenses!AM$3:AM$166)</f>
        <v>0</v>
      </c>
      <c r="AR20" s="42">
        <f>SUMIF(Expenses!$A$3:$A$21,'Current Working'!$A$17:$A$22,Expenses!AN$3:AN$166)</f>
        <v>0</v>
      </c>
      <c r="AS20" s="42">
        <f>SUMIF(Expenses!$A$3:$A$21,'Current Working'!$A$17:$A$22,Expenses!AO$3:AO$166)</f>
        <v>0</v>
      </c>
      <c r="AT20" s="42">
        <f>SUMIF(Expenses!$A$3:$A$21,'Current Working'!$A$17:$A$22,Expenses!AP$3:AP$166)</f>
        <v>0</v>
      </c>
      <c r="AU20" s="46"/>
      <c r="AV20" s="47"/>
      <c r="AW20" s="70"/>
      <c r="AY20" s="42">
        <f>SUMIF(Expenses!$A$3:$A$21,'Current Working'!$A$17:$A$22,Expenses!AS$3:AS$166)</f>
        <v>0</v>
      </c>
      <c r="AZ20" s="46"/>
      <c r="BA20" s="47"/>
      <c r="BB20" s="42">
        <f>SUMIF(Expenses!$A$3:$A$21,'Current Working'!$A$17:$A$22,Expenses!AT$3:AT$166)</f>
        <v>0</v>
      </c>
      <c r="BC20" s="42">
        <f>SUMIF(Expenses!$A$3:$A$21,'Current Working'!$A$17:$A$22,Expenses!AU$3:AU$166)</f>
        <v>0</v>
      </c>
      <c r="BD20" s="42">
        <f>SUMIF(Expenses!$A$3:$A$21,'Current Working'!$A$17:$A$22,Expenses!AV$3:AV$166)</f>
        <v>0</v>
      </c>
      <c r="BE20" s="42">
        <f>SUMIF(Expenses!$A$3:$A$21,'Current Working'!$A$17:$A$22,Expenses!AW$3:AW$166)</f>
        <v>0</v>
      </c>
      <c r="BF20" s="42">
        <f>SUMIF(Expenses!$A$3:$A$21,'Current Working'!$A$17:$A$22,Expenses!AX$3:AX$166)</f>
        <v>0</v>
      </c>
      <c r="BG20" s="42">
        <f>SUMIF(Expenses!$A$3:$A$21,'Current Working'!$A$17:$A$22,Expenses!AY$3:AY$166)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SUMIF(Expenses!$A$3:$A$21,'Current Working'!$A$17:$A$22,Expenses!H$3:H$166)</f>
        <v>0</v>
      </c>
      <c r="G21" s="42">
        <f>SUMIF(Expenses!$A$3:$A$21,'Current Working'!$A$17:$A$22,Expenses!I$3:I$166)</f>
        <v>0</v>
      </c>
      <c r="H21" s="42">
        <f>SUMIF(Expenses!$A$3:$A$21,'Current Working'!$A$17:$A$22,Expenses!J$3:J$166)</f>
        <v>0</v>
      </c>
      <c r="I21" s="42">
        <f>SUMIF(Expenses!$A$3:$A$21,'Current Working'!$A$17:$A$22,Expenses!K$3:K$166)</f>
        <v>0</v>
      </c>
      <c r="J21" s="42">
        <f>SUMIF(Expenses!$A$3:$A$21,'Current Working'!$A$17:$A$22,Expenses!L$3:L$166)</f>
        <v>0</v>
      </c>
      <c r="K21" s="42">
        <f>SUMIF(Expenses!$A$3:$A$21,'Current Working'!$A$17:$A$22,Expenses!M$3:M$166)</f>
        <v>0</v>
      </c>
      <c r="L21" s="42">
        <f>SUMIF(Expenses!$A$3:$A$21,'Current Working'!$A$17:$A$22,Expenses!N$3:N$166)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SUMIF(Expenses!$A$3:$A$21,'Current Working'!$A$17:$A$22,Expenses!Q$3:Q$166)</f>
        <v>0</v>
      </c>
      <c r="R21" s="42">
        <f>SUMIF(Expenses!$A$3:$A$21,'Current Working'!$A$17:$A$22,Expenses!R$3:R$166)</f>
        <v>0</v>
      </c>
      <c r="S21" s="42">
        <f>SUMIF(Expenses!$A$3:$A$21,'Current Working'!$A$17:$A$22,Expenses!S$3:S$166)</f>
        <v>0</v>
      </c>
      <c r="T21" s="42">
        <f>SUMIF(Expenses!$A$3:$A$21,'Current Working'!$A$17:$A$22,Expenses!T$3:T$166)</f>
        <v>0</v>
      </c>
      <c r="U21" s="42">
        <f>SUMIF(Expenses!$A$3:$A$21,'Current Working'!$A$17:$A$22,Expenses!U$3:U$166)</f>
        <v>0</v>
      </c>
      <c r="V21" s="42">
        <f>SUMIF(Expenses!$A$3:$A$21,'Current Working'!$A$17:$A$22,Expenses!V$3:V$166)</f>
        <v>0</v>
      </c>
      <c r="W21" s="42">
        <f>SUMIF(Expenses!$A$3:$A$21,'Current Working'!$A$17:$A$22,Expenses!W$3:W$166)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SUMIF(Expenses!$A$3:$A$21,'Current Working'!$A$17:$A$22,Expenses!Z$3:Z$166)</f>
        <v>0</v>
      </c>
      <c r="AC21" s="42">
        <f>SUMIF(Expenses!$A$3:$A$21,'Current Working'!$A$17:$A$22,Expenses!AA$3:AA$166)</f>
        <v>0</v>
      </c>
      <c r="AD21" s="42">
        <f>SUMIF(Expenses!$A$3:$A$21,'Current Working'!$A$17:$A$22,Expenses!AB$3:AB$166)</f>
        <v>0</v>
      </c>
      <c r="AE21" s="42">
        <f>SUMIF(Expenses!$A$3:$A$21,'Current Working'!$A$17:$A$22,Expenses!AC$3:AC$166)</f>
        <v>0</v>
      </c>
      <c r="AF21" s="42">
        <f>SUMIF(Expenses!$A$3:$A$21,'Current Working'!$A$17:$A$22,Expenses!AD$3:AD$166)</f>
        <v>0</v>
      </c>
      <c r="AG21" s="42">
        <f>SUMIF(Expenses!$A$3:$A$21,'Current Working'!$A$17:$A$22,Expenses!AE$3:AE$166)</f>
        <v>0</v>
      </c>
      <c r="AH21" s="42">
        <f>SUMIF(Expenses!$A$3:$A$21,'Current Working'!$A$17:$A$22,Expenses!AF$3:AF$166)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SUMIF(Expenses!$A$3:$A$21,'Current Working'!$A$17:$A$22,Expenses!AI$3:AI$166)</f>
        <v>0</v>
      </c>
      <c r="AN21" s="42">
        <f>SUMIF(Expenses!$A$3:$A$21,'Current Working'!$A$17:$A$22,Expenses!AJ$3:AJ$166)</f>
        <v>0</v>
      </c>
      <c r="AO21" s="42">
        <f>SUMIF(Expenses!$A$3:$A$21,'Current Working'!$A$17:$A$22,Expenses!AK$3:AK$166)</f>
        <v>0</v>
      </c>
      <c r="AP21" s="42">
        <f>SUMIF(Expenses!$A$3:$A$21,'Current Working'!$A$17:$A$22,Expenses!AL$3:AL$166)</f>
        <v>0</v>
      </c>
      <c r="AQ21" s="42">
        <f>SUMIF(Expenses!$A$3:$A$21,'Current Working'!$A$17:$A$22,Expenses!AM$3:AM$166)</f>
        <v>0</v>
      </c>
      <c r="AR21" s="42">
        <f>SUMIF(Expenses!$A$3:$A$21,'Current Working'!$A$17:$A$22,Expenses!AN$3:AN$166)</f>
        <v>0</v>
      </c>
      <c r="AS21" s="42">
        <f>SUMIF(Expenses!$A$3:$A$21,'Current Working'!$A$17:$A$22,Expenses!AO$3:AO$166)</f>
        <v>0</v>
      </c>
      <c r="AT21" s="42">
        <f>SUMIF(Expenses!$A$3:$A$21,'Current Working'!$A$17:$A$22,Expenses!AP$3:AP$166)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SUMIF(Expenses!$A$3:$A$21,'Current Working'!$A$17:$A$22,Expenses!AS$3:AS$166)</f>
        <v>0</v>
      </c>
      <c r="AZ21" s="46">
        <f>+AY21-AT21</f>
        <v>0</v>
      </c>
      <c r="BA21" s="47" t="str">
        <f>IFERROR(AZ21/AT21,"-")</f>
        <v>-</v>
      </c>
      <c r="BB21" s="42">
        <f>SUMIF(Expenses!$A$3:$A$21,'Current Working'!$A$17:$A$22,Expenses!AT$3:AT$166)</f>
        <v>0</v>
      </c>
      <c r="BC21" s="42">
        <f>SUMIF(Expenses!$A$3:$A$21,'Current Working'!$A$17:$A$22,Expenses!AU$3:AU$166)</f>
        <v>0</v>
      </c>
      <c r="BD21" s="42">
        <f>SUMIF(Expenses!$A$3:$A$21,'Current Working'!$A$17:$A$22,Expenses!AV$3:AV$166)</f>
        <v>0</v>
      </c>
      <c r="BE21" s="42">
        <f>SUMIF(Expenses!$A$3:$A$21,'Current Working'!$A$17:$A$22,Expenses!AW$3:AW$166)</f>
        <v>0</v>
      </c>
      <c r="BF21" s="42">
        <f>SUMIF(Expenses!$A$3:$A$21,'Current Working'!$A$17:$A$22,Expenses!AX$3:AX$166)</f>
        <v>0</v>
      </c>
      <c r="BG21" s="42">
        <f>SUMIF(Expenses!$A$3:$A$21,'Current Working'!$A$17:$A$22,Expenses!AY$3:AY$166)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SUMIF(Expenses!$A$3:$A$21,'Current Working'!$A$17:$A$22,Expenses!H$3:H$166)</f>
        <v>0</v>
      </c>
      <c r="G22" s="42">
        <f>SUMIF(Expenses!$A$3:$A$21,'Current Working'!$A$17:$A$22,Expenses!I$3:I$166)</f>
        <v>0</v>
      </c>
      <c r="H22" s="42">
        <f>SUMIF(Expenses!$A$3:$A$21,'Current Working'!$A$17:$A$22,Expenses!J$3:J$166)</f>
        <v>0</v>
      </c>
      <c r="I22" s="42">
        <f>SUMIF(Expenses!$A$3:$A$21,'Current Working'!$A$17:$A$22,Expenses!K$3:K$166)</f>
        <v>0</v>
      </c>
      <c r="J22" s="42">
        <f>SUMIF(Expenses!$A$3:$A$21,'Current Working'!$A$17:$A$22,Expenses!L$3:L$166)</f>
        <v>0</v>
      </c>
      <c r="K22" s="42">
        <f>SUMIF(Expenses!$A$3:$A$21,'Current Working'!$A$17:$A$22,Expenses!M$3:M$166)</f>
        <v>0</v>
      </c>
      <c r="L22" s="42">
        <f>SUMIF(Expenses!$A$3:$A$21,'Current Working'!$A$17:$A$22,Expenses!N$3:N$166)</f>
        <v>0</v>
      </c>
      <c r="M22" s="46">
        <f>L22-G22</f>
        <v>0</v>
      </c>
      <c r="N22" s="47" t="str">
        <f>IFERROR(M22/G22,"-")</f>
        <v>-</v>
      </c>
      <c r="O22" s="41"/>
      <c r="Q22" s="42">
        <f>SUMIF(Expenses!$A$3:$A$21,'Current Working'!$A$17:$A$22,Expenses!Q$3:Q$166)</f>
        <v>0</v>
      </c>
      <c r="R22" s="42">
        <f>SUMIF(Expenses!$A$3:$A$21,'Current Working'!$A$17:$A$22,Expenses!R$3:R$166)</f>
        <v>0</v>
      </c>
      <c r="S22" s="42">
        <f>SUMIF(Expenses!$A$3:$A$21,'Current Working'!$A$17:$A$22,Expenses!S$3:S$166)</f>
        <v>0</v>
      </c>
      <c r="T22" s="42">
        <f>SUMIF(Expenses!$A$3:$A$21,'Current Working'!$A$17:$A$22,Expenses!T$3:T$166)</f>
        <v>0</v>
      </c>
      <c r="U22" s="42">
        <f>SUMIF(Expenses!$A$3:$A$21,'Current Working'!$A$17:$A$22,Expenses!U$3:U$166)</f>
        <v>0</v>
      </c>
      <c r="V22" s="42">
        <f>SUMIF(Expenses!$A$3:$A$21,'Current Working'!$A$17:$A$22,Expenses!V$3:V$166)</f>
        <v>0</v>
      </c>
      <c r="W22" s="42">
        <f>SUMIF(Expenses!$A$3:$A$21,'Current Working'!$A$17:$A$22,Expenses!W$3:W$166)</f>
        <v>0</v>
      </c>
      <c r="X22" s="46">
        <f>+W22-Q22</f>
        <v>0</v>
      </c>
      <c r="Y22" s="72" t="str">
        <f>IFERROR(X22/L22,"-")</f>
        <v>-</v>
      </c>
      <c r="Z22" s="41"/>
      <c r="AA22" s="41"/>
      <c r="AB22" s="42">
        <f>SUMIF(Expenses!$A$3:$A$21,'Current Working'!$A$17:$A$22,Expenses!Z$3:Z$166)</f>
        <v>1500000</v>
      </c>
      <c r="AC22" s="42">
        <f>SUMIF(Expenses!$A$3:$A$21,'Current Working'!$A$17:$A$22,Expenses!AA$3:AA$166)</f>
        <v>1797145</v>
      </c>
      <c r="AD22" s="42">
        <f>SUMIF(Expenses!$A$3:$A$21,'Current Working'!$A$17:$A$22,Expenses!AB$3:AB$166)</f>
        <v>0</v>
      </c>
      <c r="AE22" s="42">
        <f>SUMIF(Expenses!$A$3:$A$21,'Current Working'!$A$17:$A$22,Expenses!AC$3:AC$166)</f>
        <v>0</v>
      </c>
      <c r="AF22" s="42">
        <f>SUMIF(Expenses!$A$3:$A$21,'Current Working'!$A$17:$A$22,Expenses!AD$3:AD$166)</f>
        <v>0</v>
      </c>
      <c r="AG22" s="42">
        <f>SUMIF(Expenses!$A$3:$A$21,'Current Working'!$A$17:$A$22,Expenses!AE$3:AE$166)</f>
        <v>95797.37</v>
      </c>
      <c r="AH22" s="42">
        <f>SUMIF(Expenses!$A$3:$A$21,'Current Working'!$A$17:$A$22,Expenses!AF$3:AF$166)</f>
        <v>95797.37</v>
      </c>
      <c r="AI22" s="46">
        <f>+AH22-AC22</f>
        <v>-1701347.63</v>
      </c>
      <c r="AJ22" s="47">
        <f>IFERROR(AI22/AC22,"-")</f>
        <v>-0.9466946907455992</v>
      </c>
      <c r="AK22" s="48"/>
      <c r="AL22" s="49"/>
      <c r="AM22" s="42">
        <f>SUMIF(Expenses!$A$3:$A$21,'Current Working'!$A$17:$A$22,Expenses!AI$3:AI$166)</f>
        <v>0</v>
      </c>
      <c r="AN22" s="42">
        <f>SUMIF(Expenses!$A$3:$A$21,'Current Working'!$A$17:$A$22,Expenses!AJ$3:AJ$166)</f>
        <v>0</v>
      </c>
      <c r="AO22" s="42">
        <f>SUMIF(Expenses!$A$3:$A$21,'Current Working'!$A$17:$A$22,Expenses!AK$3:AK$166)</f>
        <v>0</v>
      </c>
      <c r="AP22" s="42">
        <f>SUMIF(Expenses!$A$3:$A$21,'Current Working'!$A$17:$A$22,Expenses!AL$3:AL$166)</f>
        <v>71639.899999999994</v>
      </c>
      <c r="AQ22" s="42">
        <f>SUMIF(Expenses!$A$3:$A$21,'Current Working'!$A$17:$A$22,Expenses!AM$3:AM$166)</f>
        <v>0</v>
      </c>
      <c r="AR22" s="42">
        <f>SUMIF(Expenses!$A$3:$A$21,'Current Working'!$A$17:$A$22,Expenses!AN$3:AN$166)</f>
        <v>0</v>
      </c>
      <c r="AS22" s="42">
        <f>SUMIF(Expenses!$A$3:$A$21,'Current Working'!$A$17:$A$22,Expenses!AO$3:AO$166)</f>
        <v>0</v>
      </c>
      <c r="AT22" s="42">
        <f>SUMIF(Expenses!$A$3:$A$21,'Current Working'!$A$17:$A$22,Expenses!AP$3:AP$166)</f>
        <v>0</v>
      </c>
      <c r="AU22" s="46">
        <f>+AT22-AN22</f>
        <v>0</v>
      </c>
      <c r="AV22" s="47" t="str">
        <f t="shared" si="6"/>
        <v>-</v>
      </c>
      <c r="AW22" s="70"/>
      <c r="AY22" s="42">
        <f>SUMIF(Expenses!$A$3:$A$21,'Current Working'!$A$17:$A$22,Expenses!AS$3:AS$166)</f>
        <v>0</v>
      </c>
      <c r="AZ22" s="46">
        <f>+AY22-AT22</f>
        <v>0</v>
      </c>
      <c r="BA22" s="47" t="str">
        <f>IFERROR(AZ22/AT22,"-")</f>
        <v>-</v>
      </c>
      <c r="BB22" s="42">
        <f>SUMIF(Expenses!$A$3:$A$21,'Current Working'!$A$17:$A$22,Expenses!AT$3:AT$166)</f>
        <v>0</v>
      </c>
      <c r="BC22" s="42">
        <f>SUMIF(Expenses!$A$3:$A$21,'Current Working'!$A$17:$A$22,Expenses!AU$3:AU$166)</f>
        <v>0</v>
      </c>
      <c r="BD22" s="42">
        <f>SUMIF(Expenses!$A$3:$A$21,'Current Working'!$A$17:$A$22,Expenses!AV$3:AV$166)</f>
        <v>0</v>
      </c>
      <c r="BE22" s="42">
        <f>SUMIF(Expenses!$A$3:$A$21,'Current Working'!$A$17:$A$22,Expenses!AW$3:AW$166)</f>
        <v>0</v>
      </c>
      <c r="BF22" s="42">
        <f>SUMIF(Expenses!$A$3:$A$21,'Current Working'!$A$17:$A$22,Expenses!AX$3:AX$166)</f>
        <v>0</v>
      </c>
      <c r="BG22" s="42">
        <f>SUMIF(Expenses!$A$3:$A$21,'Current Working'!$A$17:$A$22,Expenses!AY$3:AY$166)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0</v>
      </c>
      <c r="G23" s="77">
        <f t="shared" si="7"/>
        <v>0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0</v>
      </c>
      <c r="L23" s="77">
        <f t="shared" si="7"/>
        <v>0</v>
      </c>
      <c r="M23" s="78">
        <f>L23-G23</f>
        <v>0</v>
      </c>
      <c r="N23" s="47" t="str">
        <f>IFERROR(M23/G23,"-")</f>
        <v>-</v>
      </c>
      <c r="O23" s="41"/>
      <c r="Q23" s="77">
        <f t="shared" ref="Q23:X23" si="8">SUM(Q17:Q22)</f>
        <v>0</v>
      </c>
      <c r="R23" s="77">
        <f t="shared" si="8"/>
        <v>0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0</v>
      </c>
      <c r="W23" s="77">
        <f t="shared" si="8"/>
        <v>0</v>
      </c>
      <c r="X23" s="76">
        <f t="shared" si="8"/>
        <v>0</v>
      </c>
      <c r="Y23" s="47" t="str">
        <f>IFERROR(X23/Q23,"-")</f>
        <v>-</v>
      </c>
      <c r="Z23" s="41"/>
      <c r="AA23" s="41"/>
      <c r="AB23" s="76">
        <f t="shared" ref="AB23:AI23" si="9">SUM(AB17:AB22)</f>
        <v>1568790</v>
      </c>
      <c r="AC23" s="77">
        <f t="shared" si="9"/>
        <v>1965460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166357.21</v>
      </c>
      <c r="AH23" s="77">
        <f t="shared" si="9"/>
        <v>166357.21</v>
      </c>
      <c r="AI23" s="77">
        <f t="shared" si="9"/>
        <v>-1799102.7899999998</v>
      </c>
      <c r="AJ23" s="47">
        <f>IFERROR(AI23/AC23,"-")</f>
        <v>-0.91535965626367355</v>
      </c>
      <c r="AK23" s="68"/>
      <c r="AL23" s="79"/>
      <c r="AM23" s="76">
        <f t="shared" ref="AM23:AU23" si="10">SUM(AM17:AM22)</f>
        <v>68790</v>
      </c>
      <c r="AN23" s="77">
        <f t="shared" si="10"/>
        <v>68790</v>
      </c>
      <c r="AO23" s="77">
        <f t="shared" si="10"/>
        <v>68790</v>
      </c>
      <c r="AP23" s="77">
        <f t="shared" si="10"/>
        <v>71639.899999999994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si="10"/>
        <v>-68790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1">SUM(BB17:BB22)</f>
        <v>0</v>
      </c>
      <c r="BC23" s="77">
        <f t="shared" si="11"/>
        <v>0</v>
      </c>
      <c r="BD23" s="77">
        <f t="shared" si="11"/>
        <v>0</v>
      </c>
      <c r="BE23" s="77">
        <f t="shared" si="11"/>
        <v>0</v>
      </c>
      <c r="BF23" s="77">
        <f t="shared" si="11"/>
        <v>0</v>
      </c>
      <c r="BG23" s="77">
        <f t="shared" si="11"/>
        <v>0</v>
      </c>
      <c r="BH23" s="77">
        <f t="shared" si="11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118</v>
      </c>
      <c r="E26" s="62"/>
      <c r="F26" s="42">
        <f>SUMIF(Revenues!A26:A28,'Current Working'!$A$26:$A$28,Revenues!H18:H26)</f>
        <v>0</v>
      </c>
      <c r="G26" s="42">
        <f>SUMIF(Revenues!B26:B28,'Current Working'!$A$26:$A$28,Revenues!I18:I26)</f>
        <v>0</v>
      </c>
      <c r="H26" s="42">
        <f>SUMIF(Revenues!C26:C28,'Current Working'!$A$26:$A$28,Revenues!J18:J26)</f>
        <v>0</v>
      </c>
      <c r="I26" s="42">
        <f>SUMIF(Revenues!D26:D28,'Current Working'!$A$26:$A$28,Revenues!K18:K26)</f>
        <v>0</v>
      </c>
      <c r="J26" s="42">
        <f>SUMIF(Revenues!E26:E28,'Current Working'!$A$26:$A$28,Revenues!L18:L26)</f>
        <v>0</v>
      </c>
      <c r="K26" s="42">
        <f>SUMIF(Revenues!F26:F28,'Current Working'!$A$26:$A$28,Revenues!M18:M26)</f>
        <v>0</v>
      </c>
      <c r="L26" s="42">
        <f>SUMIF(Revenues!G26:G28,'Current Working'!$A$26:$A$28,Revenues!N18:N26)</f>
        <v>0</v>
      </c>
      <c r="M26" s="46">
        <f>L26-G26</f>
        <v>0</v>
      </c>
      <c r="N26" s="47" t="str">
        <f>IFERROR(M26/G26,"-")</f>
        <v>-</v>
      </c>
      <c r="O26" s="41"/>
      <c r="Q26" s="42">
        <f>SUMIF(Revenues!A26:A28,'Current Working'!$A$26:$A$28,Revenues!Q18:Q26)</f>
        <v>0</v>
      </c>
      <c r="R26" s="42">
        <f>SUMIF(Revenues!B26:B28,'Current Working'!$A$26:$A$28,Revenues!R18:R26)</f>
        <v>0</v>
      </c>
      <c r="S26" s="42">
        <f>SUMIF(Revenues!C26:C28,'Current Working'!$A$26:$A$28,Revenues!S18:S26)</f>
        <v>0</v>
      </c>
      <c r="T26" s="42">
        <f>SUMIF(Revenues!D26:D28,'Current Working'!$A$26:$A$28,Revenues!T18:T26)</f>
        <v>0</v>
      </c>
      <c r="U26" s="42">
        <f>SUMIF(Revenues!E26:E28,'Current Working'!$A$26:$A$28,Revenues!U18:U26)</f>
        <v>0</v>
      </c>
      <c r="V26" s="42">
        <f>SUMIF(Revenues!F26:F28,'Current Working'!$A$26:$A$28,Revenues!V18:V26)</f>
        <v>0</v>
      </c>
      <c r="W26" s="42">
        <f>SUMIF(Revenues!G26:G28,'Current Working'!$A$26:$A$28,Revenues!W18:W26)</f>
        <v>0</v>
      </c>
      <c r="X26" s="46">
        <f>Q26-M26</f>
        <v>0</v>
      </c>
      <c r="Y26" s="47" t="str">
        <f>IFERROR(X26/L26,"-")</f>
        <v>-</v>
      </c>
      <c r="Z26" s="41"/>
      <c r="AA26" s="41"/>
      <c r="AB26" s="42">
        <f>SUMIF(Revenues!L26:L28,'Current Working'!$A$26:$A$28,Revenues!Z3:Z11)</f>
        <v>0</v>
      </c>
      <c r="AC26" s="42">
        <f>SUMIF(Revenues!M26:M28,'Current Working'!$A$26:$A$28,Revenues!AA3:AA11)</f>
        <v>0</v>
      </c>
      <c r="AD26" s="42">
        <f>SUMIF(Revenues!N26:N28,'Current Working'!$A$26:$A$28,Revenues!AB3:AB11)</f>
        <v>0</v>
      </c>
      <c r="AE26" s="42">
        <f>SUMIF(Revenues!O26:O28,'Current Working'!$A$26:$A$28,Revenues!AC3:AC11)</f>
        <v>0</v>
      </c>
      <c r="AF26" s="42">
        <f>SUMIF(Revenues!P26:P28,'Current Working'!$A$26:$A$28,Revenues!AD3:AD11)</f>
        <v>0</v>
      </c>
      <c r="AG26" s="42">
        <f>SUMIF(Revenues!Q26:Q28,'Current Working'!$A$26:$A$28,Revenues!AE3:AE11)</f>
        <v>0</v>
      </c>
      <c r="AH26" s="42">
        <f>SUMIF(Revenues!R26:R28,'Current Working'!$A$26:$A$28,Revenues!AF3:AF11)</f>
        <v>0</v>
      </c>
      <c r="AI26" s="46"/>
      <c r="AJ26" s="47"/>
      <c r="AK26" s="68"/>
      <c r="AL26" s="79"/>
      <c r="AM26" s="42">
        <f>SUMIF(Revenues!W26:W28,'Current Working'!$A$26:$A$28,Revenues!AI3:AI11)</f>
        <v>0</v>
      </c>
      <c r="AN26" s="42">
        <f>SUMIF(Revenues!X26:X28,'Current Working'!$A$26:$A$28,Revenues!AJ3:AJ11)</f>
        <v>0</v>
      </c>
      <c r="AO26" s="42">
        <f>SUMIF(Revenues!Y26:Y28,'Current Working'!$A$26:$A$28,Revenues!AK3:AK11)</f>
        <v>0</v>
      </c>
      <c r="AP26" s="42">
        <f>SUMIF(Revenues!Z26:Z28,'Current Working'!$A$26:$A$28,Revenues!AL3:AL11)</f>
        <v>0</v>
      </c>
      <c r="AQ26" s="42">
        <f>SUMIF(Revenues!AA26:AA28,'Current Working'!$A$26:$A$28,Revenues!AM3:AM11)</f>
        <v>0</v>
      </c>
      <c r="AR26" s="42">
        <f>SUMIF(Revenues!AB26:AB28,'Current Working'!$A$26:$A$28,Revenues!AN3:AN11)</f>
        <v>0</v>
      </c>
      <c r="AS26" s="42">
        <f>SUMIF(Revenues!AC26:AC28,'Current Working'!$A$26:$A$28,Revenues!AO3:AO11)</f>
        <v>0</v>
      </c>
      <c r="AT26" s="42">
        <f>SUMIF(Revenues!AD26:AD28,'Current Working'!$A$26:$A$28,Revenues!AP3:AP11)</f>
        <v>0</v>
      </c>
      <c r="AU26" s="42">
        <f>SUMIF(Revenues!AE26:AE28,'Current Working'!$A$26:$A$28,Revenues!AQ3:AQ11)</f>
        <v>0</v>
      </c>
      <c r="AV26" s="47" t="str">
        <f>IFERROR(AU26/AF26,"-")</f>
        <v>-</v>
      </c>
      <c r="AW26" s="68"/>
      <c r="AY26" s="42" t="e">
        <f>SUMIF(Revenues!#REF!,'Current Working'!$A$26,Revenues!#REF!)</f>
        <v>#REF!</v>
      </c>
      <c r="AZ26" s="46" t="e">
        <f>+AY26-AT26</f>
        <v>#REF!</v>
      </c>
      <c r="BA26" s="47" t="str">
        <f>IFERROR(AZ26/AM26,"-")</f>
        <v>-</v>
      </c>
      <c r="BB26" s="42" t="e">
        <f>SUMIF(Revenues!#REF!,'Current Working'!$A$26,Revenues!#REF!)</f>
        <v>#REF!</v>
      </c>
      <c r="BC26" s="42" t="e">
        <f>SUMIF(Revenues!#REF!,'Current Working'!$A$26,Revenues!#REF!)</f>
        <v>#REF!</v>
      </c>
      <c r="BD26" s="42" t="e">
        <f>SUMIF(Revenues!#REF!,'Current Working'!$A$26,Revenues!#REF!)</f>
        <v>#REF!</v>
      </c>
      <c r="BE26" s="42" t="e">
        <f>SUMIF(Revenues!#REF!,'Current Working'!$A$26,Revenues!#REF!)</f>
        <v>#REF!</v>
      </c>
      <c r="BF26" s="42" t="e">
        <f>SUMIF(Revenues!#REF!,'Current Working'!$A$26,Revenues!#REF!)</f>
        <v>#REF!</v>
      </c>
      <c r="BG26" s="42" t="e">
        <f>SUMIF(Revenues!#REF!,'Current Working'!$A$26,Revenues!#REF!)</f>
        <v>#REF!</v>
      </c>
      <c r="BH26" s="46">
        <f>AW26-AT26</f>
        <v>0</v>
      </c>
      <c r="BI26" s="47" t="str">
        <f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119</v>
      </c>
      <c r="E27" s="62"/>
      <c r="F27" s="42">
        <f>SUMIF(Revenues!A27:A29,'Current Working'!$A$26:$A$28,Revenues!H19:H27)</f>
        <v>0</v>
      </c>
      <c r="G27" s="42">
        <f>SUMIF(Revenues!B27:B29,'Current Working'!$A$26:$A$28,Revenues!I19:I27)</f>
        <v>0</v>
      </c>
      <c r="H27" s="42">
        <f>SUMIF(Revenues!C27:C29,'Current Working'!$A$26:$A$28,Revenues!J19:J27)</f>
        <v>0</v>
      </c>
      <c r="I27" s="42">
        <f>SUMIF(Revenues!D27:D29,'Current Working'!$A$26:$A$28,Revenues!K19:K27)</f>
        <v>0</v>
      </c>
      <c r="J27" s="42">
        <f>SUMIF(Revenues!E27:E29,'Current Working'!$A$26:$A$28,Revenues!L19:L27)</f>
        <v>0</v>
      </c>
      <c r="K27" s="42">
        <f>SUMIF(Revenues!F27:F29,'Current Working'!$A$26:$A$28,Revenues!M19:M27)</f>
        <v>0</v>
      </c>
      <c r="L27" s="42">
        <f>SUMIF(Revenues!G27:G29,'Current Working'!$A$26:$A$28,Revenues!N19:N27)</f>
        <v>0</v>
      </c>
      <c r="M27" s="46"/>
      <c r="N27" s="47"/>
      <c r="O27" s="41"/>
      <c r="Q27" s="42">
        <f>SUMIF(Revenues!A27:A29,'Current Working'!$A$26:$A$28,Revenues!Q19:Q27)</f>
        <v>0</v>
      </c>
      <c r="R27" s="42">
        <f>SUMIF(Revenues!B27:B29,'Current Working'!$A$26:$A$28,Revenues!R19:R27)</f>
        <v>0</v>
      </c>
      <c r="S27" s="42">
        <f>SUMIF(Revenues!C27:C29,'Current Working'!$A$26:$A$28,Revenues!S19:S27)</f>
        <v>0</v>
      </c>
      <c r="T27" s="42">
        <f>SUMIF(Revenues!D27:D29,'Current Working'!$A$26:$A$28,Revenues!T19:T27)</f>
        <v>0</v>
      </c>
      <c r="U27" s="42">
        <f>SUMIF(Revenues!E27:E29,'Current Working'!$A$26:$A$28,Revenues!U19:U27)</f>
        <v>0</v>
      </c>
      <c r="V27" s="42">
        <f>SUMIF(Revenues!F27:F29,'Current Working'!$A$26:$A$28,Revenues!V19:V27)</f>
        <v>0</v>
      </c>
      <c r="W27" s="42">
        <f>SUMIF(Revenues!G27:G29,'Current Working'!$A$26:$A$28,Revenues!W19:W27)</f>
        <v>0</v>
      </c>
      <c r="X27" s="46"/>
      <c r="Y27" s="47"/>
      <c r="Z27" s="41"/>
      <c r="AA27" s="41"/>
      <c r="AB27" s="42">
        <f>SUMIF(Revenues!L27:L29,'Current Working'!$A$26:$A$28,Revenues!Z4:Z12)</f>
        <v>0</v>
      </c>
      <c r="AC27" s="42">
        <f>SUMIF(Revenues!M27:M29,'Current Working'!$A$26:$A$28,Revenues!AA4:AA12)</f>
        <v>0</v>
      </c>
      <c r="AD27" s="42">
        <f>SUMIF(Revenues!N27:N29,'Current Working'!$A$26:$A$28,Revenues!AB4:AB12)</f>
        <v>0</v>
      </c>
      <c r="AE27" s="42">
        <f>SUMIF(Revenues!O27:O29,'Current Working'!$A$26:$A$28,Revenues!AC4:AC12)</f>
        <v>0</v>
      </c>
      <c r="AF27" s="42">
        <f>SUMIF(Revenues!P27:P29,'Current Working'!$A$26:$A$28,Revenues!AD4:AD12)</f>
        <v>0</v>
      </c>
      <c r="AG27" s="42">
        <f>SUMIF(Revenues!Q27:Q29,'Current Working'!$A$26:$A$28,Revenues!AE4:AE12)</f>
        <v>0</v>
      </c>
      <c r="AH27" s="42">
        <f>SUMIF(Revenues!R27:R29,'Current Working'!$A$26:$A$28,Revenues!AF4:AF12)</f>
        <v>0</v>
      </c>
      <c r="AI27" s="46"/>
      <c r="AJ27" s="47"/>
      <c r="AK27" s="68"/>
      <c r="AL27" s="79"/>
      <c r="AM27" s="42">
        <f>SUMIF(Revenues!W27:W29,'Current Working'!$A$26:$A$28,Revenues!AI4:AI12)</f>
        <v>0</v>
      </c>
      <c r="AN27" s="42">
        <f>SUMIF(Revenues!X27:X29,'Current Working'!$A$26:$A$28,Revenues!AJ4:AJ12)</f>
        <v>0</v>
      </c>
      <c r="AO27" s="42">
        <f>SUMIF(Revenues!Y27:Y29,'Current Working'!$A$26:$A$28,Revenues!AK4:AK12)</f>
        <v>0</v>
      </c>
      <c r="AP27" s="42">
        <f>SUMIF(Revenues!Z27:Z29,'Current Working'!$A$26:$A$28,Revenues!AL4:AL12)</f>
        <v>0</v>
      </c>
      <c r="AQ27" s="42">
        <f>SUMIF(Revenues!AA27:AA29,'Current Working'!$A$26:$A$28,Revenues!AM4:AM12)</f>
        <v>0</v>
      </c>
      <c r="AR27" s="42">
        <f>SUMIF(Revenues!AB27:AB29,'Current Working'!$A$26:$A$28,Revenues!AN4:AN12)</f>
        <v>0</v>
      </c>
      <c r="AS27" s="42">
        <f>SUMIF(Revenues!AC27:AC29,'Current Working'!$A$26:$A$28,Revenues!AO4:AO12)</f>
        <v>0</v>
      </c>
      <c r="AT27" s="42">
        <f>SUMIF(Revenues!AD27:AD29,'Current Working'!$A$26:$A$28,Revenues!AP4:AP12)</f>
        <v>0</v>
      </c>
      <c r="AU27" s="42">
        <f>SUMIF(Revenues!AE27:AE29,'Current Working'!$A$26:$A$28,Revenues!AQ4:AQ12)</f>
        <v>0</v>
      </c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SUMIF(Expenses!$A$3:$A$21,'Current Working'!$A$28,Expenses!H$3:H$166)</f>
        <v>0</v>
      </c>
      <c r="G28" s="42">
        <f>SUMIF(Expenses!$A$3:$A$21,'Current Working'!$A$28,Expenses!I$3:I$166)</f>
        <v>0</v>
      </c>
      <c r="H28" s="42">
        <f>SUMIF(Expenses!$A$3:$A$21,'Current Working'!$A$28,Expenses!J$3:J$166)</f>
        <v>0</v>
      </c>
      <c r="I28" s="42">
        <f>SUMIF(Expenses!$A$3:$A$21,'Current Working'!$A$28,Expenses!K$3:K$166)</f>
        <v>0</v>
      </c>
      <c r="J28" s="42">
        <f>SUMIF(Expenses!$A$3:$A$21,'Current Working'!$A$28,Expenses!L$3:L$166)</f>
        <v>0</v>
      </c>
      <c r="K28" s="42">
        <f>SUMIF(Expenses!$A$3:$A$21,'Current Working'!$A$28,Expenses!M$3:M$166)</f>
        <v>0</v>
      </c>
      <c r="L28" s="42">
        <f>-SUMIF(Expenses!$A$3:$A$21,'Current Working'!$A$28,Expenses!N$3:N$166)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-SUMIF(Expenses!$A$3:$A$21,'Current Working'!$A$28,Expenses!Q$3:Q$166)</f>
        <v>0</v>
      </c>
      <c r="R28" s="42">
        <f>-SUMIF(Expenses!$A$3:$A$21,'Current Working'!$A$28,Expenses!R$3:R$166)</f>
        <v>0</v>
      </c>
      <c r="S28" s="42">
        <f>-SUMIF(Expenses!$A$3:$A$21,'Current Working'!$A$28,Expenses!S$3:S$166)</f>
        <v>0</v>
      </c>
      <c r="T28" s="42">
        <f>-SUMIF(Expenses!$A$3:$A$21,'Current Working'!$A$28,Expenses!T$3:T$166)</f>
        <v>0</v>
      </c>
      <c r="U28" s="42">
        <f>-SUMIF(Expenses!$A$3:$A$21,'Current Working'!$A$28,Expenses!U$3:U$166)</f>
        <v>0</v>
      </c>
      <c r="V28" s="42">
        <f>-SUMIF(Expenses!$A$3:$A$21,'Current Working'!$A$28,Expenses!V$3:V$166)</f>
        <v>0</v>
      </c>
      <c r="W28" s="42">
        <f>-SUMIF(Expenses!$A$3:$A$21,'Current Working'!$A$28,Expenses!W$3:W$166)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-SUMIF(Expenses!$A$3:$A$166,'Current Working'!$A$28,Expenses!Z$3:Z$166)</f>
        <v>-22910</v>
      </c>
      <c r="AC28" s="42">
        <f>-SUMIF(Expenses!$A$3:$A$166,'Current Working'!$A$28,Expenses!AA$3:AA$166)</f>
        <v>-22910</v>
      </c>
      <c r="AD28" s="42">
        <f>-SUMIF(Expenses!$A$3:$A$166,'Current Working'!$A$28,Expenses!AB$3:AB$166)</f>
        <v>0</v>
      </c>
      <c r="AE28" s="42">
        <f>-SUMIF(Expenses!$A$3:$A$166,'Current Working'!$A$28,Expenses!AC$3:AC$166)</f>
        <v>0</v>
      </c>
      <c r="AF28" s="42">
        <f>-SUMIF(Expenses!$A$3:$A$166,'Current Working'!$A$28,Expenses!AD$3:AD$166)</f>
        <v>0</v>
      </c>
      <c r="AG28" s="42">
        <f>-SUMIF(Expenses!$A$3:$A$166,'Current Working'!$A$28,Expenses!AE$3:AE$166)</f>
        <v>0</v>
      </c>
      <c r="AH28" s="42">
        <f>-SUMIF(Expenses!$A$3:$A$166,'Current Working'!$A$28,Expenses!AF$3:AF$166)</f>
        <v>0</v>
      </c>
      <c r="AI28" s="46"/>
      <c r="AJ28" s="47"/>
      <c r="AK28" s="68"/>
      <c r="AL28" s="79"/>
      <c r="AM28" s="81">
        <f>-SUMIF(Expenses!$A$3:$A$166,'Current Working'!$A$28,Expenses!AI$3:AI$166)</f>
        <v>-22910</v>
      </c>
      <c r="AN28" s="81">
        <f>-SUMIF(Expenses!$A$3:$A$166,'Current Working'!$A$28,Expenses!AJ$3:AJ$166)</f>
        <v>-22910</v>
      </c>
      <c r="AO28" s="81">
        <f>-SUMIF(Expenses!$A$3:$A$166,'Current Working'!$A$28,Expenses!AK$3:AK$166)</f>
        <v>-22910</v>
      </c>
      <c r="AP28" s="81">
        <f>-SUMIF(Expenses!$A$3:$A$166,'Current Working'!$A$28,Expenses!AL$3:AL$166)</f>
        <v>0</v>
      </c>
      <c r="AQ28" s="81">
        <f>-SUMIF(Expenses!$A$3:$A$166,'Current Working'!$A$28,Expenses!AM$3:AM$166)</f>
        <v>0</v>
      </c>
      <c r="AR28" s="81">
        <f>-SUMIF(Expenses!$A$3:$A$166,'Current Working'!$A$28,Expenses!AN$3:AN$166)</f>
        <v>0</v>
      </c>
      <c r="AS28" s="81">
        <f>-SUMIF(Expenses!$A$3:$A$166,'Current Working'!$A$28,Expenses!AO$3:AO$166)</f>
        <v>0</v>
      </c>
      <c r="AT28" s="81">
        <f>-SUMIF(Expenses!$A$3:$A$166,'Current Working'!$A$28,Expenses!AP$3:AP$166)</f>
        <v>0</v>
      </c>
      <c r="AU28" s="81">
        <f>-SUMIF(Expenses!$A$3:$A$21,'Current Working'!$A$28,Expenses!AQ$3:AQ$166)</f>
        <v>0</v>
      </c>
      <c r="AV28" s="47" t="str">
        <f>IFERROR(AU28/AF28,"-")</f>
        <v>-</v>
      </c>
      <c r="AW28" s="68"/>
      <c r="AY28" s="81">
        <f>-SUMIF(Expenses!$A$3:$A$21,'Current Working'!$A$28,Expenses!AS$3:AS$166)</f>
        <v>0</v>
      </c>
      <c r="AZ28" s="82">
        <f>+AY28-AT28</f>
        <v>0</v>
      </c>
      <c r="BA28" s="47">
        <f>IFERROR(AZ28/AM28,"-")</f>
        <v>0</v>
      </c>
      <c r="BB28" s="81">
        <f>-SUMIF(Expenses!$A$3:$A$21,'Current Working'!$A$28,Expenses!AT$3:AT$166)</f>
        <v>0</v>
      </c>
      <c r="BC28" s="81">
        <f>-SUMIF(Expenses!$A$3:$A$21,'Current Working'!$A$28,Expenses!AU$3:AU$166)</f>
        <v>0</v>
      </c>
      <c r="BD28" s="81">
        <f>-SUMIF(Expenses!$A$3:$A$21,'Current Working'!$A$28,Expenses!AV$3:AV$166)</f>
        <v>0</v>
      </c>
      <c r="BE28" s="81">
        <f>-SUMIF(Expenses!$A$3:$A$21,'Current Working'!$A$28,Expenses!AW$3:AW$166)</f>
        <v>0</v>
      </c>
      <c r="BF28" s="81">
        <f>-SUMIF(Expenses!$A$3:$A$21,'Current Working'!$A$28,Expenses!AX$3:AX$166)</f>
        <v>0</v>
      </c>
      <c r="BG28" s="81">
        <f>-SUMIF(Expenses!$A$3:$A$21,'Current Working'!$A$28,Expenses!AY$3:AY$166)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>SUM(F26:F28)</f>
        <v>0</v>
      </c>
      <c r="G29" s="76">
        <f t="shared" ref="G29:L29" si="12">SUM(G26:G28)</f>
        <v>0</v>
      </c>
      <c r="H29" s="76">
        <f t="shared" si="12"/>
        <v>0</v>
      </c>
      <c r="I29" s="76">
        <f t="shared" si="12"/>
        <v>0</v>
      </c>
      <c r="J29" s="76">
        <f t="shared" si="12"/>
        <v>0</v>
      </c>
      <c r="K29" s="76">
        <f t="shared" si="12"/>
        <v>0</v>
      </c>
      <c r="L29" s="76">
        <f t="shared" si="12"/>
        <v>0</v>
      </c>
      <c r="M29" s="46">
        <f>L29-G29</f>
        <v>0</v>
      </c>
      <c r="N29" s="47" t="str">
        <f>IFERROR(M29/G29,"-")</f>
        <v>-</v>
      </c>
      <c r="O29" s="41"/>
      <c r="Q29" s="77">
        <f>SUM(Q26:Q28)</f>
        <v>0</v>
      </c>
      <c r="R29" s="77">
        <f t="shared" ref="R29:W29" si="13">SUM(R26:R28)</f>
        <v>0</v>
      </c>
      <c r="S29" s="77">
        <f t="shared" si="13"/>
        <v>0</v>
      </c>
      <c r="T29" s="77">
        <f t="shared" si="13"/>
        <v>0</v>
      </c>
      <c r="U29" s="77">
        <f t="shared" si="13"/>
        <v>0</v>
      </c>
      <c r="V29" s="77">
        <f t="shared" si="13"/>
        <v>0</v>
      </c>
      <c r="W29" s="77">
        <f t="shared" si="13"/>
        <v>0</v>
      </c>
      <c r="X29" s="46">
        <f>Q29-M29</f>
        <v>0</v>
      </c>
      <c r="Y29" s="47" t="str">
        <f>IFERROR(X29/L29,"-")</f>
        <v>-</v>
      </c>
      <c r="Z29" s="41"/>
      <c r="AA29" s="41"/>
      <c r="AB29" s="77">
        <f t="shared" ref="AB29" si="14">SUM(AB26:AB28)</f>
        <v>-22910</v>
      </c>
      <c r="AC29" s="77">
        <f t="shared" ref="AC29" si="15">SUM(AC26:AC28)</f>
        <v>-22910</v>
      </c>
      <c r="AD29" s="77">
        <f t="shared" ref="AD29" si="16">SUM(AD26:AD28)</f>
        <v>0</v>
      </c>
      <c r="AE29" s="77">
        <f t="shared" ref="AE29" si="17">SUM(AE26:AE28)</f>
        <v>0</v>
      </c>
      <c r="AF29" s="77">
        <f t="shared" ref="AF29" si="18">SUM(AF26:AF28)</f>
        <v>0</v>
      </c>
      <c r="AG29" s="77">
        <f t="shared" ref="AG29" si="19">SUM(AG26:AG28)</f>
        <v>0</v>
      </c>
      <c r="AH29" s="77">
        <f t="shared" ref="AH29" si="20">SUM(AH26:AH28)</f>
        <v>0</v>
      </c>
      <c r="AI29" s="46"/>
      <c r="AJ29" s="47"/>
      <c r="AK29" s="68"/>
      <c r="AL29" s="79"/>
      <c r="AM29" s="175">
        <f>SUM(AM26:AM28)</f>
        <v>-22910</v>
      </c>
      <c r="AN29" s="83">
        <f t="shared" ref="AN29:AT29" si="21">SUM(AN26:AN28)</f>
        <v>-22910</v>
      </c>
      <c r="AO29" s="83">
        <f t="shared" si="21"/>
        <v>-22910</v>
      </c>
      <c r="AP29" s="83">
        <f t="shared" si="21"/>
        <v>0</v>
      </c>
      <c r="AQ29" s="83">
        <f t="shared" si="21"/>
        <v>0</v>
      </c>
      <c r="AR29" s="83">
        <f t="shared" si="21"/>
        <v>0</v>
      </c>
      <c r="AS29" s="83">
        <f t="shared" si="21"/>
        <v>0</v>
      </c>
      <c r="AT29" s="83">
        <f t="shared" si="21"/>
        <v>0</v>
      </c>
      <c r="AU29" s="46">
        <f>AK29-AH29</f>
        <v>0</v>
      </c>
      <c r="AV29" s="47" t="str">
        <f>IFERROR(AU29/AF29,"-")</f>
        <v>-</v>
      </c>
      <c r="AW29" s="68"/>
      <c r="AY29" s="76" t="e">
        <f>SUM(AY26:AY28)</f>
        <v>#REF!</v>
      </c>
      <c r="AZ29" s="46" t="e">
        <f>+AY29-AT29</f>
        <v>#REF!</v>
      </c>
      <c r="BA29" s="47" t="str">
        <f>IFERROR(AZ29/AM29,"-")</f>
        <v>-</v>
      </c>
      <c r="BB29" s="83" t="e">
        <f t="shared" ref="BB29:BG29" si="22">SUM(BB26:BB28)</f>
        <v>#REF!</v>
      </c>
      <c r="BC29" s="83" t="e">
        <f t="shared" si="22"/>
        <v>#REF!</v>
      </c>
      <c r="BD29" s="83" t="e">
        <f t="shared" si="22"/>
        <v>#REF!</v>
      </c>
      <c r="BE29" s="83" t="e">
        <f t="shared" si="22"/>
        <v>#REF!</v>
      </c>
      <c r="BF29" s="83" t="e">
        <f t="shared" si="22"/>
        <v>#REF!</v>
      </c>
      <c r="BG29" s="83" t="e">
        <f t="shared" si="22"/>
        <v>#REF!</v>
      </c>
      <c r="BH29" s="46">
        <f>AW29-AT29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0</v>
      </c>
      <c r="G31" s="83">
        <f>+G14-G23</f>
        <v>0</v>
      </c>
      <c r="H31" s="62"/>
      <c r="I31" s="62"/>
      <c r="J31" s="62"/>
      <c r="K31" s="62"/>
      <c r="L31" s="83">
        <f>+L14-L23</f>
        <v>0</v>
      </c>
      <c r="M31" s="83">
        <f>+M14-M23</f>
        <v>0</v>
      </c>
      <c r="N31" s="62"/>
      <c r="O31" s="41"/>
      <c r="Q31" s="83">
        <f t="shared" ref="Q31:W31" si="23">+Q14-Q23</f>
        <v>0</v>
      </c>
      <c r="R31" s="83">
        <f t="shared" si="23"/>
        <v>0</v>
      </c>
      <c r="S31" s="83">
        <f t="shared" si="23"/>
        <v>0</v>
      </c>
      <c r="T31" s="83">
        <f t="shared" si="23"/>
        <v>0</v>
      </c>
      <c r="U31" s="83">
        <f t="shared" si="23"/>
        <v>0</v>
      </c>
      <c r="V31" s="83">
        <f t="shared" si="23"/>
        <v>0</v>
      </c>
      <c r="W31" s="83">
        <f t="shared" ca="1" si="23"/>
        <v>0</v>
      </c>
      <c r="X31" s="62"/>
      <c r="Y31" s="63"/>
      <c r="Z31" s="41"/>
      <c r="AA31" s="41"/>
      <c r="AB31" s="84">
        <f ca="1">+AB14-AB23</f>
        <v>291475</v>
      </c>
      <c r="AC31" s="83">
        <f ca="1">+AC14-AC23</f>
        <v>-105195</v>
      </c>
      <c r="AD31" s="83">
        <f ca="1">+AD14-AD23</f>
        <v>0</v>
      </c>
      <c r="AE31" s="83">
        <f ca="1">+AE14-AE23</f>
        <v>0</v>
      </c>
      <c r="AF31" s="83">
        <f ca="1">+AF14-AF23</f>
        <v>0</v>
      </c>
      <c r="AG31" s="62"/>
      <c r="AH31" s="83">
        <f ca="1">+AH14-AH23</f>
        <v>2059053.7000000002</v>
      </c>
      <c r="AI31" s="62"/>
      <c r="AJ31" s="63"/>
      <c r="AK31" s="68"/>
      <c r="AL31" s="79"/>
      <c r="AM31" s="84">
        <f ca="1">+AM14-AM23</f>
        <v>1791475</v>
      </c>
      <c r="AN31" s="83">
        <f ca="1">+AN14-AN23</f>
        <v>1791475</v>
      </c>
      <c r="AO31" s="83"/>
      <c r="AP31" s="83">
        <f ca="1">+AP14-AP23</f>
        <v>871513.1</v>
      </c>
      <c r="AQ31" s="83">
        <f ca="1">+AQ14-AQ23</f>
        <v>0</v>
      </c>
      <c r="AR31" s="83">
        <f ca="1">+AR14-AR23</f>
        <v>0</v>
      </c>
      <c r="AS31" s="62"/>
      <c r="AT31" s="83">
        <f ca="1">+AT14-AT23</f>
        <v>0</v>
      </c>
      <c r="AU31" s="62"/>
      <c r="AV31" s="63"/>
      <c r="AW31" s="68"/>
      <c r="AY31" s="84" t="e">
        <f>+AY14-AY23</f>
        <v>#REF!</v>
      </c>
      <c r="AZ31" s="62"/>
      <c r="BA31" s="63"/>
      <c r="BB31" s="83" t="e">
        <f>+BB14-BB23</f>
        <v>#REF!</v>
      </c>
      <c r="BC31" s="83" t="e">
        <f>+BC14-BC23</f>
        <v>#REF!</v>
      </c>
      <c r="BD31" s="83" t="e">
        <f>+BD14-BD23</f>
        <v>#REF!</v>
      </c>
      <c r="BE31" s="83" t="e">
        <f>+BE14-BE23</f>
        <v>#REF!</v>
      </c>
      <c r="BF31" s="62"/>
      <c r="BG31" s="83" t="e">
        <f>+BG14-BG23</f>
        <v>#REF!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0</v>
      </c>
      <c r="G33" s="88">
        <f>+G8+G31</f>
        <v>0</v>
      </c>
      <c r="H33" s="32"/>
      <c r="I33" s="32"/>
      <c r="J33" s="32"/>
      <c r="K33" s="32"/>
      <c r="L33" s="88">
        <f>+L8+L31</f>
        <v>0</v>
      </c>
      <c r="M33" s="28"/>
      <c r="N33" s="89"/>
      <c r="O33" s="32"/>
      <c r="Q33" s="88">
        <f t="shared" ref="Q33:W33" si="24">+Q8+Q31</f>
        <v>0</v>
      </c>
      <c r="R33" s="88">
        <f t="shared" si="24"/>
        <v>0</v>
      </c>
      <c r="S33" s="88">
        <f t="shared" si="24"/>
        <v>0</v>
      </c>
      <c r="T33" s="88">
        <f t="shared" si="24"/>
        <v>0</v>
      </c>
      <c r="U33" s="88">
        <f t="shared" si="24"/>
        <v>0</v>
      </c>
      <c r="V33" s="88">
        <f t="shared" si="24"/>
        <v>0</v>
      </c>
      <c r="W33" s="88">
        <f t="shared" ca="1" si="24"/>
        <v>0</v>
      </c>
      <c r="X33" s="62"/>
      <c r="Y33" s="90"/>
      <c r="Z33" s="91"/>
      <c r="AA33" s="91"/>
      <c r="AB33" s="92">
        <f ca="1">+AB8+AB31</f>
        <v>291475</v>
      </c>
      <c r="AC33" s="88">
        <f ca="1">+AC8+AC31</f>
        <v>-105195</v>
      </c>
      <c r="AD33" s="88">
        <f ca="1">+AD8+AD31</f>
        <v>0</v>
      </c>
      <c r="AE33" s="88">
        <f ca="1">+AE8+AE31</f>
        <v>0</v>
      </c>
      <c r="AF33" s="88">
        <f ca="1">+AF8+AF31</f>
        <v>0</v>
      </c>
      <c r="AG33" s="32"/>
      <c r="AH33" s="88">
        <f ca="1">+AH8+AH31</f>
        <v>2059053.7000000002</v>
      </c>
      <c r="AI33" s="62"/>
      <c r="AJ33" s="90"/>
      <c r="AL33" s="14"/>
      <c r="AM33" s="92">
        <f t="shared" ref="AM33:AR33" ca="1" si="25">+AM8+AM31</f>
        <v>3850528.7</v>
      </c>
      <c r="AN33" s="88">
        <f t="shared" ca="1" si="25"/>
        <v>1791475</v>
      </c>
      <c r="AO33" s="88">
        <f t="shared" si="25"/>
        <v>0</v>
      </c>
      <c r="AP33" s="88">
        <f t="shared" ca="1" si="25"/>
        <v>871513.1</v>
      </c>
      <c r="AQ33" s="88">
        <f t="shared" ca="1" si="25"/>
        <v>0</v>
      </c>
      <c r="AR33" s="88">
        <f t="shared" ca="1" si="25"/>
        <v>0</v>
      </c>
      <c r="AS33" s="32"/>
      <c r="AT33" s="88">
        <f ca="1">+AT8+AT31</f>
        <v>2059053.7000000002</v>
      </c>
      <c r="AU33" s="62"/>
      <c r="AV33" s="90"/>
      <c r="AY33" s="92" t="e">
        <f ca="1">+AY8+AY31</f>
        <v>#REF!</v>
      </c>
      <c r="AZ33" s="62"/>
      <c r="BA33" s="90"/>
      <c r="BB33" s="88" t="e">
        <f t="shared" ref="BB33:BG33" si="26">+BB8+BB31</f>
        <v>#REF!</v>
      </c>
      <c r="BC33" s="88" t="e">
        <f t="shared" si="26"/>
        <v>#REF!</v>
      </c>
      <c r="BD33" s="88" t="e">
        <f t="shared" si="26"/>
        <v>#REF!</v>
      </c>
      <c r="BE33" s="88" t="e">
        <f t="shared" si="26"/>
        <v>#REF!</v>
      </c>
      <c r="BF33" s="88">
        <f t="shared" si="26"/>
        <v>0</v>
      </c>
      <c r="BG33" s="88" t="e">
        <f t="shared" ca="1" si="26"/>
        <v>#REF!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0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1568790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84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0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 ca="1">+W67-W33</f>
        <v>0</v>
      </c>
      <c r="AL72" s="14"/>
      <c r="AT72" s="121">
        <f ca="1">+AT70-AT33</f>
        <v>-2059053.7000000002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0"/>
  <sheetViews>
    <sheetView topLeftCell="A129" zoomScaleNormal="100" workbookViewId="0">
      <selection activeCell="AK3" sqref="AK3:AK166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76" hidden="1" customWidth="1" outlineLevel="1"/>
    <col min="4" max="4" width="8" style="176" hidden="1" customWidth="1" outlineLevel="1"/>
    <col min="5" max="5" width="12.5703125" style="176" hidden="1" customWidth="1" outlineLevel="1"/>
    <col min="6" max="6" width="8.7109375" style="143" hidden="1" customWidth="1" outlineLevel="1"/>
    <col min="7" max="7" width="54.28515625" style="143" customWidth="1" collapsed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customWidth="1" outlineLevel="1"/>
    <col min="43" max="43" width="17.7109375" style="143" customWidth="1" outlineLevel="1"/>
    <col min="44" max="44" width="2.7109375" style="143" customWidth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190" t="s">
        <v>2</v>
      </c>
      <c r="I1" s="190"/>
      <c r="J1" s="190"/>
      <c r="K1" s="190"/>
      <c r="L1" s="190"/>
      <c r="M1" s="190"/>
      <c r="N1" s="190"/>
      <c r="O1" s="190"/>
      <c r="Q1" s="191" t="s">
        <v>3</v>
      </c>
      <c r="R1" s="191"/>
      <c r="S1" s="191"/>
      <c r="T1" s="191"/>
      <c r="U1" s="191"/>
      <c r="V1" s="191"/>
      <c r="W1" s="191"/>
      <c r="X1" s="191"/>
      <c r="Z1" s="192" t="s">
        <v>4</v>
      </c>
      <c r="AA1" s="192"/>
      <c r="AB1" s="192"/>
      <c r="AC1" s="192"/>
      <c r="AD1" s="192"/>
      <c r="AE1" s="192"/>
      <c r="AF1" s="192"/>
      <c r="AG1" s="192"/>
      <c r="AI1" s="193" t="s">
        <v>5</v>
      </c>
      <c r="AJ1" s="193"/>
      <c r="AK1" s="193"/>
      <c r="AL1" s="193"/>
      <c r="AM1" s="193"/>
      <c r="AN1" s="193"/>
      <c r="AO1" s="193"/>
      <c r="AP1" s="193"/>
      <c r="AQ1" s="193"/>
      <c r="AS1" s="191" t="s">
        <v>6</v>
      </c>
      <c r="AT1" s="191"/>
      <c r="AU1" s="191"/>
      <c r="AV1" s="191"/>
      <c r="AW1" s="191"/>
      <c r="AX1" s="191"/>
      <c r="AY1" s="191"/>
      <c r="AZ1" s="191"/>
    </row>
    <row r="2" spans="1:52" s="181" customFormat="1" ht="33.75" customHeight="1" x14ac:dyDescent="0.2">
      <c r="A2" s="177" t="s">
        <v>70</v>
      </c>
      <c r="B2" s="177" t="s">
        <v>71</v>
      </c>
      <c r="C2" s="178" t="s">
        <v>72</v>
      </c>
      <c r="D2" s="178" t="s">
        <v>73</v>
      </c>
      <c r="E2" s="178" t="s">
        <v>74</v>
      </c>
      <c r="F2" s="179" t="s">
        <v>75</v>
      </c>
      <c r="G2" s="179" t="s">
        <v>76</v>
      </c>
      <c r="H2" s="180" t="s">
        <v>7</v>
      </c>
      <c r="I2" s="180" t="s">
        <v>8</v>
      </c>
      <c r="J2" s="180" t="s">
        <v>77</v>
      </c>
      <c r="K2" s="180" t="s">
        <v>78</v>
      </c>
      <c r="L2" s="180" t="s">
        <v>79</v>
      </c>
      <c r="M2" s="180" t="s">
        <v>80</v>
      </c>
      <c r="N2" s="180" t="s">
        <v>13</v>
      </c>
      <c r="O2" s="180" t="s">
        <v>81</v>
      </c>
      <c r="Q2" s="163" t="s">
        <v>7</v>
      </c>
      <c r="R2" s="163" t="s">
        <v>8</v>
      </c>
      <c r="S2" s="163" t="s">
        <v>77</v>
      </c>
      <c r="T2" s="163" t="s">
        <v>78</v>
      </c>
      <c r="U2" s="163" t="s">
        <v>79</v>
      </c>
      <c r="V2" s="163" t="s">
        <v>80</v>
      </c>
      <c r="W2" s="163" t="s">
        <v>13</v>
      </c>
      <c r="X2" s="163" t="s">
        <v>81</v>
      </c>
      <c r="Z2" s="164" t="s">
        <v>7</v>
      </c>
      <c r="AA2" s="164" t="s">
        <v>8</v>
      </c>
      <c r="AB2" s="164" t="s">
        <v>77</v>
      </c>
      <c r="AC2" s="164" t="s">
        <v>78</v>
      </c>
      <c r="AD2" s="164" t="s">
        <v>79</v>
      </c>
      <c r="AE2" s="164" t="s">
        <v>80</v>
      </c>
      <c r="AF2" s="164" t="s">
        <v>13</v>
      </c>
      <c r="AG2" s="164" t="s">
        <v>81</v>
      </c>
      <c r="AI2" s="165" t="s">
        <v>132</v>
      </c>
      <c r="AJ2" s="165" t="s">
        <v>8</v>
      </c>
      <c r="AK2" s="165" t="s">
        <v>131</v>
      </c>
      <c r="AL2" s="165" t="s">
        <v>77</v>
      </c>
      <c r="AM2" s="165" t="s">
        <v>78</v>
      </c>
      <c r="AN2" s="165" t="s">
        <v>79</v>
      </c>
      <c r="AO2" s="165" t="s">
        <v>80</v>
      </c>
      <c r="AP2" s="165" t="s">
        <v>17</v>
      </c>
      <c r="AQ2" s="169" t="s">
        <v>82</v>
      </c>
      <c r="AR2" s="167"/>
      <c r="AS2" s="163" t="s">
        <v>7</v>
      </c>
      <c r="AT2" s="163" t="s">
        <v>8</v>
      </c>
      <c r="AU2" s="163" t="s">
        <v>77</v>
      </c>
      <c r="AV2" s="163" t="s">
        <v>78</v>
      </c>
      <c r="AW2" s="163" t="s">
        <v>79</v>
      </c>
      <c r="AX2" s="163" t="s">
        <v>80</v>
      </c>
      <c r="AY2" s="163" t="s">
        <v>17</v>
      </c>
      <c r="AZ2" s="174" t="s">
        <v>82</v>
      </c>
    </row>
    <row r="3" spans="1:52" x14ac:dyDescent="0.2">
      <c r="A3" s="182">
        <v>7</v>
      </c>
      <c r="B3" s="143" t="s">
        <v>135</v>
      </c>
      <c r="C3" s="149" t="str">
        <f t="shared" ref="C3:C21" si="0">MID(B3,5,2)</f>
        <v>00</v>
      </c>
      <c r="D3" s="149" t="str">
        <f t="shared" ref="D3:D21" si="1">MID(B3,8,2)</f>
        <v>00</v>
      </c>
      <c r="E3" s="149" t="str">
        <f t="shared" ref="E3:E21" si="2">MID(B3,11,3)</f>
        <v>900</v>
      </c>
      <c r="F3" s="143" t="str">
        <f t="shared" ref="F3:F21" si="3">RIGHT(B3,7)</f>
        <v>7000.03</v>
      </c>
      <c r="G3" s="143" t="s">
        <v>83</v>
      </c>
      <c r="H3" s="141"/>
      <c r="I3" s="141"/>
      <c r="J3" s="141"/>
      <c r="K3" s="141"/>
      <c r="L3" s="141"/>
      <c r="M3" s="141"/>
      <c r="N3" s="141"/>
      <c r="O3" s="141">
        <f>N3-I3</f>
        <v>0</v>
      </c>
      <c r="Q3" s="142"/>
      <c r="R3" s="142"/>
      <c r="S3" s="142"/>
      <c r="T3" s="142"/>
      <c r="U3" s="142"/>
      <c r="V3" s="142"/>
      <c r="W3" s="142"/>
      <c r="X3" s="142">
        <f>W3-R3</f>
        <v>0</v>
      </c>
      <c r="Z3" s="168">
        <v>0</v>
      </c>
      <c r="AA3" s="168">
        <v>0</v>
      </c>
      <c r="AB3" s="168"/>
      <c r="AC3" s="168"/>
      <c r="AD3" s="168"/>
      <c r="AE3" s="168">
        <v>0</v>
      </c>
      <c r="AF3" s="168">
        <v>0</v>
      </c>
      <c r="AG3" s="168">
        <f>AF3-AA3</f>
        <v>0</v>
      </c>
      <c r="AI3" s="170">
        <v>0</v>
      </c>
      <c r="AJ3" s="170">
        <v>0</v>
      </c>
      <c r="AK3" s="166">
        <f>AJ3</f>
        <v>0</v>
      </c>
      <c r="AL3" s="166">
        <f>IFERROR(VLOOKUP(B3,[2]rptBudgetaryBudgetCrossOrganiza!$A$12876:$O$13175,13,FALSE),"0")</f>
        <v>0</v>
      </c>
      <c r="AM3" s="166"/>
      <c r="AN3" s="166"/>
      <c r="AO3" s="166"/>
      <c r="AP3" s="166"/>
      <c r="AQ3" s="166">
        <f>AP3-AJ3</f>
        <v>0</v>
      </c>
      <c r="AS3" s="142"/>
      <c r="AT3" s="142"/>
      <c r="AU3" s="142"/>
      <c r="AV3" s="142"/>
      <c r="AW3" s="142"/>
      <c r="AX3" s="142"/>
      <c r="AY3" s="142"/>
      <c r="AZ3" s="142">
        <f>AY3-AT3</f>
        <v>0</v>
      </c>
    </row>
    <row r="4" spans="1:52" x14ac:dyDescent="0.2">
      <c r="A4" s="182">
        <v>7</v>
      </c>
      <c r="B4" s="143" t="s">
        <v>136</v>
      </c>
      <c r="C4" s="149" t="str">
        <f t="shared" si="0"/>
        <v>00</v>
      </c>
      <c r="D4" s="149" t="str">
        <f t="shared" si="1"/>
        <v>00</v>
      </c>
      <c r="E4" s="149" t="str">
        <f t="shared" si="2"/>
        <v>900</v>
      </c>
      <c r="F4" s="143" t="str">
        <f t="shared" si="3"/>
        <v>7000.07</v>
      </c>
      <c r="G4" s="143" t="s">
        <v>166</v>
      </c>
      <c r="H4" s="141"/>
      <c r="I4" s="141"/>
      <c r="J4" s="141"/>
      <c r="K4" s="141"/>
      <c r="L4" s="141"/>
      <c r="M4" s="141"/>
      <c r="N4" s="141"/>
      <c r="O4" s="141">
        <f>N4-I4</f>
        <v>0</v>
      </c>
      <c r="Q4" s="142"/>
      <c r="R4" s="142"/>
      <c r="S4" s="142"/>
      <c r="T4" s="142"/>
      <c r="U4" s="142"/>
      <c r="V4" s="142"/>
      <c r="W4" s="142"/>
      <c r="X4" s="142">
        <f>W4-R4</f>
        <v>0</v>
      </c>
      <c r="Z4" s="168">
        <v>0</v>
      </c>
      <c r="AA4" s="168">
        <v>0</v>
      </c>
      <c r="AB4" s="168"/>
      <c r="AC4" s="168"/>
      <c r="AD4" s="168"/>
      <c r="AE4" s="168">
        <v>0</v>
      </c>
      <c r="AF4" s="168">
        <v>0</v>
      </c>
      <c r="AG4" s="168">
        <f>AF4-AA4</f>
        <v>0</v>
      </c>
      <c r="AI4" s="170">
        <v>0</v>
      </c>
      <c r="AJ4" s="170">
        <v>0</v>
      </c>
      <c r="AK4" s="166">
        <f t="shared" ref="AK4:AK67" si="4">AJ4</f>
        <v>0</v>
      </c>
      <c r="AL4" s="166">
        <f>IFERROR(VLOOKUP(B4,[2]rptBudgetaryBudgetCrossOrganiza!$A$12876:$O$13175,13,FALSE),"0")</f>
        <v>0</v>
      </c>
      <c r="AM4" s="166"/>
      <c r="AN4" s="166"/>
      <c r="AO4" s="166"/>
      <c r="AP4" s="166"/>
      <c r="AQ4" s="166">
        <f>AP4-AJ4</f>
        <v>0</v>
      </c>
      <c r="AS4" s="142"/>
      <c r="AT4" s="142"/>
      <c r="AU4" s="142"/>
      <c r="AV4" s="142"/>
      <c r="AW4" s="142"/>
      <c r="AX4" s="142"/>
      <c r="AY4" s="142"/>
      <c r="AZ4" s="142">
        <f>AY4-AT4</f>
        <v>0</v>
      </c>
    </row>
    <row r="5" spans="1:52" x14ac:dyDescent="0.2">
      <c r="A5" s="182">
        <v>7</v>
      </c>
      <c r="B5" s="143" t="s">
        <v>137</v>
      </c>
      <c r="C5" s="149" t="str">
        <f t="shared" si="0"/>
        <v>00</v>
      </c>
      <c r="D5" s="149" t="str">
        <f t="shared" si="1"/>
        <v>00</v>
      </c>
      <c r="E5" s="149" t="str">
        <f t="shared" si="2"/>
        <v>900</v>
      </c>
      <c r="F5" s="143" t="str">
        <f t="shared" si="3"/>
        <v>7000.08</v>
      </c>
      <c r="G5" s="143" t="s">
        <v>117</v>
      </c>
      <c r="H5" s="141"/>
      <c r="I5" s="141"/>
      <c r="J5" s="141"/>
      <c r="K5" s="141"/>
      <c r="L5" s="141"/>
      <c r="M5" s="141"/>
      <c r="N5" s="141"/>
      <c r="O5" s="141"/>
      <c r="Q5" s="142"/>
      <c r="R5" s="142"/>
      <c r="S5" s="142"/>
      <c r="T5" s="142"/>
      <c r="U5" s="142"/>
      <c r="V5" s="142"/>
      <c r="W5" s="142"/>
      <c r="X5" s="142"/>
      <c r="Z5" s="168">
        <v>0</v>
      </c>
      <c r="AA5" s="168">
        <v>0</v>
      </c>
      <c r="AB5" s="168"/>
      <c r="AC5" s="168"/>
      <c r="AD5" s="168"/>
      <c r="AE5" s="168">
        <v>0</v>
      </c>
      <c r="AF5" s="168">
        <v>0</v>
      </c>
      <c r="AG5" s="168"/>
      <c r="AI5" s="170">
        <v>0</v>
      </c>
      <c r="AJ5" s="170">
        <v>0</v>
      </c>
      <c r="AK5" s="166">
        <f t="shared" si="4"/>
        <v>0</v>
      </c>
      <c r="AL5" s="166">
        <f>IFERROR(VLOOKUP(B5,[2]rptBudgetaryBudgetCrossOrganiza!$A$12876:$O$13175,13,FALSE),"0")</f>
        <v>0</v>
      </c>
      <c r="AM5" s="166"/>
      <c r="AN5" s="166"/>
      <c r="AO5" s="166"/>
      <c r="AP5" s="166"/>
      <c r="AQ5" s="166"/>
      <c r="AS5" s="142"/>
      <c r="AT5" s="142"/>
      <c r="AU5" s="142"/>
      <c r="AV5" s="142"/>
      <c r="AW5" s="142"/>
      <c r="AX5" s="142"/>
      <c r="AY5" s="142"/>
      <c r="AZ5" s="142"/>
    </row>
    <row r="6" spans="1:52" x14ac:dyDescent="0.2">
      <c r="A6" s="182">
        <v>7</v>
      </c>
      <c r="B6" s="143" t="s">
        <v>138</v>
      </c>
      <c r="C6" s="149" t="str">
        <f t="shared" si="0"/>
        <v>00</v>
      </c>
      <c r="D6" s="149" t="str">
        <f t="shared" si="1"/>
        <v>00</v>
      </c>
      <c r="E6" s="149" t="str">
        <f t="shared" si="2"/>
        <v>900</v>
      </c>
      <c r="F6" s="143" t="str">
        <f t="shared" si="3"/>
        <v>7000.99</v>
      </c>
      <c r="G6" s="143" t="s">
        <v>84</v>
      </c>
      <c r="H6" s="141"/>
      <c r="I6" s="141"/>
      <c r="J6" s="141"/>
      <c r="K6" s="141"/>
      <c r="L6" s="141"/>
      <c r="M6" s="141"/>
      <c r="N6" s="141"/>
      <c r="O6" s="141">
        <f t="shared" ref="O6:O20" si="5">N6-I6</f>
        <v>0</v>
      </c>
      <c r="Q6" s="142"/>
      <c r="R6" s="142"/>
      <c r="S6" s="142"/>
      <c r="T6" s="142"/>
      <c r="U6" s="142"/>
      <c r="V6" s="142"/>
      <c r="W6" s="142"/>
      <c r="X6" s="142">
        <f t="shared" ref="X6:X20" si="6">W6-R6</f>
        <v>0</v>
      </c>
      <c r="Z6" s="168">
        <v>0</v>
      </c>
      <c r="AA6" s="168">
        <v>0</v>
      </c>
      <c r="AB6" s="168"/>
      <c r="AC6" s="168"/>
      <c r="AD6" s="168"/>
      <c r="AE6" s="168">
        <v>0</v>
      </c>
      <c r="AF6" s="168">
        <v>0</v>
      </c>
      <c r="AG6" s="168">
        <f t="shared" ref="AG6:AG20" si="7">AF6-AA6</f>
        <v>0</v>
      </c>
      <c r="AI6" s="170">
        <v>0</v>
      </c>
      <c r="AJ6" s="170">
        <v>0</v>
      </c>
      <c r="AK6" s="166">
        <f t="shared" si="4"/>
        <v>0</v>
      </c>
      <c r="AL6" s="166">
        <f>IFERROR(VLOOKUP(B6,[2]rptBudgetaryBudgetCrossOrganiza!$A$12876:$O$13175,13,FALSE),"0")</f>
        <v>0</v>
      </c>
      <c r="AM6" s="166"/>
      <c r="AN6" s="166"/>
      <c r="AO6" s="166"/>
      <c r="AP6" s="166"/>
      <c r="AQ6" s="166">
        <f t="shared" ref="AQ6:AQ20" si="8">AP6-AJ6</f>
        <v>0</v>
      </c>
      <c r="AS6" s="142"/>
      <c r="AT6" s="142"/>
      <c r="AU6" s="142"/>
      <c r="AV6" s="142"/>
      <c r="AW6" s="142"/>
      <c r="AX6" s="142"/>
      <c r="AY6" s="142"/>
      <c r="AZ6" s="142">
        <f t="shared" ref="AZ6:AZ20" si="9">AY6-AT6</f>
        <v>0</v>
      </c>
    </row>
    <row r="7" spans="1:52" x14ac:dyDescent="0.2">
      <c r="A7" s="182">
        <v>8</v>
      </c>
      <c r="B7" s="143" t="s">
        <v>139</v>
      </c>
      <c r="C7" s="149" t="str">
        <f t="shared" si="0"/>
        <v>00</v>
      </c>
      <c r="D7" s="149" t="str">
        <f t="shared" si="1"/>
        <v>00</v>
      </c>
      <c r="E7" s="149" t="str">
        <f t="shared" si="2"/>
        <v>900</v>
      </c>
      <c r="F7" s="143" t="str">
        <f t="shared" si="3"/>
        <v>8100.11</v>
      </c>
      <c r="G7" s="143" t="s">
        <v>167</v>
      </c>
      <c r="H7" s="141"/>
      <c r="I7" s="141"/>
      <c r="J7" s="141"/>
      <c r="K7" s="141"/>
      <c r="L7" s="141"/>
      <c r="M7" s="141"/>
      <c r="N7" s="141"/>
      <c r="O7" s="141">
        <f t="shared" si="5"/>
        <v>0</v>
      </c>
      <c r="Q7" s="142"/>
      <c r="R7" s="142"/>
      <c r="S7" s="142"/>
      <c r="T7" s="142"/>
      <c r="U7" s="142"/>
      <c r="V7" s="142"/>
      <c r="W7" s="142"/>
      <c r="X7" s="142">
        <f t="shared" si="6"/>
        <v>0</v>
      </c>
      <c r="Z7" s="168">
        <v>0</v>
      </c>
      <c r="AA7" s="168">
        <v>0</v>
      </c>
      <c r="AB7" s="168"/>
      <c r="AC7" s="168"/>
      <c r="AD7" s="168"/>
      <c r="AE7" s="168">
        <v>0</v>
      </c>
      <c r="AF7" s="168">
        <v>0</v>
      </c>
      <c r="AG7" s="168">
        <f t="shared" si="7"/>
        <v>0</v>
      </c>
      <c r="AI7" s="170">
        <v>0</v>
      </c>
      <c r="AJ7" s="170">
        <v>0</v>
      </c>
      <c r="AK7" s="166">
        <f t="shared" si="4"/>
        <v>0</v>
      </c>
      <c r="AL7" s="166">
        <f>IFERROR(VLOOKUP(B7,[2]rptBudgetaryBudgetCrossOrganiza!$A$12876:$O$13175,13,FALSE),"0")</f>
        <v>0</v>
      </c>
      <c r="AM7" s="166"/>
      <c r="AN7" s="166"/>
      <c r="AO7" s="166"/>
      <c r="AP7" s="166"/>
      <c r="AQ7" s="166">
        <f t="shared" si="8"/>
        <v>0</v>
      </c>
      <c r="AS7" s="142"/>
      <c r="AT7" s="142"/>
      <c r="AU7" s="142"/>
      <c r="AV7" s="142"/>
      <c r="AW7" s="142"/>
      <c r="AX7" s="142"/>
      <c r="AY7" s="142"/>
      <c r="AZ7" s="142">
        <f t="shared" si="9"/>
        <v>0</v>
      </c>
    </row>
    <row r="8" spans="1:52" x14ac:dyDescent="0.2">
      <c r="A8" s="182">
        <v>8</v>
      </c>
      <c r="B8" s="143" t="s">
        <v>140</v>
      </c>
      <c r="C8" s="149" t="str">
        <f t="shared" si="0"/>
        <v>00</v>
      </c>
      <c r="D8" s="149" t="str">
        <f t="shared" si="1"/>
        <v>00</v>
      </c>
      <c r="E8" s="149" t="str">
        <f t="shared" si="2"/>
        <v>900</v>
      </c>
      <c r="F8" s="143" t="str">
        <f t="shared" si="3"/>
        <v>8100.12</v>
      </c>
      <c r="G8" s="143" t="s">
        <v>168</v>
      </c>
      <c r="H8" s="141"/>
      <c r="I8" s="141"/>
      <c r="J8" s="141"/>
      <c r="K8" s="141"/>
      <c r="L8" s="141"/>
      <c r="M8" s="141"/>
      <c r="N8" s="141"/>
      <c r="O8" s="141">
        <f t="shared" si="5"/>
        <v>0</v>
      </c>
      <c r="Q8" s="142"/>
      <c r="R8" s="142"/>
      <c r="S8" s="142"/>
      <c r="T8" s="142"/>
      <c r="U8" s="142"/>
      <c r="V8" s="142"/>
      <c r="W8" s="142"/>
      <c r="X8" s="142">
        <f t="shared" si="6"/>
        <v>0</v>
      </c>
      <c r="Z8" s="168">
        <v>0</v>
      </c>
      <c r="AA8" s="168">
        <v>1797145</v>
      </c>
      <c r="AB8" s="168"/>
      <c r="AC8" s="168"/>
      <c r="AD8" s="168"/>
      <c r="AE8" s="168">
        <v>95797.37</v>
      </c>
      <c r="AF8" s="168">
        <v>95797.37</v>
      </c>
      <c r="AG8" s="168">
        <f t="shared" si="7"/>
        <v>-1701347.63</v>
      </c>
      <c r="AI8" s="170">
        <v>0</v>
      </c>
      <c r="AJ8" s="170">
        <v>0</v>
      </c>
      <c r="AK8" s="166">
        <f t="shared" si="4"/>
        <v>0</v>
      </c>
      <c r="AL8" s="166">
        <f>IFERROR(VLOOKUP(B8,[2]rptBudgetaryBudgetCrossOrganiza!$A$12876:$O$13175,13,FALSE),"0")</f>
        <v>71639.899999999994</v>
      </c>
      <c r="AM8" s="166"/>
      <c r="AN8" s="166"/>
      <c r="AO8" s="166"/>
      <c r="AP8" s="166"/>
      <c r="AQ8" s="166">
        <f t="shared" si="8"/>
        <v>0</v>
      </c>
      <c r="AS8" s="142"/>
      <c r="AT8" s="142"/>
      <c r="AU8" s="142"/>
      <c r="AV8" s="142"/>
      <c r="AW8" s="142"/>
      <c r="AX8" s="142"/>
      <c r="AY8" s="142"/>
      <c r="AZ8" s="142">
        <f t="shared" si="9"/>
        <v>0</v>
      </c>
    </row>
    <row r="9" spans="1:52" x14ac:dyDescent="0.2">
      <c r="A9" s="182">
        <v>8</v>
      </c>
      <c r="B9" s="143" t="s">
        <v>141</v>
      </c>
      <c r="C9" s="149" t="str">
        <f t="shared" si="0"/>
        <v>00</v>
      </c>
      <c r="D9" s="149" t="str">
        <f t="shared" si="1"/>
        <v>00</v>
      </c>
      <c r="E9" s="149" t="str">
        <f t="shared" si="2"/>
        <v>900</v>
      </c>
      <c r="F9" s="143" t="str">
        <f t="shared" si="3"/>
        <v>8100.17</v>
      </c>
      <c r="G9" s="143" t="s">
        <v>125</v>
      </c>
      <c r="H9" s="141"/>
      <c r="I9" s="141"/>
      <c r="J9" s="141"/>
      <c r="K9" s="141"/>
      <c r="L9" s="141"/>
      <c r="M9" s="141"/>
      <c r="N9" s="141"/>
      <c r="O9" s="141">
        <f t="shared" si="5"/>
        <v>0</v>
      </c>
      <c r="Q9" s="142"/>
      <c r="R9" s="142"/>
      <c r="S9" s="142"/>
      <c r="T9" s="142"/>
      <c r="U9" s="142"/>
      <c r="V9" s="142"/>
      <c r="W9" s="142"/>
      <c r="X9" s="142">
        <f t="shared" si="6"/>
        <v>0</v>
      </c>
      <c r="Z9" s="168">
        <v>0</v>
      </c>
      <c r="AA9" s="168">
        <v>0</v>
      </c>
      <c r="AB9" s="168"/>
      <c r="AC9" s="168"/>
      <c r="AD9" s="168"/>
      <c r="AE9" s="168">
        <v>0</v>
      </c>
      <c r="AF9" s="168">
        <v>0</v>
      </c>
      <c r="AG9" s="168">
        <f t="shared" si="7"/>
        <v>0</v>
      </c>
      <c r="AI9" s="170">
        <v>0</v>
      </c>
      <c r="AJ9" s="170">
        <v>0</v>
      </c>
      <c r="AK9" s="166">
        <f t="shared" si="4"/>
        <v>0</v>
      </c>
      <c r="AL9" s="166">
        <f>IFERROR(VLOOKUP(B9,[2]rptBudgetaryBudgetCrossOrganiza!$A$12876:$O$13175,13,FALSE),"0")</f>
        <v>0</v>
      </c>
      <c r="AM9" s="166"/>
      <c r="AN9" s="166"/>
      <c r="AO9" s="166"/>
      <c r="AP9" s="166"/>
      <c r="AQ9" s="166">
        <f t="shared" si="8"/>
        <v>0</v>
      </c>
      <c r="AS9" s="142"/>
      <c r="AT9" s="142"/>
      <c r="AU9" s="142"/>
      <c r="AV9" s="142"/>
      <c r="AW9" s="142"/>
      <c r="AX9" s="142"/>
      <c r="AY9" s="142"/>
      <c r="AZ9" s="142">
        <f t="shared" si="9"/>
        <v>0</v>
      </c>
    </row>
    <row r="10" spans="1:52" x14ac:dyDescent="0.2">
      <c r="A10" s="182">
        <v>8</v>
      </c>
      <c r="B10" s="183" t="s">
        <v>142</v>
      </c>
      <c r="C10" s="149" t="str">
        <f t="shared" si="0"/>
        <v>00</v>
      </c>
      <c r="D10" s="149" t="str">
        <f t="shared" si="1"/>
        <v>00</v>
      </c>
      <c r="E10" s="149" t="str">
        <f t="shared" si="2"/>
        <v>900</v>
      </c>
      <c r="F10" s="143" t="str">
        <f t="shared" si="3"/>
        <v>8100.99</v>
      </c>
      <c r="G10" s="143" t="s">
        <v>126</v>
      </c>
      <c r="H10" s="141"/>
      <c r="I10" s="141"/>
      <c r="J10" s="141"/>
      <c r="K10" s="141"/>
      <c r="L10" s="141"/>
      <c r="M10" s="141"/>
      <c r="N10" s="141"/>
      <c r="O10" s="141">
        <f t="shared" si="5"/>
        <v>0</v>
      </c>
      <c r="Q10" s="142"/>
      <c r="R10" s="142"/>
      <c r="S10" s="142"/>
      <c r="T10" s="142"/>
      <c r="U10" s="142"/>
      <c r="V10" s="142"/>
      <c r="W10" s="142"/>
      <c r="X10" s="142">
        <f t="shared" si="6"/>
        <v>0</v>
      </c>
      <c r="Z10" s="168">
        <v>1500000</v>
      </c>
      <c r="AA10" s="168">
        <v>0</v>
      </c>
      <c r="AB10" s="168"/>
      <c r="AC10" s="168"/>
      <c r="AD10" s="168"/>
      <c r="AE10" s="168">
        <v>0</v>
      </c>
      <c r="AF10" s="168">
        <v>0</v>
      </c>
      <c r="AG10" s="168">
        <f t="shared" si="7"/>
        <v>0</v>
      </c>
      <c r="AI10" s="170">
        <v>0</v>
      </c>
      <c r="AJ10" s="170">
        <v>0</v>
      </c>
      <c r="AK10" s="166">
        <f t="shared" si="4"/>
        <v>0</v>
      </c>
      <c r="AL10" s="166">
        <f>IFERROR(VLOOKUP(B10,[2]rptBudgetaryBudgetCrossOrganiza!$A$12876:$O$13175,13,FALSE),"0")</f>
        <v>0</v>
      </c>
      <c r="AM10" s="166"/>
      <c r="AN10" s="166"/>
      <c r="AO10" s="166"/>
      <c r="AP10" s="166"/>
      <c r="AQ10" s="166">
        <f t="shared" si="8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9"/>
        <v>0</v>
      </c>
    </row>
    <row r="11" spans="1:52" x14ac:dyDescent="0.2">
      <c r="A11" s="182">
        <v>11</v>
      </c>
      <c r="B11" s="143" t="s">
        <v>143</v>
      </c>
      <c r="C11" s="149" t="str">
        <f t="shared" si="0"/>
        <v>00</v>
      </c>
      <c r="D11" s="149" t="str">
        <f t="shared" si="1"/>
        <v>00</v>
      </c>
      <c r="E11" s="149" t="str">
        <f t="shared" si="2"/>
        <v>900</v>
      </c>
      <c r="F11" s="143" t="str">
        <f t="shared" si="3"/>
        <v>9000.44</v>
      </c>
      <c r="G11" s="143" t="s">
        <v>169</v>
      </c>
      <c r="H11" s="141"/>
      <c r="I11" s="141"/>
      <c r="J11" s="141"/>
      <c r="K11" s="141"/>
      <c r="L11" s="141"/>
      <c r="M11" s="141"/>
      <c r="N11" s="141"/>
      <c r="O11" s="141">
        <f t="shared" si="5"/>
        <v>0</v>
      </c>
      <c r="Q11" s="142"/>
      <c r="R11" s="142"/>
      <c r="S11" s="142"/>
      <c r="T11" s="142"/>
      <c r="U11" s="142"/>
      <c r="V11" s="142"/>
      <c r="W11" s="142"/>
      <c r="X11" s="142">
        <f t="shared" si="6"/>
        <v>0</v>
      </c>
      <c r="Z11" s="168">
        <v>0</v>
      </c>
      <c r="AA11" s="168">
        <v>0</v>
      </c>
      <c r="AB11" s="168"/>
      <c r="AC11" s="168"/>
      <c r="AD11" s="168"/>
      <c r="AE11" s="168">
        <v>0</v>
      </c>
      <c r="AF11" s="168">
        <v>0</v>
      </c>
      <c r="AG11" s="168">
        <f t="shared" si="7"/>
        <v>0</v>
      </c>
      <c r="AI11" s="170">
        <v>0</v>
      </c>
      <c r="AJ11" s="170">
        <v>0</v>
      </c>
      <c r="AK11" s="166">
        <f t="shared" si="4"/>
        <v>0</v>
      </c>
      <c r="AL11" s="166">
        <f>IFERROR(VLOOKUP(B11,[2]rptBudgetaryBudgetCrossOrganiza!$A$12876:$O$13175,13,FALSE),"0")</f>
        <v>0</v>
      </c>
      <c r="AM11" s="166"/>
      <c r="AN11" s="166"/>
      <c r="AO11" s="166"/>
      <c r="AP11" s="166"/>
      <c r="AQ11" s="166">
        <f t="shared" si="8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9"/>
        <v>0</v>
      </c>
    </row>
    <row r="12" spans="1:52" x14ac:dyDescent="0.2">
      <c r="A12" s="182">
        <v>5</v>
      </c>
      <c r="B12" s="143" t="s">
        <v>144</v>
      </c>
      <c r="C12" s="149" t="str">
        <f t="shared" si="0"/>
        <v>05</v>
      </c>
      <c r="D12" s="149" t="str">
        <f t="shared" si="1"/>
        <v>00</v>
      </c>
      <c r="E12" s="149" t="str">
        <f t="shared" si="2"/>
        <v>150</v>
      </c>
      <c r="F12" s="143" t="str">
        <f t="shared" si="3"/>
        <v>6000.01</v>
      </c>
      <c r="G12" s="143" t="s">
        <v>85</v>
      </c>
      <c r="H12" s="141"/>
      <c r="I12" s="141"/>
      <c r="J12" s="141"/>
      <c r="K12" s="141"/>
      <c r="L12" s="141"/>
      <c r="M12" s="141"/>
      <c r="N12" s="141"/>
      <c r="O12" s="141">
        <f t="shared" si="5"/>
        <v>0</v>
      </c>
      <c r="Q12" s="142"/>
      <c r="R12" s="142"/>
      <c r="S12" s="142"/>
      <c r="T12" s="142"/>
      <c r="U12" s="142"/>
      <c r="V12" s="142"/>
      <c r="W12" s="142"/>
      <c r="X12" s="142">
        <f t="shared" si="6"/>
        <v>0</v>
      </c>
      <c r="Z12" s="168">
        <v>5000</v>
      </c>
      <c r="AA12" s="168">
        <v>5000</v>
      </c>
      <c r="AB12" s="168"/>
      <c r="AC12" s="168"/>
      <c r="AD12" s="168"/>
      <c r="AE12" s="168">
        <v>4068.45</v>
      </c>
      <c r="AF12" s="168">
        <v>4068.45</v>
      </c>
      <c r="AG12" s="168">
        <f t="shared" si="7"/>
        <v>-931.55000000000018</v>
      </c>
      <c r="AI12" s="170">
        <v>5000</v>
      </c>
      <c r="AJ12" s="170">
        <v>5000</v>
      </c>
      <c r="AK12" s="166">
        <f t="shared" si="4"/>
        <v>5000</v>
      </c>
      <c r="AL12" s="166">
        <f>IFERROR(VLOOKUP(B12,[2]rptBudgetaryBudgetCrossOrganiza!$A$12876:$O$13175,13,FALSE),"0")</f>
        <v>0</v>
      </c>
      <c r="AM12" s="166"/>
      <c r="AN12" s="166"/>
      <c r="AO12" s="166"/>
      <c r="AP12" s="166"/>
      <c r="AQ12" s="166">
        <f t="shared" si="8"/>
        <v>-5000</v>
      </c>
      <c r="AS12" s="142"/>
      <c r="AT12" s="142"/>
      <c r="AU12" s="142"/>
      <c r="AV12" s="142"/>
      <c r="AW12" s="142"/>
      <c r="AX12" s="142"/>
      <c r="AY12" s="142"/>
      <c r="AZ12" s="142">
        <f t="shared" si="9"/>
        <v>0</v>
      </c>
    </row>
    <row r="13" spans="1:52" x14ac:dyDescent="0.2">
      <c r="A13" s="182">
        <v>5</v>
      </c>
      <c r="B13" s="143" t="s">
        <v>153</v>
      </c>
      <c r="C13" s="149" t="str">
        <f t="shared" si="0"/>
        <v>40</v>
      </c>
      <c r="D13" s="149" t="str">
        <f t="shared" si="1"/>
        <v>85</v>
      </c>
      <c r="E13" s="149" t="str">
        <f t="shared" si="2"/>
        <v>015</v>
      </c>
      <c r="F13" s="143" t="str">
        <f t="shared" si="3"/>
        <v>6000.01</v>
      </c>
      <c r="G13" s="143" t="s">
        <v>85</v>
      </c>
      <c r="H13" s="141"/>
      <c r="I13" s="141"/>
      <c r="J13" s="141"/>
      <c r="K13" s="141"/>
      <c r="L13" s="141"/>
      <c r="M13" s="141"/>
      <c r="N13" s="141"/>
      <c r="O13" s="141">
        <f t="shared" si="5"/>
        <v>0</v>
      </c>
      <c r="Q13" s="142"/>
      <c r="R13" s="142"/>
      <c r="S13" s="142"/>
      <c r="T13" s="142"/>
      <c r="U13" s="142"/>
      <c r="V13" s="142"/>
      <c r="W13" s="142"/>
      <c r="X13" s="142">
        <f t="shared" si="6"/>
        <v>0</v>
      </c>
      <c r="Z13" s="168">
        <v>0</v>
      </c>
      <c r="AA13" s="168">
        <v>99525</v>
      </c>
      <c r="AB13" s="168"/>
      <c r="AC13" s="168"/>
      <c r="AD13" s="168"/>
      <c r="AE13" s="168">
        <v>18648.759999999998</v>
      </c>
      <c r="AF13" s="168">
        <v>18648.759999999998</v>
      </c>
      <c r="AG13" s="168">
        <f t="shared" si="7"/>
        <v>-80876.240000000005</v>
      </c>
      <c r="AI13" s="170">
        <v>0</v>
      </c>
      <c r="AJ13" s="170">
        <v>0</v>
      </c>
      <c r="AK13" s="166">
        <f t="shared" si="4"/>
        <v>0</v>
      </c>
      <c r="AL13" s="166">
        <f>IFERROR(VLOOKUP(B13,[2]rptBudgetaryBudgetCrossOrganiza!$A$12876:$O$13175,13,FALSE),"0")</f>
        <v>0</v>
      </c>
      <c r="AM13" s="166"/>
      <c r="AN13" s="166"/>
      <c r="AO13" s="166"/>
      <c r="AP13" s="166"/>
      <c r="AQ13" s="166">
        <f t="shared" si="8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9"/>
        <v>0</v>
      </c>
    </row>
    <row r="14" spans="1:52" x14ac:dyDescent="0.2">
      <c r="A14" s="182">
        <v>5</v>
      </c>
      <c r="B14" s="143" t="s">
        <v>154</v>
      </c>
      <c r="C14" s="149" t="str">
        <f t="shared" si="0"/>
        <v>40</v>
      </c>
      <c r="D14" s="149" t="str">
        <f t="shared" si="1"/>
        <v>85</v>
      </c>
      <c r="E14" s="149" t="str">
        <f t="shared" si="2"/>
        <v>015</v>
      </c>
      <c r="F14" s="143" t="str">
        <f t="shared" si="3"/>
        <v>6000.12</v>
      </c>
      <c r="G14" s="143" t="s">
        <v>123</v>
      </c>
      <c r="H14" s="141"/>
      <c r="I14" s="141"/>
      <c r="J14" s="141"/>
      <c r="K14" s="141"/>
      <c r="L14" s="141"/>
      <c r="M14" s="141"/>
      <c r="N14" s="141"/>
      <c r="O14" s="141">
        <f t="shared" si="5"/>
        <v>0</v>
      </c>
      <c r="Q14" s="142"/>
      <c r="R14" s="142"/>
      <c r="S14" s="142"/>
      <c r="T14" s="142"/>
      <c r="U14" s="142"/>
      <c r="V14" s="142"/>
      <c r="W14" s="142"/>
      <c r="X14" s="142">
        <f t="shared" si="6"/>
        <v>0</v>
      </c>
      <c r="Z14" s="168">
        <v>0</v>
      </c>
      <c r="AA14" s="168">
        <v>0</v>
      </c>
      <c r="AB14" s="168"/>
      <c r="AC14" s="168"/>
      <c r="AD14" s="168"/>
      <c r="AE14" s="168">
        <v>0</v>
      </c>
      <c r="AF14" s="168">
        <v>0</v>
      </c>
      <c r="AG14" s="168">
        <f t="shared" si="7"/>
        <v>0</v>
      </c>
      <c r="AI14" s="170">
        <v>0</v>
      </c>
      <c r="AJ14" s="170">
        <v>0</v>
      </c>
      <c r="AK14" s="166">
        <f t="shared" si="4"/>
        <v>0</v>
      </c>
      <c r="AL14" s="166">
        <f>IFERROR(VLOOKUP(B14,[2]rptBudgetaryBudgetCrossOrganiza!$A$12876:$O$13175,13,FALSE),"0")</f>
        <v>0</v>
      </c>
      <c r="AM14" s="166"/>
      <c r="AN14" s="166"/>
      <c r="AO14" s="166"/>
      <c r="AP14" s="166"/>
      <c r="AQ14" s="166">
        <f t="shared" si="8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9"/>
        <v>0</v>
      </c>
    </row>
    <row r="15" spans="1:52" x14ac:dyDescent="0.2">
      <c r="A15" s="182">
        <v>5</v>
      </c>
      <c r="B15" s="143" t="s">
        <v>155</v>
      </c>
      <c r="C15" s="149" t="str">
        <f t="shared" si="0"/>
        <v>40</v>
      </c>
      <c r="D15" s="149" t="str">
        <f t="shared" si="1"/>
        <v>85</v>
      </c>
      <c r="E15" s="149" t="str">
        <f t="shared" si="2"/>
        <v>015</v>
      </c>
      <c r="F15" s="143" t="str">
        <f t="shared" si="3"/>
        <v>6000.18</v>
      </c>
      <c r="G15" s="143" t="s">
        <v>120</v>
      </c>
      <c r="H15" s="141"/>
      <c r="I15" s="141"/>
      <c r="J15" s="141"/>
      <c r="K15" s="141"/>
      <c r="L15" s="141"/>
      <c r="M15" s="141"/>
      <c r="N15" s="141"/>
      <c r="O15" s="141">
        <f t="shared" si="5"/>
        <v>0</v>
      </c>
      <c r="Q15" s="142"/>
      <c r="R15" s="142"/>
      <c r="S15" s="142"/>
      <c r="T15" s="142"/>
      <c r="U15" s="142"/>
      <c r="V15" s="142"/>
      <c r="W15" s="142"/>
      <c r="X15" s="142">
        <f t="shared" si="6"/>
        <v>0</v>
      </c>
      <c r="Z15" s="168">
        <v>0</v>
      </c>
      <c r="AA15" s="168">
        <v>0</v>
      </c>
      <c r="AB15" s="168"/>
      <c r="AC15" s="168"/>
      <c r="AD15" s="168"/>
      <c r="AE15" s="168">
        <v>0</v>
      </c>
      <c r="AF15" s="168">
        <v>0</v>
      </c>
      <c r="AG15" s="168">
        <f t="shared" si="7"/>
        <v>0</v>
      </c>
      <c r="AI15" s="170">
        <v>0</v>
      </c>
      <c r="AJ15" s="170">
        <v>0</v>
      </c>
      <c r="AK15" s="166">
        <f t="shared" si="4"/>
        <v>0</v>
      </c>
      <c r="AL15" s="166">
        <f>IFERROR(VLOOKUP(B15,[2]rptBudgetaryBudgetCrossOrganiza!$A$12876:$O$13175,13,FALSE),"0")</f>
        <v>0</v>
      </c>
      <c r="AM15" s="166"/>
      <c r="AN15" s="166"/>
      <c r="AO15" s="166"/>
      <c r="AP15" s="166"/>
      <c r="AQ15" s="166">
        <f t="shared" si="8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9"/>
        <v>0</v>
      </c>
    </row>
    <row r="16" spans="1:52" x14ac:dyDescent="0.2">
      <c r="A16" s="182">
        <v>6</v>
      </c>
      <c r="B16" s="143" t="s">
        <v>156</v>
      </c>
      <c r="C16" s="149" t="str">
        <f t="shared" si="0"/>
        <v>40</v>
      </c>
      <c r="D16" s="149" t="str">
        <f t="shared" si="1"/>
        <v>85</v>
      </c>
      <c r="E16" s="149" t="str">
        <f t="shared" si="2"/>
        <v>015</v>
      </c>
      <c r="F16" s="143" t="str">
        <f t="shared" si="3"/>
        <v>6200.02</v>
      </c>
      <c r="G16" s="143" t="s">
        <v>86</v>
      </c>
      <c r="H16" s="141"/>
      <c r="I16" s="141"/>
      <c r="J16" s="141"/>
      <c r="K16" s="141"/>
      <c r="L16" s="141"/>
      <c r="M16" s="141"/>
      <c r="N16" s="141"/>
      <c r="O16" s="141">
        <f t="shared" si="5"/>
        <v>0</v>
      </c>
      <c r="Q16" s="142"/>
      <c r="R16" s="142"/>
      <c r="S16" s="142"/>
      <c r="T16" s="142"/>
      <c r="U16" s="142"/>
      <c r="V16" s="142"/>
      <c r="W16" s="142"/>
      <c r="X16" s="142">
        <f t="shared" si="6"/>
        <v>0</v>
      </c>
      <c r="Z16" s="168">
        <v>0</v>
      </c>
      <c r="AA16" s="168">
        <v>0</v>
      </c>
      <c r="AB16" s="168"/>
      <c r="AC16" s="168"/>
      <c r="AD16" s="168"/>
      <c r="AE16" s="168">
        <v>0</v>
      </c>
      <c r="AF16" s="168">
        <v>0</v>
      </c>
      <c r="AG16" s="168">
        <f t="shared" si="7"/>
        <v>0</v>
      </c>
      <c r="AI16" s="170">
        <v>0</v>
      </c>
      <c r="AJ16" s="170">
        <v>0</v>
      </c>
      <c r="AK16" s="166">
        <f t="shared" si="4"/>
        <v>0</v>
      </c>
      <c r="AL16" s="166">
        <f>IFERROR(VLOOKUP(B16,[2]rptBudgetaryBudgetCrossOrganiza!$A$12876:$O$13175,13,FALSE),"0")</f>
        <v>0</v>
      </c>
      <c r="AM16" s="166"/>
      <c r="AN16" s="166"/>
      <c r="AO16" s="166"/>
      <c r="AP16" s="166"/>
      <c r="AQ16" s="166">
        <f t="shared" si="8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9"/>
        <v>0</v>
      </c>
    </row>
    <row r="17" spans="1:52" x14ac:dyDescent="0.2">
      <c r="A17" s="182">
        <v>6</v>
      </c>
      <c r="B17" s="143" t="s">
        <v>157</v>
      </c>
      <c r="C17" s="149" t="str">
        <f t="shared" si="0"/>
        <v>40</v>
      </c>
      <c r="D17" s="149" t="str">
        <f t="shared" si="1"/>
        <v>85</v>
      </c>
      <c r="E17" s="149" t="str">
        <f t="shared" si="2"/>
        <v>015</v>
      </c>
      <c r="F17" s="143" t="str">
        <f t="shared" si="3"/>
        <v>6200.09</v>
      </c>
      <c r="G17" s="143" t="s">
        <v>114</v>
      </c>
      <c r="H17" s="141"/>
      <c r="I17" s="141"/>
      <c r="J17" s="141"/>
      <c r="K17" s="141"/>
      <c r="L17" s="141"/>
      <c r="M17" s="141"/>
      <c r="N17" s="141"/>
      <c r="O17" s="141">
        <f t="shared" si="5"/>
        <v>0</v>
      </c>
      <c r="Q17" s="142"/>
      <c r="R17" s="142"/>
      <c r="S17" s="142"/>
      <c r="T17" s="142"/>
      <c r="U17" s="142"/>
      <c r="V17" s="142"/>
      <c r="W17" s="142"/>
      <c r="X17" s="142">
        <f t="shared" si="6"/>
        <v>0</v>
      </c>
      <c r="Z17" s="168">
        <v>0</v>
      </c>
      <c r="AA17" s="168">
        <v>0</v>
      </c>
      <c r="AB17" s="168"/>
      <c r="AC17" s="168"/>
      <c r="AD17" s="168"/>
      <c r="AE17" s="168">
        <v>0</v>
      </c>
      <c r="AF17" s="168">
        <v>0</v>
      </c>
      <c r="AG17" s="168">
        <f t="shared" si="7"/>
        <v>0</v>
      </c>
      <c r="AI17" s="170">
        <v>0</v>
      </c>
      <c r="AJ17" s="170">
        <v>0</v>
      </c>
      <c r="AK17" s="166">
        <f t="shared" si="4"/>
        <v>0</v>
      </c>
      <c r="AL17" s="166">
        <f>IFERROR(VLOOKUP(B17,[2]rptBudgetaryBudgetCrossOrganiza!$A$12876:$O$13175,13,FALSE),"0")</f>
        <v>0</v>
      </c>
      <c r="AM17" s="166"/>
      <c r="AN17" s="166"/>
      <c r="AO17" s="166"/>
      <c r="AP17" s="166"/>
      <c r="AQ17" s="166">
        <f t="shared" si="8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9"/>
        <v>0</v>
      </c>
    </row>
    <row r="18" spans="1:52" x14ac:dyDescent="0.2">
      <c r="A18" s="182">
        <v>6</v>
      </c>
      <c r="B18" s="143" t="s">
        <v>158</v>
      </c>
      <c r="C18" s="149" t="str">
        <f t="shared" si="0"/>
        <v>40</v>
      </c>
      <c r="D18" s="149" t="str">
        <f t="shared" si="1"/>
        <v>85</v>
      </c>
      <c r="E18" s="149" t="str">
        <f t="shared" si="2"/>
        <v>015</v>
      </c>
      <c r="F18" s="143" t="str">
        <f t="shared" si="3"/>
        <v>6350.03</v>
      </c>
      <c r="G18" s="143" t="s">
        <v>115</v>
      </c>
      <c r="H18" s="141"/>
      <c r="I18" s="141"/>
      <c r="J18" s="141"/>
      <c r="K18" s="141"/>
      <c r="L18" s="141"/>
      <c r="M18" s="141"/>
      <c r="N18" s="141"/>
      <c r="O18" s="141">
        <f t="shared" si="5"/>
        <v>0</v>
      </c>
      <c r="Q18" s="142"/>
      <c r="R18" s="142"/>
      <c r="S18" s="142"/>
      <c r="T18" s="142"/>
      <c r="U18" s="142"/>
      <c r="V18" s="142"/>
      <c r="W18" s="142"/>
      <c r="X18" s="142">
        <f t="shared" si="6"/>
        <v>0</v>
      </c>
      <c r="Z18" s="168">
        <v>0</v>
      </c>
      <c r="AA18" s="168">
        <v>0</v>
      </c>
      <c r="AB18" s="168"/>
      <c r="AC18" s="168"/>
      <c r="AD18" s="168"/>
      <c r="AE18" s="168">
        <v>0</v>
      </c>
      <c r="AF18" s="168">
        <v>0</v>
      </c>
      <c r="AG18" s="168">
        <f t="shared" si="7"/>
        <v>0</v>
      </c>
      <c r="AI18" s="170">
        <v>0</v>
      </c>
      <c r="AJ18" s="170">
        <v>0</v>
      </c>
      <c r="AK18" s="166">
        <f t="shared" si="4"/>
        <v>0</v>
      </c>
      <c r="AL18" s="166">
        <f>IFERROR(VLOOKUP(B18,[2]rptBudgetaryBudgetCrossOrganiza!$A$12876:$O$13175,13,FALSE),"0")</f>
        <v>0</v>
      </c>
      <c r="AM18" s="166"/>
      <c r="AN18" s="166"/>
      <c r="AO18" s="166"/>
      <c r="AP18" s="166"/>
      <c r="AQ18" s="166">
        <f t="shared" si="8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9"/>
        <v>0</v>
      </c>
    </row>
    <row r="19" spans="1:52" x14ac:dyDescent="0.2">
      <c r="A19" s="182">
        <v>9</v>
      </c>
      <c r="B19" s="143" t="s">
        <v>159</v>
      </c>
      <c r="C19" s="149" t="str">
        <f t="shared" si="0"/>
        <v>40</v>
      </c>
      <c r="D19" s="149" t="str">
        <f t="shared" si="1"/>
        <v>85</v>
      </c>
      <c r="E19" s="149" t="str">
        <f t="shared" si="2"/>
        <v>015</v>
      </c>
      <c r="F19" s="143" t="str">
        <f t="shared" si="3"/>
        <v>6400.04</v>
      </c>
      <c r="G19" s="143" t="s">
        <v>87</v>
      </c>
      <c r="H19" s="141"/>
      <c r="I19" s="141"/>
      <c r="J19" s="141"/>
      <c r="K19" s="141"/>
      <c r="L19" s="141"/>
      <c r="M19" s="141"/>
      <c r="N19" s="141"/>
      <c r="O19" s="141">
        <f t="shared" si="5"/>
        <v>0</v>
      </c>
      <c r="Q19" s="142"/>
      <c r="R19" s="142"/>
      <c r="S19" s="142"/>
      <c r="T19" s="142"/>
      <c r="U19" s="142"/>
      <c r="V19" s="142"/>
      <c r="W19" s="142"/>
      <c r="X19" s="142">
        <f t="shared" si="6"/>
        <v>0</v>
      </c>
      <c r="Z19" s="168">
        <v>0</v>
      </c>
      <c r="AA19" s="168">
        <v>0</v>
      </c>
      <c r="AB19" s="168"/>
      <c r="AC19" s="168"/>
      <c r="AD19" s="168"/>
      <c r="AE19" s="168">
        <v>0</v>
      </c>
      <c r="AF19" s="168">
        <v>0</v>
      </c>
      <c r="AG19" s="168">
        <f t="shared" si="7"/>
        <v>0</v>
      </c>
      <c r="AI19" s="170">
        <v>0</v>
      </c>
      <c r="AJ19" s="170">
        <v>0</v>
      </c>
      <c r="AK19" s="166">
        <f t="shared" si="4"/>
        <v>0</v>
      </c>
      <c r="AL19" s="166">
        <f>IFERROR(VLOOKUP(B19,[2]rptBudgetaryBudgetCrossOrganiza!$A$12876:$O$13175,13,FALSE),"0")</f>
        <v>0</v>
      </c>
      <c r="AM19" s="166"/>
      <c r="AN19" s="166"/>
      <c r="AO19" s="166"/>
      <c r="AP19" s="166"/>
      <c r="AQ19" s="166">
        <f t="shared" si="8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9"/>
        <v>0</v>
      </c>
    </row>
    <row r="20" spans="1:52" x14ac:dyDescent="0.2">
      <c r="A20" s="182">
        <v>6</v>
      </c>
      <c r="B20" s="143" t="s">
        <v>160</v>
      </c>
      <c r="C20" s="149" t="str">
        <f t="shared" si="0"/>
        <v>40</v>
      </c>
      <c r="D20" s="149" t="str">
        <f t="shared" si="1"/>
        <v>85</v>
      </c>
      <c r="E20" s="149" t="str">
        <f t="shared" si="2"/>
        <v>015</v>
      </c>
      <c r="F20" s="143" t="str">
        <f t="shared" si="3"/>
        <v>6600.04</v>
      </c>
      <c r="G20" s="143" t="s">
        <v>88</v>
      </c>
      <c r="H20" s="141"/>
      <c r="I20" s="141"/>
      <c r="J20" s="141"/>
      <c r="K20" s="141"/>
      <c r="L20" s="141"/>
      <c r="M20" s="141"/>
      <c r="N20" s="141"/>
      <c r="O20" s="141">
        <f t="shared" si="5"/>
        <v>0</v>
      </c>
      <c r="Q20" s="142"/>
      <c r="R20" s="142"/>
      <c r="S20" s="142"/>
      <c r="T20" s="142"/>
      <c r="U20" s="142"/>
      <c r="V20" s="142"/>
      <c r="W20" s="142"/>
      <c r="X20" s="142">
        <f t="shared" si="6"/>
        <v>0</v>
      </c>
      <c r="Z20" s="168">
        <v>0</v>
      </c>
      <c r="AA20" s="168">
        <v>0</v>
      </c>
      <c r="AB20" s="168"/>
      <c r="AC20" s="168"/>
      <c r="AD20" s="168"/>
      <c r="AE20" s="168">
        <v>0</v>
      </c>
      <c r="AF20" s="168">
        <v>0</v>
      </c>
      <c r="AG20" s="168">
        <f t="shared" si="7"/>
        <v>0</v>
      </c>
      <c r="AI20" s="170">
        <v>0</v>
      </c>
      <c r="AJ20" s="170">
        <v>0</v>
      </c>
      <c r="AK20" s="166">
        <f t="shared" si="4"/>
        <v>0</v>
      </c>
      <c r="AL20" s="166">
        <f>IFERROR(VLOOKUP(B20,[2]rptBudgetaryBudgetCrossOrganiza!$A$12876:$O$13175,13,FALSE),"0")</f>
        <v>0</v>
      </c>
      <c r="AM20" s="166"/>
      <c r="AN20" s="166"/>
      <c r="AO20" s="166"/>
      <c r="AP20" s="166"/>
      <c r="AQ20" s="166">
        <f t="shared" si="8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9"/>
        <v>0</v>
      </c>
    </row>
    <row r="21" spans="1:52" x14ac:dyDescent="0.2">
      <c r="A21" s="182">
        <v>6</v>
      </c>
      <c r="B21" s="143" t="s">
        <v>161</v>
      </c>
      <c r="C21" s="149" t="str">
        <f t="shared" si="0"/>
        <v>40</v>
      </c>
      <c r="D21" s="149" t="str">
        <f t="shared" si="1"/>
        <v>85</v>
      </c>
      <c r="E21" s="149" t="str">
        <f t="shared" si="2"/>
        <v>015</v>
      </c>
      <c r="F21" s="143" t="str">
        <f t="shared" si="3"/>
        <v>6600.25</v>
      </c>
      <c r="G21" s="143" t="s">
        <v>116</v>
      </c>
      <c r="H21" s="141"/>
      <c r="I21" s="141"/>
      <c r="J21" s="141"/>
      <c r="K21" s="141"/>
      <c r="L21" s="141"/>
      <c r="M21" s="141"/>
      <c r="N21" s="141"/>
      <c r="O21" s="141"/>
      <c r="Q21" s="142"/>
      <c r="R21" s="142"/>
      <c r="S21" s="142"/>
      <c r="T21" s="142"/>
      <c r="U21" s="142"/>
      <c r="V21" s="142"/>
      <c r="W21" s="142"/>
      <c r="X21" s="142"/>
      <c r="Z21" s="168">
        <v>63790</v>
      </c>
      <c r="AA21" s="168">
        <v>63790</v>
      </c>
      <c r="AB21" s="168"/>
      <c r="AC21" s="168"/>
      <c r="AD21" s="168"/>
      <c r="AE21" s="168">
        <v>47842.63</v>
      </c>
      <c r="AF21" s="168">
        <v>47842.63</v>
      </c>
      <c r="AG21" s="168"/>
      <c r="AI21" s="170">
        <v>63790</v>
      </c>
      <c r="AJ21" s="170">
        <v>63790</v>
      </c>
      <c r="AK21" s="166">
        <f t="shared" si="4"/>
        <v>63790</v>
      </c>
      <c r="AL21" s="166">
        <f>IFERROR(VLOOKUP(B21,[2]rptBudgetaryBudgetCrossOrganiza!$A$12876:$O$13175,13,FALSE),"0")</f>
        <v>0</v>
      </c>
      <c r="AM21" s="166"/>
      <c r="AN21" s="166"/>
      <c r="AO21" s="166"/>
      <c r="AP21" s="166"/>
      <c r="AQ21" s="166"/>
      <c r="AS21" s="142"/>
      <c r="AT21" s="142"/>
      <c r="AU21" s="142"/>
      <c r="AV21" s="142"/>
      <c r="AW21" s="142"/>
      <c r="AX21" s="142"/>
      <c r="AY21" s="142"/>
      <c r="AZ21" s="142"/>
    </row>
    <row r="22" spans="1:52" x14ac:dyDescent="0.2">
      <c r="A22" s="143">
        <v>6</v>
      </c>
      <c r="B22" s="143" t="s">
        <v>162</v>
      </c>
      <c r="C22" s="149" t="str">
        <f t="shared" ref="C22:C23" si="10">MID(B22,5,2)</f>
        <v>40</v>
      </c>
      <c r="D22" s="149" t="str">
        <f t="shared" ref="D22:D23" si="11">MID(B22,8,2)</f>
        <v>85</v>
      </c>
      <c r="E22" s="149" t="str">
        <f t="shared" ref="E22:E23" si="12">MID(B22,11,3)</f>
        <v>015</v>
      </c>
      <c r="F22" s="143" t="str">
        <f t="shared" ref="F22:F23" si="13">RIGHT(B22,7)</f>
        <v>6600.26</v>
      </c>
      <c r="G22" s="143" t="s">
        <v>121</v>
      </c>
      <c r="H22" s="141"/>
      <c r="I22" s="141"/>
      <c r="J22" s="141"/>
      <c r="K22" s="141"/>
      <c r="L22" s="141"/>
      <c r="M22" s="141"/>
      <c r="N22" s="141"/>
      <c r="O22" s="141"/>
      <c r="Q22" s="142"/>
      <c r="R22" s="142"/>
      <c r="S22" s="142"/>
      <c r="T22" s="142"/>
      <c r="U22" s="142"/>
      <c r="V22" s="142"/>
      <c r="W22" s="142"/>
      <c r="X22" s="142"/>
      <c r="Z22" s="168">
        <v>1200</v>
      </c>
      <c r="AA22" s="168">
        <v>1200</v>
      </c>
      <c r="AB22" s="168"/>
      <c r="AC22" s="168"/>
      <c r="AD22" s="168"/>
      <c r="AE22" s="168">
        <v>400</v>
      </c>
      <c r="AF22" s="168">
        <v>400</v>
      </c>
      <c r="AG22" s="168"/>
      <c r="AI22" s="170">
        <v>1200</v>
      </c>
      <c r="AJ22" s="170">
        <v>1200</v>
      </c>
      <c r="AK22" s="166">
        <f t="shared" si="4"/>
        <v>1200</v>
      </c>
      <c r="AL22" s="166">
        <f>IFERROR(VLOOKUP(B22,[2]rptBudgetaryBudgetCrossOrganiza!$A$12876:$O$13175,13,FALSE),"0")</f>
        <v>0</v>
      </c>
      <c r="AM22" s="166"/>
      <c r="AN22" s="166"/>
      <c r="AO22" s="166"/>
      <c r="AP22" s="166"/>
      <c r="AQ22" s="166"/>
      <c r="AS22" s="142"/>
      <c r="AT22" s="142"/>
      <c r="AU22" s="142"/>
      <c r="AV22" s="142"/>
      <c r="AW22" s="142"/>
      <c r="AX22" s="142"/>
      <c r="AY22" s="142"/>
      <c r="AZ22" s="142"/>
    </row>
    <row r="23" spans="1:52" x14ac:dyDescent="0.2">
      <c r="A23" s="143">
        <v>6</v>
      </c>
      <c r="B23" s="143" t="s">
        <v>163</v>
      </c>
      <c r="C23" s="149" t="str">
        <f t="shared" si="10"/>
        <v>40</v>
      </c>
      <c r="D23" s="149" t="str">
        <f t="shared" si="11"/>
        <v>85</v>
      </c>
      <c r="E23" s="149" t="str">
        <f t="shared" si="12"/>
        <v>015</v>
      </c>
      <c r="F23" s="143" t="str">
        <f t="shared" si="13"/>
        <v>6600.36</v>
      </c>
      <c r="G23" s="143" t="s">
        <v>122</v>
      </c>
      <c r="H23" s="141"/>
      <c r="I23" s="141"/>
      <c r="J23" s="141"/>
      <c r="K23" s="141"/>
      <c r="L23" s="141"/>
      <c r="M23" s="141"/>
      <c r="N23" s="141"/>
      <c r="O23" s="141"/>
      <c r="Q23" s="142"/>
      <c r="R23" s="142"/>
      <c r="S23" s="142"/>
      <c r="T23" s="142"/>
      <c r="U23" s="142"/>
      <c r="V23" s="142"/>
      <c r="W23" s="142"/>
      <c r="X23" s="142"/>
      <c r="Z23" s="168">
        <v>2520</v>
      </c>
      <c r="AA23" s="168">
        <v>2520</v>
      </c>
      <c r="AB23" s="168"/>
      <c r="AC23" s="168"/>
      <c r="AD23" s="168"/>
      <c r="AE23" s="168">
        <v>1050</v>
      </c>
      <c r="AF23" s="168">
        <v>1050</v>
      </c>
      <c r="AG23" s="168"/>
      <c r="AI23" s="170">
        <v>2520</v>
      </c>
      <c r="AJ23" s="170">
        <v>2520</v>
      </c>
      <c r="AK23" s="166">
        <f t="shared" si="4"/>
        <v>2520</v>
      </c>
      <c r="AL23" s="166">
        <f>IFERROR(VLOOKUP(B23,[2]rptBudgetaryBudgetCrossOrganiza!$A$12876:$O$13175,13,FALSE),"0")</f>
        <v>0</v>
      </c>
      <c r="AM23" s="166"/>
      <c r="AN23" s="166"/>
      <c r="AO23" s="166"/>
      <c r="AP23" s="166"/>
      <c r="AQ23" s="166"/>
      <c r="AS23" s="142"/>
      <c r="AT23" s="142"/>
      <c r="AU23" s="142"/>
      <c r="AV23" s="142"/>
      <c r="AW23" s="142"/>
      <c r="AX23" s="142"/>
      <c r="AY23" s="142"/>
      <c r="AZ23" s="142"/>
    </row>
    <row r="24" spans="1:52" x14ac:dyDescent="0.2">
      <c r="A24" s="143">
        <v>11</v>
      </c>
      <c r="B24" s="143" t="s">
        <v>164</v>
      </c>
      <c r="C24" s="149" t="str">
        <f>MID(B24,5,2)</f>
        <v>40</v>
      </c>
      <c r="D24" s="149" t="str">
        <f>MID(B24,8,2)</f>
        <v>85</v>
      </c>
      <c r="E24" s="149" t="str">
        <f>MID(B24,11,3)</f>
        <v>015</v>
      </c>
      <c r="F24" s="143" t="str">
        <f>RIGHT(B24,7)</f>
        <v>8910.21</v>
      </c>
      <c r="G24" s="143" t="s">
        <v>174</v>
      </c>
      <c r="H24" s="141"/>
      <c r="I24" s="141"/>
      <c r="J24" s="141"/>
      <c r="K24" s="141"/>
      <c r="L24" s="141"/>
      <c r="M24" s="141"/>
      <c r="N24" s="141"/>
      <c r="O24" s="141"/>
      <c r="Q24" s="142"/>
      <c r="R24" s="142"/>
      <c r="S24" s="142"/>
      <c r="T24" s="142"/>
      <c r="U24" s="142"/>
      <c r="V24" s="142"/>
      <c r="W24" s="142"/>
      <c r="X24" s="142"/>
      <c r="Z24" s="168">
        <v>22910</v>
      </c>
      <c r="AA24" s="168">
        <v>22910</v>
      </c>
      <c r="AB24" s="168"/>
      <c r="AC24" s="168"/>
      <c r="AD24" s="168"/>
      <c r="AE24" s="168">
        <v>0</v>
      </c>
      <c r="AF24" s="168">
        <v>0</v>
      </c>
      <c r="AG24" s="168"/>
      <c r="AI24" s="170">
        <v>22910</v>
      </c>
      <c r="AJ24" s="170">
        <v>22910</v>
      </c>
      <c r="AK24" s="166">
        <f t="shared" si="4"/>
        <v>22910</v>
      </c>
      <c r="AL24" s="166">
        <f>IFERROR(VLOOKUP(B24,[2]rptBudgetaryBudgetCrossOrganiza!$A$12876:$O$13175,13,FALSE),"0")</f>
        <v>0</v>
      </c>
      <c r="AM24" s="166"/>
      <c r="AN24" s="166"/>
      <c r="AO24" s="166"/>
      <c r="AP24" s="166"/>
      <c r="AQ24" s="166"/>
      <c r="AS24" s="142"/>
      <c r="AT24" s="142"/>
      <c r="AU24" s="142"/>
      <c r="AV24" s="142"/>
      <c r="AW24" s="142"/>
      <c r="AX24" s="142"/>
      <c r="AY24" s="142"/>
      <c r="AZ24" s="142"/>
    </row>
    <row r="25" spans="1:52" x14ac:dyDescent="0.2">
      <c r="B25" s="143" t="s">
        <v>177</v>
      </c>
      <c r="C25" s="149" t="str">
        <f t="shared" ref="C25:C88" si="14">MID(B25,5,2)</f>
        <v>45</v>
      </c>
      <c r="D25" s="149" t="str">
        <f t="shared" ref="D25:D88" si="15">MID(B25,8,2)</f>
        <v>40</v>
      </c>
      <c r="E25" s="149" t="str">
        <f t="shared" ref="E25:E88" si="16">MID(B25,11,3)</f>
        <v>000</v>
      </c>
      <c r="F25" s="143" t="str">
        <f t="shared" ref="F25:F88" si="17">RIGHT(B25,7)</f>
        <v>5000.01</v>
      </c>
      <c r="G25" s="143" t="s">
        <v>319</v>
      </c>
      <c r="H25" s="141"/>
      <c r="I25" s="141"/>
      <c r="J25" s="141"/>
      <c r="K25" s="141"/>
      <c r="L25" s="141"/>
      <c r="M25" s="141"/>
      <c r="N25" s="141"/>
      <c r="O25" s="141"/>
      <c r="Q25" s="142"/>
      <c r="R25" s="142"/>
      <c r="S25" s="142"/>
      <c r="T25" s="142"/>
      <c r="U25" s="142"/>
      <c r="V25" s="142"/>
      <c r="W25" s="142"/>
      <c r="X25" s="142"/>
      <c r="Z25" s="168"/>
      <c r="AA25" s="168"/>
      <c r="AB25" s="168"/>
      <c r="AC25" s="168"/>
      <c r="AD25" s="168"/>
      <c r="AE25" s="168"/>
      <c r="AF25" s="168"/>
      <c r="AG25" s="168"/>
      <c r="AI25" s="170"/>
      <c r="AJ25" s="170"/>
      <c r="AK25" s="166">
        <f t="shared" si="4"/>
        <v>0</v>
      </c>
      <c r="AL25" s="166">
        <f>IFERROR(VLOOKUP(B25,[2]rptBudgetaryBudgetCrossOrganiza!$A$12876:$O$13175,13,FALSE),"0")</f>
        <v>0</v>
      </c>
      <c r="AM25" s="166"/>
      <c r="AN25" s="166"/>
      <c r="AO25" s="166"/>
      <c r="AP25" s="166"/>
      <c r="AQ25" s="166"/>
      <c r="AS25" s="142"/>
      <c r="AT25" s="142"/>
      <c r="AU25" s="142"/>
      <c r="AV25" s="142"/>
      <c r="AW25" s="142"/>
      <c r="AX25" s="142"/>
      <c r="AY25" s="142"/>
      <c r="AZ25" s="142"/>
    </row>
    <row r="26" spans="1:52" x14ac:dyDescent="0.2">
      <c r="B26" s="143" t="s">
        <v>178</v>
      </c>
      <c r="C26" s="149" t="str">
        <f t="shared" si="14"/>
        <v>45</v>
      </c>
      <c r="D26" s="149" t="str">
        <f t="shared" si="15"/>
        <v>40</v>
      </c>
      <c r="E26" s="149" t="str">
        <f t="shared" si="16"/>
        <v>000</v>
      </c>
      <c r="F26" s="143" t="str">
        <f t="shared" si="17"/>
        <v>5000.02</v>
      </c>
      <c r="G26" s="143" t="s">
        <v>320</v>
      </c>
      <c r="H26" s="141"/>
      <c r="I26" s="141"/>
      <c r="J26" s="141"/>
      <c r="K26" s="141"/>
      <c r="L26" s="141"/>
      <c r="M26" s="141"/>
      <c r="N26" s="141"/>
      <c r="O26" s="141"/>
      <c r="Q26" s="142"/>
      <c r="R26" s="142"/>
      <c r="S26" s="142"/>
      <c r="T26" s="142"/>
      <c r="U26" s="142"/>
      <c r="V26" s="142"/>
      <c r="W26" s="142"/>
      <c r="X26" s="142"/>
      <c r="Z26" s="168"/>
      <c r="AA26" s="168"/>
      <c r="AB26" s="168"/>
      <c r="AC26" s="168"/>
      <c r="AD26" s="168"/>
      <c r="AE26" s="168"/>
      <c r="AF26" s="168"/>
      <c r="AG26" s="168"/>
      <c r="AI26" s="170"/>
      <c r="AJ26" s="170"/>
      <c r="AK26" s="166">
        <f t="shared" si="4"/>
        <v>0</v>
      </c>
      <c r="AL26" s="166">
        <f>IFERROR(VLOOKUP(B26,[2]rptBudgetaryBudgetCrossOrganiza!$A$12876:$O$13175,13,FALSE),"0")</f>
        <v>0</v>
      </c>
      <c r="AM26" s="166"/>
      <c r="AN26" s="166"/>
      <c r="AO26" s="166"/>
      <c r="AP26" s="166"/>
      <c r="AQ26" s="166"/>
      <c r="AS26" s="142"/>
      <c r="AT26" s="142"/>
      <c r="AU26" s="142"/>
      <c r="AV26" s="142"/>
      <c r="AW26" s="142"/>
      <c r="AX26" s="142"/>
      <c r="AY26" s="142"/>
      <c r="AZ26" s="142"/>
    </row>
    <row r="27" spans="1:52" x14ac:dyDescent="0.2">
      <c r="B27" s="143" t="s">
        <v>179</v>
      </c>
      <c r="C27" s="149" t="str">
        <f t="shared" si="14"/>
        <v>45</v>
      </c>
      <c r="D27" s="149" t="str">
        <f t="shared" si="15"/>
        <v>40</v>
      </c>
      <c r="E27" s="149" t="str">
        <f t="shared" si="16"/>
        <v>000</v>
      </c>
      <c r="F27" s="143" t="str">
        <f t="shared" si="17"/>
        <v>5000.03</v>
      </c>
      <c r="G27" s="143" t="s">
        <v>321</v>
      </c>
      <c r="H27" s="141"/>
      <c r="I27" s="141"/>
      <c r="J27" s="141"/>
      <c r="K27" s="141"/>
      <c r="L27" s="141"/>
      <c r="M27" s="141"/>
      <c r="N27" s="141"/>
      <c r="O27" s="141"/>
      <c r="Q27" s="142"/>
      <c r="R27" s="142"/>
      <c r="S27" s="142"/>
      <c r="T27" s="142"/>
      <c r="U27" s="142"/>
      <c r="V27" s="142"/>
      <c r="W27" s="142"/>
      <c r="X27" s="142"/>
      <c r="Z27" s="168"/>
      <c r="AA27" s="168"/>
      <c r="AB27" s="168"/>
      <c r="AC27" s="168"/>
      <c r="AD27" s="168"/>
      <c r="AE27" s="168"/>
      <c r="AF27" s="168"/>
      <c r="AG27" s="168"/>
      <c r="AI27" s="170"/>
      <c r="AJ27" s="170"/>
      <c r="AK27" s="166">
        <f t="shared" si="4"/>
        <v>0</v>
      </c>
      <c r="AL27" s="166">
        <f>IFERROR(VLOOKUP(B27,[2]rptBudgetaryBudgetCrossOrganiza!$A$12876:$O$13175,13,FALSE),"0")</f>
        <v>0</v>
      </c>
      <c r="AM27" s="166"/>
      <c r="AN27" s="166"/>
      <c r="AO27" s="166"/>
      <c r="AP27" s="166"/>
      <c r="AQ27" s="166"/>
      <c r="AS27" s="142"/>
      <c r="AT27" s="142"/>
      <c r="AU27" s="142"/>
      <c r="AV27" s="142"/>
      <c r="AW27" s="142"/>
      <c r="AX27" s="142"/>
      <c r="AY27" s="142"/>
      <c r="AZ27" s="142"/>
    </row>
    <row r="28" spans="1:52" x14ac:dyDescent="0.2">
      <c r="B28" s="143" t="s">
        <v>180</v>
      </c>
      <c r="C28" s="149" t="str">
        <f t="shared" si="14"/>
        <v>45</v>
      </c>
      <c r="D28" s="149" t="str">
        <f t="shared" si="15"/>
        <v>40</v>
      </c>
      <c r="E28" s="149" t="str">
        <f t="shared" si="16"/>
        <v>000</v>
      </c>
      <c r="F28" s="143" t="str">
        <f t="shared" si="17"/>
        <v>5000.04</v>
      </c>
      <c r="G28" s="143" t="s">
        <v>322</v>
      </c>
      <c r="H28" s="141"/>
      <c r="I28" s="141"/>
      <c r="J28" s="141"/>
      <c r="K28" s="141"/>
      <c r="L28" s="141"/>
      <c r="M28" s="141"/>
      <c r="N28" s="141"/>
      <c r="O28" s="141"/>
      <c r="Q28" s="142"/>
      <c r="R28" s="142"/>
      <c r="S28" s="142"/>
      <c r="T28" s="142"/>
      <c r="U28" s="142"/>
      <c r="V28" s="142"/>
      <c r="W28" s="142"/>
      <c r="X28" s="142"/>
      <c r="Z28" s="168"/>
      <c r="AA28" s="168"/>
      <c r="AB28" s="168"/>
      <c r="AC28" s="168"/>
      <c r="AD28" s="168"/>
      <c r="AE28" s="168"/>
      <c r="AF28" s="168"/>
      <c r="AG28" s="168"/>
      <c r="AI28" s="170"/>
      <c r="AJ28" s="170"/>
      <c r="AK28" s="166">
        <f t="shared" si="4"/>
        <v>0</v>
      </c>
      <c r="AL28" s="166">
        <f>IFERROR(VLOOKUP(B28,[2]rptBudgetaryBudgetCrossOrganiza!$A$12876:$O$13175,13,FALSE),"0")</f>
        <v>0</v>
      </c>
      <c r="AM28" s="166"/>
      <c r="AN28" s="166"/>
      <c r="AO28" s="166"/>
      <c r="AP28" s="166"/>
      <c r="AQ28" s="166"/>
      <c r="AS28" s="142"/>
      <c r="AT28" s="142"/>
      <c r="AU28" s="142"/>
      <c r="AV28" s="142"/>
      <c r="AW28" s="142"/>
      <c r="AX28" s="142"/>
      <c r="AY28" s="142"/>
      <c r="AZ28" s="142"/>
    </row>
    <row r="29" spans="1:52" x14ac:dyDescent="0.2">
      <c r="B29" s="143" t="s">
        <v>181</v>
      </c>
      <c r="C29" s="149" t="str">
        <f t="shared" si="14"/>
        <v>45</v>
      </c>
      <c r="D29" s="149" t="str">
        <f t="shared" si="15"/>
        <v>40</v>
      </c>
      <c r="E29" s="149" t="str">
        <f t="shared" si="16"/>
        <v>000</v>
      </c>
      <c r="F29" s="143" t="str">
        <f t="shared" si="17"/>
        <v>5000.06</v>
      </c>
      <c r="G29" s="143" t="s">
        <v>323</v>
      </c>
      <c r="H29" s="141"/>
      <c r="I29" s="141"/>
      <c r="J29" s="141"/>
      <c r="K29" s="141"/>
      <c r="L29" s="141"/>
      <c r="M29" s="141"/>
      <c r="N29" s="141"/>
      <c r="O29" s="141"/>
      <c r="Q29" s="142"/>
      <c r="R29" s="142"/>
      <c r="S29" s="142"/>
      <c r="T29" s="142"/>
      <c r="U29" s="142"/>
      <c r="V29" s="142"/>
      <c r="W29" s="142"/>
      <c r="X29" s="142"/>
      <c r="Z29" s="168"/>
      <c r="AA29" s="168"/>
      <c r="AB29" s="168"/>
      <c r="AC29" s="168"/>
      <c r="AD29" s="168"/>
      <c r="AE29" s="168"/>
      <c r="AF29" s="168"/>
      <c r="AG29" s="168"/>
      <c r="AI29" s="170"/>
      <c r="AJ29" s="170"/>
      <c r="AK29" s="166">
        <f t="shared" si="4"/>
        <v>0</v>
      </c>
      <c r="AL29" s="166">
        <f>IFERROR(VLOOKUP(B29,[2]rptBudgetaryBudgetCrossOrganiza!$A$12876:$O$13175,13,FALSE),"0")</f>
        <v>0</v>
      </c>
      <c r="AM29" s="166"/>
      <c r="AN29" s="166"/>
      <c r="AO29" s="166"/>
      <c r="AP29" s="166"/>
      <c r="AQ29" s="166"/>
      <c r="AS29" s="142"/>
      <c r="AT29" s="142"/>
      <c r="AU29" s="142"/>
      <c r="AV29" s="142"/>
      <c r="AW29" s="142"/>
      <c r="AX29" s="142"/>
      <c r="AY29" s="142"/>
      <c r="AZ29" s="142"/>
    </row>
    <row r="30" spans="1:52" x14ac:dyDescent="0.2">
      <c r="B30" s="143" t="s">
        <v>182</v>
      </c>
      <c r="C30" s="149" t="str">
        <f t="shared" si="14"/>
        <v>45</v>
      </c>
      <c r="D30" s="149" t="str">
        <f t="shared" si="15"/>
        <v>40</v>
      </c>
      <c r="E30" s="149" t="str">
        <f t="shared" si="16"/>
        <v>000</v>
      </c>
      <c r="F30" s="143" t="str">
        <f t="shared" si="17"/>
        <v>5000.07</v>
      </c>
      <c r="G30" s="143" t="s">
        <v>324</v>
      </c>
      <c r="H30" s="141"/>
      <c r="I30" s="141"/>
      <c r="J30" s="141"/>
      <c r="K30" s="141"/>
      <c r="L30" s="141"/>
      <c r="M30" s="141"/>
      <c r="N30" s="141"/>
      <c r="O30" s="141"/>
      <c r="Q30" s="142"/>
      <c r="R30" s="142"/>
      <c r="S30" s="142"/>
      <c r="T30" s="142"/>
      <c r="U30" s="142"/>
      <c r="V30" s="142"/>
      <c r="W30" s="142"/>
      <c r="X30" s="142"/>
      <c r="Z30" s="168"/>
      <c r="AA30" s="168"/>
      <c r="AB30" s="168"/>
      <c r="AC30" s="168"/>
      <c r="AD30" s="168"/>
      <c r="AE30" s="168"/>
      <c r="AF30" s="168"/>
      <c r="AG30" s="168"/>
      <c r="AI30" s="170"/>
      <c r="AJ30" s="170"/>
      <c r="AK30" s="166">
        <f t="shared" si="4"/>
        <v>0</v>
      </c>
      <c r="AL30" s="166">
        <f>IFERROR(VLOOKUP(B30,[2]rptBudgetaryBudgetCrossOrganiza!$A$12876:$O$13175,13,FALSE),"0")</f>
        <v>0</v>
      </c>
      <c r="AM30" s="166"/>
      <c r="AN30" s="166"/>
      <c r="AO30" s="166"/>
      <c r="AP30" s="166"/>
      <c r="AQ30" s="166"/>
      <c r="AS30" s="142"/>
      <c r="AT30" s="142"/>
      <c r="AU30" s="142"/>
      <c r="AV30" s="142"/>
      <c r="AW30" s="142"/>
      <c r="AX30" s="142"/>
      <c r="AY30" s="142"/>
      <c r="AZ30" s="142"/>
    </row>
    <row r="31" spans="1:52" x14ac:dyDescent="0.2">
      <c r="B31" s="143" t="s">
        <v>183</v>
      </c>
      <c r="C31" s="149" t="str">
        <f t="shared" si="14"/>
        <v>45</v>
      </c>
      <c r="D31" s="149" t="str">
        <f t="shared" si="15"/>
        <v>40</v>
      </c>
      <c r="E31" s="149" t="str">
        <f t="shared" si="16"/>
        <v>000</v>
      </c>
      <c r="F31" s="143" t="str">
        <f t="shared" si="17"/>
        <v>5000.08</v>
      </c>
      <c r="G31" s="143" t="s">
        <v>325</v>
      </c>
      <c r="H31" s="141"/>
      <c r="I31" s="141"/>
      <c r="J31" s="141"/>
      <c r="K31" s="141"/>
      <c r="L31" s="141"/>
      <c r="M31" s="141"/>
      <c r="N31" s="141"/>
      <c r="O31" s="141"/>
      <c r="Q31" s="142"/>
      <c r="R31" s="142"/>
      <c r="S31" s="142"/>
      <c r="T31" s="142"/>
      <c r="U31" s="142"/>
      <c r="V31" s="142"/>
      <c r="W31" s="142"/>
      <c r="X31" s="142"/>
      <c r="Z31" s="168"/>
      <c r="AA31" s="168"/>
      <c r="AB31" s="168"/>
      <c r="AC31" s="168"/>
      <c r="AD31" s="168"/>
      <c r="AE31" s="168"/>
      <c r="AF31" s="168"/>
      <c r="AG31" s="168"/>
      <c r="AI31" s="170"/>
      <c r="AJ31" s="170"/>
      <c r="AK31" s="166">
        <f t="shared" si="4"/>
        <v>0</v>
      </c>
      <c r="AL31" s="166">
        <f>IFERROR(VLOOKUP(B31,[2]rptBudgetaryBudgetCrossOrganiza!$A$12876:$O$13175,13,FALSE),"0")</f>
        <v>0</v>
      </c>
      <c r="AM31" s="166"/>
      <c r="AN31" s="166"/>
      <c r="AO31" s="166"/>
      <c r="AP31" s="166"/>
      <c r="AQ31" s="166"/>
      <c r="AS31" s="142"/>
      <c r="AT31" s="142"/>
      <c r="AU31" s="142"/>
      <c r="AV31" s="142"/>
      <c r="AW31" s="142"/>
      <c r="AX31" s="142"/>
      <c r="AY31" s="142"/>
      <c r="AZ31" s="142"/>
    </row>
    <row r="32" spans="1:52" x14ac:dyDescent="0.2">
      <c r="B32" s="143" t="s">
        <v>184</v>
      </c>
      <c r="C32" s="149" t="str">
        <f t="shared" si="14"/>
        <v>45</v>
      </c>
      <c r="D32" s="149" t="str">
        <f t="shared" si="15"/>
        <v>40</v>
      </c>
      <c r="E32" s="149" t="str">
        <f t="shared" si="16"/>
        <v>000</v>
      </c>
      <c r="F32" s="143" t="str">
        <f t="shared" si="17"/>
        <v>5000.11</v>
      </c>
      <c r="G32" s="143" t="s">
        <v>326</v>
      </c>
      <c r="H32" s="141"/>
      <c r="I32" s="141"/>
      <c r="J32" s="141"/>
      <c r="K32" s="141"/>
      <c r="L32" s="141"/>
      <c r="M32" s="141"/>
      <c r="N32" s="141"/>
      <c r="O32" s="141"/>
      <c r="Q32" s="142"/>
      <c r="R32" s="142"/>
      <c r="S32" s="142"/>
      <c r="T32" s="142"/>
      <c r="U32" s="142"/>
      <c r="V32" s="142"/>
      <c r="W32" s="142"/>
      <c r="X32" s="142"/>
      <c r="Z32" s="168"/>
      <c r="AA32" s="168"/>
      <c r="AB32" s="168"/>
      <c r="AC32" s="168"/>
      <c r="AD32" s="168"/>
      <c r="AE32" s="168"/>
      <c r="AF32" s="168"/>
      <c r="AG32" s="168"/>
      <c r="AI32" s="170"/>
      <c r="AJ32" s="170"/>
      <c r="AK32" s="166">
        <f t="shared" si="4"/>
        <v>0</v>
      </c>
      <c r="AL32" s="166">
        <f>IFERROR(VLOOKUP(B32,[2]rptBudgetaryBudgetCrossOrganiza!$A$12876:$O$13175,13,FALSE),"0")</f>
        <v>0</v>
      </c>
      <c r="AM32" s="166"/>
      <c r="AN32" s="166"/>
      <c r="AO32" s="166"/>
      <c r="AP32" s="166"/>
      <c r="AQ32" s="166"/>
      <c r="AS32" s="142"/>
      <c r="AT32" s="142"/>
      <c r="AU32" s="142"/>
      <c r="AV32" s="142"/>
      <c r="AW32" s="142"/>
      <c r="AX32" s="142"/>
      <c r="AY32" s="142"/>
      <c r="AZ32" s="142"/>
    </row>
    <row r="33" spans="2:52" x14ac:dyDescent="0.2">
      <c r="B33" s="143" t="s">
        <v>185</v>
      </c>
      <c r="C33" s="149" t="str">
        <f t="shared" si="14"/>
        <v>45</v>
      </c>
      <c r="D33" s="149" t="str">
        <f t="shared" si="15"/>
        <v>40</v>
      </c>
      <c r="E33" s="149" t="str">
        <f t="shared" si="16"/>
        <v>000</v>
      </c>
      <c r="F33" s="143" t="str">
        <f t="shared" si="17"/>
        <v>5000.99</v>
      </c>
      <c r="G33" s="143" t="s">
        <v>327</v>
      </c>
      <c r="H33" s="141"/>
      <c r="I33" s="141"/>
      <c r="J33" s="141"/>
      <c r="K33" s="141"/>
      <c r="L33" s="141"/>
      <c r="M33" s="141"/>
      <c r="N33" s="141"/>
      <c r="O33" s="141"/>
      <c r="Q33" s="142"/>
      <c r="R33" s="142"/>
      <c r="S33" s="142"/>
      <c r="T33" s="142"/>
      <c r="U33" s="142"/>
      <c r="V33" s="142"/>
      <c r="W33" s="142"/>
      <c r="X33" s="142"/>
      <c r="Z33" s="168"/>
      <c r="AA33" s="168"/>
      <c r="AB33" s="168"/>
      <c r="AC33" s="168"/>
      <c r="AD33" s="168"/>
      <c r="AE33" s="168"/>
      <c r="AF33" s="168"/>
      <c r="AG33" s="168"/>
      <c r="AI33" s="170"/>
      <c r="AJ33" s="170"/>
      <c r="AK33" s="166">
        <f t="shared" si="4"/>
        <v>0</v>
      </c>
      <c r="AL33" s="166">
        <f>IFERROR(VLOOKUP(B33,[2]rptBudgetaryBudgetCrossOrganiza!$A$12876:$O$13175,13,FALSE),"0")</f>
        <v>0</v>
      </c>
      <c r="AM33" s="166"/>
      <c r="AN33" s="166"/>
      <c r="AO33" s="166"/>
      <c r="AP33" s="166"/>
      <c r="AQ33" s="166"/>
      <c r="AS33" s="142"/>
      <c r="AT33" s="142"/>
      <c r="AU33" s="142"/>
      <c r="AV33" s="142"/>
      <c r="AW33" s="142"/>
      <c r="AX33" s="142"/>
      <c r="AY33" s="142"/>
      <c r="AZ33" s="142"/>
    </row>
    <row r="34" spans="2:52" x14ac:dyDescent="0.2">
      <c r="B34" s="143" t="s">
        <v>186</v>
      </c>
      <c r="C34" s="149" t="str">
        <f t="shared" si="14"/>
        <v>45</v>
      </c>
      <c r="D34" s="149" t="str">
        <f t="shared" si="15"/>
        <v>40</v>
      </c>
      <c r="E34" s="149" t="str">
        <f t="shared" si="16"/>
        <v>000</v>
      </c>
      <c r="F34" s="143" t="str">
        <f t="shared" si="17"/>
        <v>5100.00</v>
      </c>
      <c r="G34" s="143" t="s">
        <v>328</v>
      </c>
      <c r="H34" s="141"/>
      <c r="I34" s="141"/>
      <c r="J34" s="141"/>
      <c r="K34" s="141"/>
      <c r="L34" s="141"/>
      <c r="M34" s="141"/>
      <c r="N34" s="141"/>
      <c r="O34" s="141"/>
      <c r="Q34" s="142"/>
      <c r="R34" s="142"/>
      <c r="S34" s="142"/>
      <c r="T34" s="142"/>
      <c r="U34" s="142"/>
      <c r="V34" s="142"/>
      <c r="W34" s="142"/>
      <c r="X34" s="142"/>
      <c r="Z34" s="168"/>
      <c r="AA34" s="168"/>
      <c r="AB34" s="168"/>
      <c r="AC34" s="168"/>
      <c r="AD34" s="168"/>
      <c r="AE34" s="168"/>
      <c r="AF34" s="168"/>
      <c r="AG34" s="168"/>
      <c r="AI34" s="170"/>
      <c r="AJ34" s="170"/>
      <c r="AK34" s="166">
        <f t="shared" si="4"/>
        <v>0</v>
      </c>
      <c r="AL34" s="166">
        <f>IFERROR(VLOOKUP(B34,[2]rptBudgetaryBudgetCrossOrganiza!$A$12876:$O$13175,13,FALSE),"0")</f>
        <v>0</v>
      </c>
      <c r="AM34" s="166"/>
      <c r="AN34" s="166"/>
      <c r="AO34" s="166"/>
      <c r="AP34" s="166"/>
      <c r="AQ34" s="166"/>
      <c r="AS34" s="142"/>
      <c r="AT34" s="142"/>
      <c r="AU34" s="142"/>
      <c r="AV34" s="142"/>
      <c r="AW34" s="142"/>
      <c r="AX34" s="142"/>
      <c r="AY34" s="142"/>
      <c r="AZ34" s="142"/>
    </row>
    <row r="35" spans="2:52" x14ac:dyDescent="0.2">
      <c r="B35" s="143" t="s">
        <v>187</v>
      </c>
      <c r="C35" s="149" t="str">
        <f t="shared" si="14"/>
        <v>45</v>
      </c>
      <c r="D35" s="149" t="str">
        <f t="shared" si="15"/>
        <v>40</v>
      </c>
      <c r="E35" s="149" t="str">
        <f t="shared" si="16"/>
        <v>000</v>
      </c>
      <c r="F35" s="143" t="str">
        <f t="shared" si="17"/>
        <v>5100.01</v>
      </c>
      <c r="G35" s="143" t="s">
        <v>329</v>
      </c>
      <c r="H35" s="141"/>
      <c r="I35" s="141"/>
      <c r="J35" s="141"/>
      <c r="K35" s="141"/>
      <c r="L35" s="141"/>
      <c r="M35" s="141"/>
      <c r="N35" s="141"/>
      <c r="O35" s="141"/>
      <c r="Q35" s="142"/>
      <c r="R35" s="142"/>
      <c r="S35" s="142"/>
      <c r="T35" s="142"/>
      <c r="U35" s="142"/>
      <c r="V35" s="142"/>
      <c r="W35" s="142"/>
      <c r="X35" s="142"/>
      <c r="Z35" s="168"/>
      <c r="AA35" s="168"/>
      <c r="AB35" s="168"/>
      <c r="AC35" s="168"/>
      <c r="AD35" s="168"/>
      <c r="AE35" s="168"/>
      <c r="AF35" s="168"/>
      <c r="AG35" s="168"/>
      <c r="AI35" s="170"/>
      <c r="AJ35" s="170"/>
      <c r="AK35" s="166">
        <f t="shared" si="4"/>
        <v>0</v>
      </c>
      <c r="AL35" s="166">
        <f>IFERROR(VLOOKUP(B35,[2]rptBudgetaryBudgetCrossOrganiza!$A$12876:$O$13175,13,FALSE),"0")</f>
        <v>0</v>
      </c>
      <c r="AM35" s="166"/>
      <c r="AN35" s="166"/>
      <c r="AO35" s="166"/>
      <c r="AP35" s="166"/>
      <c r="AQ35" s="166"/>
      <c r="AS35" s="142"/>
      <c r="AT35" s="142"/>
      <c r="AU35" s="142"/>
      <c r="AV35" s="142"/>
      <c r="AW35" s="142"/>
      <c r="AX35" s="142"/>
      <c r="AY35" s="142"/>
      <c r="AZ35" s="142"/>
    </row>
    <row r="36" spans="2:52" x14ac:dyDescent="0.2">
      <c r="B36" s="143" t="s">
        <v>188</v>
      </c>
      <c r="C36" s="149" t="str">
        <f t="shared" si="14"/>
        <v>45</v>
      </c>
      <c r="D36" s="149" t="str">
        <f t="shared" si="15"/>
        <v>40</v>
      </c>
      <c r="E36" s="149" t="str">
        <f t="shared" si="16"/>
        <v>000</v>
      </c>
      <c r="F36" s="143" t="str">
        <f t="shared" si="17"/>
        <v>5100.02</v>
      </c>
      <c r="G36" s="143" t="s">
        <v>330</v>
      </c>
      <c r="H36" s="141"/>
      <c r="I36" s="141"/>
      <c r="J36" s="141"/>
      <c r="K36" s="141"/>
      <c r="L36" s="141"/>
      <c r="M36" s="141"/>
      <c r="N36" s="141"/>
      <c r="O36" s="141"/>
      <c r="Q36" s="142"/>
      <c r="R36" s="142"/>
      <c r="S36" s="142"/>
      <c r="T36" s="142"/>
      <c r="U36" s="142"/>
      <c r="V36" s="142"/>
      <c r="W36" s="142"/>
      <c r="X36" s="142"/>
      <c r="Z36" s="168"/>
      <c r="AA36" s="168"/>
      <c r="AB36" s="168"/>
      <c r="AC36" s="168"/>
      <c r="AD36" s="168"/>
      <c r="AE36" s="168"/>
      <c r="AF36" s="168"/>
      <c r="AG36" s="168"/>
      <c r="AI36" s="170"/>
      <c r="AJ36" s="170"/>
      <c r="AK36" s="166">
        <f t="shared" si="4"/>
        <v>0</v>
      </c>
      <c r="AL36" s="166">
        <f>IFERROR(VLOOKUP(B36,[2]rptBudgetaryBudgetCrossOrganiza!$A$12876:$O$13175,13,FALSE),"0")</f>
        <v>0</v>
      </c>
      <c r="AM36" s="166"/>
      <c r="AN36" s="166"/>
      <c r="AO36" s="166"/>
      <c r="AP36" s="166"/>
      <c r="AQ36" s="166"/>
      <c r="AS36" s="142"/>
      <c r="AT36" s="142"/>
      <c r="AU36" s="142"/>
      <c r="AV36" s="142"/>
      <c r="AW36" s="142"/>
      <c r="AX36" s="142"/>
      <c r="AY36" s="142"/>
      <c r="AZ36" s="142"/>
    </row>
    <row r="37" spans="2:52" x14ac:dyDescent="0.2">
      <c r="B37" s="143" t="s">
        <v>189</v>
      </c>
      <c r="C37" s="149" t="str">
        <f t="shared" si="14"/>
        <v>45</v>
      </c>
      <c r="D37" s="149" t="str">
        <f t="shared" si="15"/>
        <v>40</v>
      </c>
      <c r="E37" s="149" t="str">
        <f t="shared" si="16"/>
        <v>000</v>
      </c>
      <c r="F37" s="143" t="str">
        <f t="shared" si="17"/>
        <v>5100.03</v>
      </c>
      <c r="G37" s="143" t="s">
        <v>331</v>
      </c>
      <c r="H37" s="141"/>
      <c r="I37" s="141"/>
      <c r="J37" s="141"/>
      <c r="K37" s="141"/>
      <c r="L37" s="141"/>
      <c r="M37" s="141"/>
      <c r="N37" s="141"/>
      <c r="O37" s="141"/>
      <c r="Q37" s="142"/>
      <c r="R37" s="142"/>
      <c r="S37" s="142"/>
      <c r="T37" s="142"/>
      <c r="U37" s="142"/>
      <c r="V37" s="142"/>
      <c r="W37" s="142"/>
      <c r="X37" s="142"/>
      <c r="Z37" s="168"/>
      <c r="AA37" s="168"/>
      <c r="AB37" s="168"/>
      <c r="AC37" s="168"/>
      <c r="AD37" s="168"/>
      <c r="AE37" s="168"/>
      <c r="AF37" s="168"/>
      <c r="AG37" s="168"/>
      <c r="AI37" s="170"/>
      <c r="AJ37" s="170"/>
      <c r="AK37" s="166">
        <f t="shared" si="4"/>
        <v>0</v>
      </c>
      <c r="AL37" s="166">
        <f>IFERROR(VLOOKUP(B37,[2]rptBudgetaryBudgetCrossOrganiza!$A$12876:$O$13175,13,FALSE),"0")</f>
        <v>0</v>
      </c>
      <c r="AM37" s="166"/>
      <c r="AN37" s="166"/>
      <c r="AO37" s="166"/>
      <c r="AP37" s="166"/>
      <c r="AQ37" s="166"/>
      <c r="AS37" s="142"/>
      <c r="AT37" s="142"/>
      <c r="AU37" s="142"/>
      <c r="AV37" s="142"/>
      <c r="AW37" s="142"/>
      <c r="AX37" s="142"/>
      <c r="AY37" s="142"/>
      <c r="AZ37" s="142"/>
    </row>
    <row r="38" spans="2:52" x14ac:dyDescent="0.2">
      <c r="B38" s="143" t="s">
        <v>190</v>
      </c>
      <c r="C38" s="149" t="str">
        <f t="shared" si="14"/>
        <v>45</v>
      </c>
      <c r="D38" s="149" t="str">
        <f t="shared" si="15"/>
        <v>40</v>
      </c>
      <c r="E38" s="149" t="str">
        <f t="shared" si="16"/>
        <v>000</v>
      </c>
      <c r="F38" s="143" t="str">
        <f t="shared" si="17"/>
        <v>5100.04</v>
      </c>
      <c r="G38" s="143" t="s">
        <v>332</v>
      </c>
      <c r="H38" s="141"/>
      <c r="I38" s="141"/>
      <c r="J38" s="141"/>
      <c r="K38" s="141"/>
      <c r="L38" s="141"/>
      <c r="M38" s="141"/>
      <c r="N38" s="141"/>
      <c r="O38" s="141"/>
      <c r="Q38" s="142"/>
      <c r="R38" s="142"/>
      <c r="S38" s="142"/>
      <c r="T38" s="142"/>
      <c r="U38" s="142"/>
      <c r="V38" s="142"/>
      <c r="W38" s="142"/>
      <c r="X38" s="142"/>
      <c r="Z38" s="168"/>
      <c r="AA38" s="168"/>
      <c r="AB38" s="168"/>
      <c r="AC38" s="168"/>
      <c r="AD38" s="168"/>
      <c r="AE38" s="168"/>
      <c r="AF38" s="168"/>
      <c r="AG38" s="168"/>
      <c r="AI38" s="170"/>
      <c r="AJ38" s="170"/>
      <c r="AK38" s="166">
        <f t="shared" si="4"/>
        <v>0</v>
      </c>
      <c r="AL38" s="166">
        <f>IFERROR(VLOOKUP(B38,[2]rptBudgetaryBudgetCrossOrganiza!$A$12876:$O$13175,13,FALSE),"0")</f>
        <v>0</v>
      </c>
      <c r="AM38" s="166"/>
      <c r="AN38" s="166"/>
      <c r="AO38" s="166"/>
      <c r="AP38" s="166"/>
      <c r="AQ38" s="166"/>
      <c r="AS38" s="142"/>
      <c r="AT38" s="142"/>
      <c r="AU38" s="142"/>
      <c r="AV38" s="142"/>
      <c r="AW38" s="142"/>
      <c r="AX38" s="142"/>
      <c r="AY38" s="142"/>
      <c r="AZ38" s="142"/>
    </row>
    <row r="39" spans="2:52" x14ac:dyDescent="0.2">
      <c r="B39" s="143" t="s">
        <v>191</v>
      </c>
      <c r="C39" s="149" t="str">
        <f t="shared" si="14"/>
        <v>45</v>
      </c>
      <c r="D39" s="149" t="str">
        <f t="shared" si="15"/>
        <v>40</v>
      </c>
      <c r="E39" s="149" t="str">
        <f t="shared" si="16"/>
        <v>000</v>
      </c>
      <c r="F39" s="143" t="str">
        <f t="shared" si="17"/>
        <v>5100.05</v>
      </c>
      <c r="G39" s="143" t="s">
        <v>333</v>
      </c>
      <c r="H39" s="141"/>
      <c r="I39" s="141"/>
      <c r="J39" s="141"/>
      <c r="K39" s="141"/>
      <c r="L39" s="141"/>
      <c r="M39" s="141"/>
      <c r="N39" s="141"/>
      <c r="O39" s="141"/>
      <c r="Q39" s="142"/>
      <c r="R39" s="142"/>
      <c r="S39" s="142"/>
      <c r="T39" s="142"/>
      <c r="U39" s="142"/>
      <c r="V39" s="142"/>
      <c r="W39" s="142"/>
      <c r="X39" s="142"/>
      <c r="Z39" s="168"/>
      <c r="AA39" s="168"/>
      <c r="AB39" s="168"/>
      <c r="AC39" s="168"/>
      <c r="AD39" s="168"/>
      <c r="AE39" s="168"/>
      <c r="AF39" s="168"/>
      <c r="AG39" s="168"/>
      <c r="AI39" s="170"/>
      <c r="AJ39" s="170"/>
      <c r="AK39" s="166">
        <f t="shared" si="4"/>
        <v>0</v>
      </c>
      <c r="AL39" s="166">
        <f>IFERROR(VLOOKUP(B39,[2]rptBudgetaryBudgetCrossOrganiza!$A$12876:$O$13175,13,FALSE),"0")</f>
        <v>0</v>
      </c>
      <c r="AM39" s="166"/>
      <c r="AN39" s="166"/>
      <c r="AO39" s="166"/>
      <c r="AP39" s="166"/>
      <c r="AQ39" s="166"/>
      <c r="AS39" s="142"/>
      <c r="AT39" s="142"/>
      <c r="AU39" s="142"/>
      <c r="AV39" s="142"/>
      <c r="AW39" s="142"/>
      <c r="AX39" s="142"/>
      <c r="AY39" s="142"/>
      <c r="AZ39" s="142"/>
    </row>
    <row r="40" spans="2:52" x14ac:dyDescent="0.2">
      <c r="B40" s="143" t="s">
        <v>192</v>
      </c>
      <c r="C40" s="149" t="str">
        <f t="shared" si="14"/>
        <v>45</v>
      </c>
      <c r="D40" s="149" t="str">
        <f t="shared" si="15"/>
        <v>40</v>
      </c>
      <c r="E40" s="149" t="str">
        <f t="shared" si="16"/>
        <v>000</v>
      </c>
      <c r="F40" s="143" t="str">
        <f t="shared" si="17"/>
        <v>5100.06</v>
      </c>
      <c r="G40" s="143" t="s">
        <v>334</v>
      </c>
      <c r="H40" s="141"/>
      <c r="I40" s="141"/>
      <c r="J40" s="141"/>
      <c r="K40" s="141"/>
      <c r="L40" s="141"/>
      <c r="M40" s="141"/>
      <c r="N40" s="141"/>
      <c r="O40" s="141"/>
      <c r="Q40" s="142"/>
      <c r="R40" s="142"/>
      <c r="S40" s="142"/>
      <c r="T40" s="142"/>
      <c r="U40" s="142"/>
      <c r="V40" s="142"/>
      <c r="W40" s="142"/>
      <c r="X40" s="142"/>
      <c r="Z40" s="168"/>
      <c r="AA40" s="168"/>
      <c r="AB40" s="168"/>
      <c r="AC40" s="168"/>
      <c r="AD40" s="168"/>
      <c r="AE40" s="168"/>
      <c r="AF40" s="168"/>
      <c r="AG40" s="168"/>
      <c r="AI40" s="170"/>
      <c r="AJ40" s="170"/>
      <c r="AK40" s="166">
        <f t="shared" si="4"/>
        <v>0</v>
      </c>
      <c r="AL40" s="166">
        <f>IFERROR(VLOOKUP(B40,[2]rptBudgetaryBudgetCrossOrganiza!$A$12876:$O$13175,13,FALSE),"0")</f>
        <v>0</v>
      </c>
      <c r="AM40" s="166"/>
      <c r="AN40" s="166"/>
      <c r="AO40" s="166"/>
      <c r="AP40" s="166"/>
      <c r="AQ40" s="166"/>
      <c r="AS40" s="142"/>
      <c r="AT40" s="142"/>
      <c r="AU40" s="142"/>
      <c r="AV40" s="142"/>
      <c r="AW40" s="142"/>
      <c r="AX40" s="142"/>
      <c r="AY40" s="142"/>
      <c r="AZ40" s="142"/>
    </row>
    <row r="41" spans="2:52" x14ac:dyDescent="0.2">
      <c r="B41" s="143" t="s">
        <v>193</v>
      </c>
      <c r="C41" s="149" t="str">
        <f t="shared" si="14"/>
        <v>45</v>
      </c>
      <c r="D41" s="149" t="str">
        <f t="shared" si="15"/>
        <v>40</v>
      </c>
      <c r="E41" s="149" t="str">
        <f t="shared" si="16"/>
        <v>000</v>
      </c>
      <c r="F41" s="143" t="str">
        <f t="shared" si="17"/>
        <v>5100.07</v>
      </c>
      <c r="G41" s="143" t="s">
        <v>335</v>
      </c>
      <c r="H41" s="141"/>
      <c r="I41" s="141"/>
      <c r="J41" s="141"/>
      <c r="K41" s="141"/>
      <c r="L41" s="141"/>
      <c r="M41" s="141"/>
      <c r="N41" s="141"/>
      <c r="O41" s="141"/>
      <c r="Q41" s="142"/>
      <c r="R41" s="142"/>
      <c r="S41" s="142"/>
      <c r="T41" s="142"/>
      <c r="U41" s="142"/>
      <c r="V41" s="142"/>
      <c r="W41" s="142"/>
      <c r="X41" s="142"/>
      <c r="Z41" s="168"/>
      <c r="AA41" s="168"/>
      <c r="AB41" s="168"/>
      <c r="AC41" s="168"/>
      <c r="AD41" s="168"/>
      <c r="AE41" s="168"/>
      <c r="AF41" s="168"/>
      <c r="AG41" s="168"/>
      <c r="AI41" s="170"/>
      <c r="AJ41" s="170"/>
      <c r="AK41" s="166">
        <f t="shared" si="4"/>
        <v>0</v>
      </c>
      <c r="AL41" s="166">
        <f>IFERROR(VLOOKUP(B41,[2]rptBudgetaryBudgetCrossOrganiza!$A$12876:$O$13175,13,FALSE),"0")</f>
        <v>0</v>
      </c>
      <c r="AM41" s="166"/>
      <c r="AN41" s="166"/>
      <c r="AO41" s="166"/>
      <c r="AP41" s="166"/>
      <c r="AQ41" s="166"/>
      <c r="AS41" s="142"/>
      <c r="AT41" s="142"/>
      <c r="AU41" s="142"/>
      <c r="AV41" s="142"/>
      <c r="AW41" s="142"/>
      <c r="AX41" s="142"/>
      <c r="AY41" s="142"/>
      <c r="AZ41" s="142"/>
    </row>
    <row r="42" spans="2:52" x14ac:dyDescent="0.2">
      <c r="B42" s="143" t="s">
        <v>194</v>
      </c>
      <c r="C42" s="149" t="str">
        <f t="shared" si="14"/>
        <v>45</v>
      </c>
      <c r="D42" s="149" t="str">
        <f t="shared" si="15"/>
        <v>40</v>
      </c>
      <c r="E42" s="149" t="str">
        <f t="shared" si="16"/>
        <v>000</v>
      </c>
      <c r="F42" s="143" t="str">
        <f t="shared" si="17"/>
        <v>5100.08</v>
      </c>
      <c r="G42" s="143" t="s">
        <v>336</v>
      </c>
      <c r="H42" s="141"/>
      <c r="I42" s="141"/>
      <c r="J42" s="141"/>
      <c r="K42" s="141"/>
      <c r="L42" s="141"/>
      <c r="M42" s="141"/>
      <c r="N42" s="141"/>
      <c r="O42" s="141"/>
      <c r="Q42" s="142"/>
      <c r="R42" s="142"/>
      <c r="S42" s="142"/>
      <c r="T42" s="142"/>
      <c r="U42" s="142"/>
      <c r="V42" s="142"/>
      <c r="W42" s="142"/>
      <c r="X42" s="142"/>
      <c r="Z42" s="168"/>
      <c r="AA42" s="168"/>
      <c r="AB42" s="168"/>
      <c r="AC42" s="168"/>
      <c r="AD42" s="168"/>
      <c r="AE42" s="168"/>
      <c r="AF42" s="168"/>
      <c r="AG42" s="168"/>
      <c r="AI42" s="170"/>
      <c r="AJ42" s="170"/>
      <c r="AK42" s="166">
        <f t="shared" si="4"/>
        <v>0</v>
      </c>
      <c r="AL42" s="166">
        <f>IFERROR(VLOOKUP(B42,[2]rptBudgetaryBudgetCrossOrganiza!$A$12876:$O$13175,13,FALSE),"0")</f>
        <v>0</v>
      </c>
      <c r="AM42" s="166"/>
      <c r="AN42" s="166"/>
      <c r="AO42" s="166"/>
      <c r="AP42" s="166"/>
      <c r="AQ42" s="166"/>
      <c r="AS42" s="142"/>
      <c r="AT42" s="142"/>
      <c r="AU42" s="142"/>
      <c r="AV42" s="142"/>
      <c r="AW42" s="142"/>
      <c r="AX42" s="142"/>
      <c r="AY42" s="142"/>
      <c r="AZ42" s="142"/>
    </row>
    <row r="43" spans="2:52" x14ac:dyDescent="0.2">
      <c r="B43" s="143" t="s">
        <v>195</v>
      </c>
      <c r="C43" s="149" t="str">
        <f t="shared" si="14"/>
        <v>45</v>
      </c>
      <c r="D43" s="149" t="str">
        <f t="shared" si="15"/>
        <v>40</v>
      </c>
      <c r="E43" s="149" t="str">
        <f t="shared" si="16"/>
        <v>000</v>
      </c>
      <c r="F43" s="143" t="str">
        <f t="shared" si="17"/>
        <v>5100.09</v>
      </c>
      <c r="G43" s="143" t="s">
        <v>337</v>
      </c>
      <c r="H43" s="141"/>
      <c r="I43" s="141"/>
      <c r="J43" s="141"/>
      <c r="K43" s="141"/>
      <c r="L43" s="141"/>
      <c r="M43" s="141"/>
      <c r="N43" s="141"/>
      <c r="O43" s="141"/>
      <c r="Q43" s="142"/>
      <c r="R43" s="142"/>
      <c r="S43" s="142"/>
      <c r="T43" s="142"/>
      <c r="U43" s="142"/>
      <c r="V43" s="142"/>
      <c r="W43" s="142"/>
      <c r="X43" s="142"/>
      <c r="Z43" s="168"/>
      <c r="AA43" s="168"/>
      <c r="AB43" s="168"/>
      <c r="AC43" s="168"/>
      <c r="AD43" s="168"/>
      <c r="AE43" s="168"/>
      <c r="AF43" s="168"/>
      <c r="AG43" s="168"/>
      <c r="AI43" s="170"/>
      <c r="AJ43" s="170"/>
      <c r="AK43" s="166">
        <f t="shared" si="4"/>
        <v>0</v>
      </c>
      <c r="AL43" s="166">
        <f>IFERROR(VLOOKUP(B43,[2]rptBudgetaryBudgetCrossOrganiza!$A$12876:$O$13175,13,FALSE),"0")</f>
        <v>0</v>
      </c>
      <c r="AM43" s="166"/>
      <c r="AN43" s="166"/>
      <c r="AO43" s="166"/>
      <c r="AP43" s="166"/>
      <c r="AQ43" s="166"/>
      <c r="AS43" s="142"/>
      <c r="AT43" s="142"/>
      <c r="AU43" s="142"/>
      <c r="AV43" s="142"/>
      <c r="AW43" s="142"/>
      <c r="AX43" s="142"/>
      <c r="AY43" s="142"/>
      <c r="AZ43" s="142"/>
    </row>
    <row r="44" spans="2:52" x14ac:dyDescent="0.2">
      <c r="B44" s="143" t="s">
        <v>196</v>
      </c>
      <c r="C44" s="149" t="str">
        <f t="shared" si="14"/>
        <v>45</v>
      </c>
      <c r="D44" s="149" t="str">
        <f t="shared" si="15"/>
        <v>40</v>
      </c>
      <c r="E44" s="149" t="str">
        <f t="shared" si="16"/>
        <v>000</v>
      </c>
      <c r="F44" s="143" t="str">
        <f t="shared" si="17"/>
        <v>5100.11</v>
      </c>
      <c r="G44" s="143" t="s">
        <v>338</v>
      </c>
      <c r="H44" s="141"/>
      <c r="I44" s="141"/>
      <c r="J44" s="141"/>
      <c r="K44" s="141"/>
      <c r="L44" s="141"/>
      <c r="M44" s="141"/>
      <c r="N44" s="141"/>
      <c r="O44" s="141"/>
      <c r="Q44" s="142"/>
      <c r="R44" s="142"/>
      <c r="S44" s="142"/>
      <c r="T44" s="142"/>
      <c r="U44" s="142"/>
      <c r="V44" s="142"/>
      <c r="W44" s="142"/>
      <c r="X44" s="142"/>
      <c r="Z44" s="168"/>
      <c r="AA44" s="168"/>
      <c r="AB44" s="168"/>
      <c r="AC44" s="168"/>
      <c r="AD44" s="168"/>
      <c r="AE44" s="168"/>
      <c r="AF44" s="168"/>
      <c r="AG44" s="168"/>
      <c r="AI44" s="170"/>
      <c r="AJ44" s="170"/>
      <c r="AK44" s="166">
        <f t="shared" si="4"/>
        <v>0</v>
      </c>
      <c r="AL44" s="166">
        <f>IFERROR(VLOOKUP(B44,[2]rptBudgetaryBudgetCrossOrganiza!$A$12876:$O$13175,13,FALSE),"0")</f>
        <v>0</v>
      </c>
      <c r="AM44" s="166"/>
      <c r="AN44" s="166"/>
      <c r="AO44" s="166"/>
      <c r="AP44" s="166"/>
      <c r="AQ44" s="166"/>
      <c r="AS44" s="142"/>
      <c r="AT44" s="142"/>
      <c r="AU44" s="142"/>
      <c r="AV44" s="142"/>
      <c r="AW44" s="142"/>
      <c r="AX44" s="142"/>
      <c r="AY44" s="142"/>
      <c r="AZ44" s="142"/>
    </row>
    <row r="45" spans="2:52" x14ac:dyDescent="0.2">
      <c r="B45" s="143" t="s">
        <v>197</v>
      </c>
      <c r="C45" s="149" t="str">
        <f t="shared" si="14"/>
        <v>45</v>
      </c>
      <c r="D45" s="149" t="str">
        <f t="shared" si="15"/>
        <v>40</v>
      </c>
      <c r="E45" s="149" t="str">
        <f t="shared" si="16"/>
        <v>000</v>
      </c>
      <c r="F45" s="143" t="str">
        <f t="shared" si="17"/>
        <v>5100.15</v>
      </c>
      <c r="G45" s="143" t="s">
        <v>339</v>
      </c>
      <c r="H45" s="141"/>
      <c r="I45" s="141"/>
      <c r="J45" s="141"/>
      <c r="K45" s="141"/>
      <c r="L45" s="141"/>
      <c r="M45" s="141"/>
      <c r="N45" s="141"/>
      <c r="O45" s="141"/>
      <c r="Q45" s="142"/>
      <c r="R45" s="142"/>
      <c r="S45" s="142"/>
      <c r="T45" s="142"/>
      <c r="U45" s="142"/>
      <c r="V45" s="142"/>
      <c r="W45" s="142"/>
      <c r="X45" s="142"/>
      <c r="Z45" s="168"/>
      <c r="AA45" s="168"/>
      <c r="AB45" s="168"/>
      <c r="AC45" s="168"/>
      <c r="AD45" s="168"/>
      <c r="AE45" s="168"/>
      <c r="AF45" s="168"/>
      <c r="AG45" s="168"/>
      <c r="AI45" s="170"/>
      <c r="AJ45" s="170"/>
      <c r="AK45" s="166">
        <f t="shared" si="4"/>
        <v>0</v>
      </c>
      <c r="AL45" s="166">
        <f>IFERROR(VLOOKUP(B45,[2]rptBudgetaryBudgetCrossOrganiza!$A$12876:$O$13175,13,FALSE),"0")</f>
        <v>0</v>
      </c>
      <c r="AM45" s="166"/>
      <c r="AN45" s="166"/>
      <c r="AO45" s="166"/>
      <c r="AP45" s="166"/>
      <c r="AQ45" s="166"/>
      <c r="AS45" s="142"/>
      <c r="AT45" s="142"/>
      <c r="AU45" s="142"/>
      <c r="AV45" s="142"/>
      <c r="AW45" s="142"/>
      <c r="AX45" s="142"/>
      <c r="AY45" s="142"/>
      <c r="AZ45" s="142"/>
    </row>
    <row r="46" spans="2:52" x14ac:dyDescent="0.2">
      <c r="B46" s="143" t="s">
        <v>198</v>
      </c>
      <c r="C46" s="149" t="str">
        <f t="shared" si="14"/>
        <v>45</v>
      </c>
      <c r="D46" s="149" t="str">
        <f t="shared" si="15"/>
        <v>40</v>
      </c>
      <c r="E46" s="149" t="str">
        <f t="shared" si="16"/>
        <v>000</v>
      </c>
      <c r="F46" s="143" t="str">
        <f t="shared" si="17"/>
        <v>5100.17</v>
      </c>
      <c r="G46" s="143" t="s">
        <v>340</v>
      </c>
      <c r="H46" s="141"/>
      <c r="I46" s="141"/>
      <c r="J46" s="141"/>
      <c r="K46" s="141"/>
      <c r="L46" s="141"/>
      <c r="M46" s="141"/>
      <c r="N46" s="141"/>
      <c r="O46" s="141"/>
      <c r="Q46" s="142"/>
      <c r="R46" s="142"/>
      <c r="S46" s="142"/>
      <c r="T46" s="142"/>
      <c r="U46" s="142"/>
      <c r="V46" s="142"/>
      <c r="W46" s="142"/>
      <c r="X46" s="142"/>
      <c r="Z46" s="168"/>
      <c r="AA46" s="168"/>
      <c r="AB46" s="168"/>
      <c r="AC46" s="168"/>
      <c r="AD46" s="168"/>
      <c r="AE46" s="168"/>
      <c r="AF46" s="168"/>
      <c r="AG46" s="168"/>
      <c r="AI46" s="170"/>
      <c r="AJ46" s="170"/>
      <c r="AK46" s="166">
        <f t="shared" si="4"/>
        <v>0</v>
      </c>
      <c r="AL46" s="166">
        <f>IFERROR(VLOOKUP(B46,[2]rptBudgetaryBudgetCrossOrganiza!$A$12876:$O$13175,13,FALSE),"0")</f>
        <v>0</v>
      </c>
      <c r="AM46" s="166"/>
      <c r="AN46" s="166"/>
      <c r="AO46" s="166"/>
      <c r="AP46" s="166"/>
      <c r="AQ46" s="166"/>
      <c r="AS46" s="142"/>
      <c r="AT46" s="142"/>
      <c r="AU46" s="142"/>
      <c r="AV46" s="142"/>
      <c r="AW46" s="142"/>
      <c r="AX46" s="142"/>
      <c r="AY46" s="142"/>
      <c r="AZ46" s="142"/>
    </row>
    <row r="47" spans="2:52" x14ac:dyDescent="0.2">
      <c r="B47" s="143" t="s">
        <v>199</v>
      </c>
      <c r="C47" s="149" t="str">
        <f t="shared" si="14"/>
        <v>45</v>
      </c>
      <c r="D47" s="149" t="str">
        <f t="shared" si="15"/>
        <v>40</v>
      </c>
      <c r="E47" s="149" t="str">
        <f t="shared" si="16"/>
        <v>000</v>
      </c>
      <c r="F47" s="143" t="str">
        <f t="shared" si="17"/>
        <v>6000.01</v>
      </c>
      <c r="G47" s="143" t="s">
        <v>85</v>
      </c>
      <c r="H47" s="141"/>
      <c r="I47" s="141"/>
      <c r="J47" s="141"/>
      <c r="K47" s="141"/>
      <c r="L47" s="141"/>
      <c r="M47" s="141"/>
      <c r="N47" s="141"/>
      <c r="O47" s="141"/>
      <c r="Q47" s="142"/>
      <c r="R47" s="142"/>
      <c r="S47" s="142"/>
      <c r="T47" s="142"/>
      <c r="U47" s="142"/>
      <c r="V47" s="142"/>
      <c r="W47" s="142"/>
      <c r="X47" s="142"/>
      <c r="Z47" s="168"/>
      <c r="AA47" s="168"/>
      <c r="AB47" s="168"/>
      <c r="AC47" s="168"/>
      <c r="AD47" s="168"/>
      <c r="AE47" s="168"/>
      <c r="AF47" s="168"/>
      <c r="AG47" s="168"/>
      <c r="AI47" s="170"/>
      <c r="AJ47" s="170"/>
      <c r="AK47" s="166">
        <f t="shared" si="4"/>
        <v>0</v>
      </c>
      <c r="AL47" s="166">
        <f>IFERROR(VLOOKUP(B47,[2]rptBudgetaryBudgetCrossOrganiza!$A$12876:$O$13175,13,FALSE),"0")</f>
        <v>0</v>
      </c>
      <c r="AM47" s="166"/>
      <c r="AN47" s="166"/>
      <c r="AO47" s="166"/>
      <c r="AP47" s="166"/>
      <c r="AQ47" s="166"/>
      <c r="AS47" s="142"/>
      <c r="AT47" s="142"/>
      <c r="AU47" s="142"/>
      <c r="AV47" s="142"/>
      <c r="AW47" s="142"/>
      <c r="AX47" s="142"/>
      <c r="AY47" s="142"/>
      <c r="AZ47" s="142"/>
    </row>
    <row r="48" spans="2:52" x14ac:dyDescent="0.2">
      <c r="B48" s="143" t="s">
        <v>200</v>
      </c>
      <c r="C48" s="149" t="str">
        <f t="shared" si="14"/>
        <v>45</v>
      </c>
      <c r="D48" s="149" t="str">
        <f t="shared" si="15"/>
        <v>40</v>
      </c>
      <c r="E48" s="149" t="str">
        <f t="shared" si="16"/>
        <v>000</v>
      </c>
      <c r="F48" s="143" t="str">
        <f t="shared" si="17"/>
        <v>6000.10</v>
      </c>
      <c r="G48" s="143" t="s">
        <v>341</v>
      </c>
      <c r="H48" s="141"/>
      <c r="I48" s="141"/>
      <c r="J48" s="141"/>
      <c r="K48" s="141"/>
      <c r="L48" s="141"/>
      <c r="M48" s="141"/>
      <c r="N48" s="141"/>
      <c r="O48" s="141"/>
      <c r="Q48" s="142"/>
      <c r="R48" s="142"/>
      <c r="S48" s="142"/>
      <c r="T48" s="142"/>
      <c r="U48" s="142"/>
      <c r="V48" s="142"/>
      <c r="W48" s="142"/>
      <c r="X48" s="142"/>
      <c r="Z48" s="168"/>
      <c r="AA48" s="168"/>
      <c r="AB48" s="168"/>
      <c r="AC48" s="168"/>
      <c r="AD48" s="168"/>
      <c r="AE48" s="168"/>
      <c r="AF48" s="168"/>
      <c r="AG48" s="168"/>
      <c r="AI48" s="170"/>
      <c r="AJ48" s="170"/>
      <c r="AK48" s="166">
        <f t="shared" si="4"/>
        <v>0</v>
      </c>
      <c r="AL48" s="166">
        <f>IFERROR(VLOOKUP(B48,[2]rptBudgetaryBudgetCrossOrganiza!$A$12876:$O$13175,13,FALSE),"0")</f>
        <v>0</v>
      </c>
      <c r="AM48" s="166"/>
      <c r="AN48" s="166"/>
      <c r="AO48" s="166"/>
      <c r="AP48" s="166"/>
      <c r="AQ48" s="166"/>
      <c r="AS48" s="142"/>
      <c r="AT48" s="142"/>
      <c r="AU48" s="142"/>
      <c r="AV48" s="142"/>
      <c r="AW48" s="142"/>
      <c r="AX48" s="142"/>
      <c r="AY48" s="142"/>
      <c r="AZ48" s="142"/>
    </row>
    <row r="49" spans="2:52" x14ac:dyDescent="0.2">
      <c r="B49" s="143" t="s">
        <v>201</v>
      </c>
      <c r="C49" s="149" t="str">
        <f t="shared" si="14"/>
        <v>45</v>
      </c>
      <c r="D49" s="149" t="str">
        <f t="shared" si="15"/>
        <v>40</v>
      </c>
      <c r="E49" s="149" t="str">
        <f t="shared" si="16"/>
        <v>000</v>
      </c>
      <c r="F49" s="143" t="str">
        <f t="shared" si="17"/>
        <v>6000.12</v>
      </c>
      <c r="G49" s="143" t="s">
        <v>123</v>
      </c>
      <c r="H49" s="141"/>
      <c r="I49" s="141"/>
      <c r="J49" s="141"/>
      <c r="K49" s="141"/>
      <c r="L49" s="141"/>
      <c r="M49" s="141"/>
      <c r="N49" s="141"/>
      <c r="O49" s="141"/>
      <c r="Q49" s="142"/>
      <c r="R49" s="142"/>
      <c r="S49" s="142"/>
      <c r="T49" s="142"/>
      <c r="U49" s="142"/>
      <c r="V49" s="142"/>
      <c r="W49" s="142"/>
      <c r="X49" s="142"/>
      <c r="Z49" s="168"/>
      <c r="AA49" s="168"/>
      <c r="AB49" s="168"/>
      <c r="AC49" s="168"/>
      <c r="AD49" s="168"/>
      <c r="AE49" s="168"/>
      <c r="AF49" s="168"/>
      <c r="AG49" s="168"/>
      <c r="AI49" s="170"/>
      <c r="AJ49" s="170"/>
      <c r="AK49" s="166">
        <f t="shared" si="4"/>
        <v>0</v>
      </c>
      <c r="AL49" s="166">
        <f>IFERROR(VLOOKUP(B49,[2]rptBudgetaryBudgetCrossOrganiza!$A$12876:$O$13175,13,FALSE),"0")</f>
        <v>0</v>
      </c>
      <c r="AM49" s="166"/>
      <c r="AN49" s="166"/>
      <c r="AO49" s="166"/>
      <c r="AP49" s="166"/>
      <c r="AQ49" s="166"/>
      <c r="AS49" s="142"/>
      <c r="AT49" s="142"/>
      <c r="AU49" s="142"/>
      <c r="AV49" s="142"/>
      <c r="AW49" s="142"/>
      <c r="AX49" s="142"/>
      <c r="AY49" s="142"/>
      <c r="AZ49" s="142"/>
    </row>
    <row r="50" spans="2:52" x14ac:dyDescent="0.2">
      <c r="B50" s="143" t="s">
        <v>202</v>
      </c>
      <c r="C50" s="149" t="str">
        <f t="shared" si="14"/>
        <v>45</v>
      </c>
      <c r="D50" s="149" t="str">
        <f t="shared" si="15"/>
        <v>40</v>
      </c>
      <c r="E50" s="149" t="str">
        <f t="shared" si="16"/>
        <v>000</v>
      </c>
      <c r="F50" s="143" t="str">
        <f t="shared" si="17"/>
        <v>6000.13</v>
      </c>
      <c r="G50" s="143" t="s">
        <v>342</v>
      </c>
      <c r="H50" s="141"/>
      <c r="I50" s="141"/>
      <c r="J50" s="141"/>
      <c r="K50" s="141"/>
      <c r="L50" s="141"/>
      <c r="M50" s="141"/>
      <c r="N50" s="141"/>
      <c r="O50" s="141"/>
      <c r="Q50" s="142"/>
      <c r="R50" s="142"/>
      <c r="S50" s="142"/>
      <c r="T50" s="142"/>
      <c r="U50" s="142"/>
      <c r="V50" s="142"/>
      <c r="W50" s="142"/>
      <c r="X50" s="142"/>
      <c r="Z50" s="168"/>
      <c r="AA50" s="168"/>
      <c r="AB50" s="168"/>
      <c r="AC50" s="168"/>
      <c r="AD50" s="168"/>
      <c r="AE50" s="168"/>
      <c r="AF50" s="168"/>
      <c r="AG50" s="168"/>
      <c r="AI50" s="170"/>
      <c r="AJ50" s="170"/>
      <c r="AK50" s="166">
        <f t="shared" si="4"/>
        <v>0</v>
      </c>
      <c r="AL50" s="166">
        <f>IFERROR(VLOOKUP(B50,[2]rptBudgetaryBudgetCrossOrganiza!$A$12876:$O$13175,13,FALSE),"0")</f>
        <v>0</v>
      </c>
      <c r="AM50" s="166"/>
      <c r="AN50" s="166"/>
      <c r="AO50" s="166"/>
      <c r="AP50" s="166"/>
      <c r="AQ50" s="166"/>
      <c r="AS50" s="142"/>
      <c r="AT50" s="142"/>
      <c r="AU50" s="142"/>
      <c r="AV50" s="142"/>
      <c r="AW50" s="142"/>
      <c r="AX50" s="142"/>
      <c r="AY50" s="142"/>
      <c r="AZ50" s="142"/>
    </row>
    <row r="51" spans="2:52" x14ac:dyDescent="0.2">
      <c r="B51" s="143" t="s">
        <v>203</v>
      </c>
      <c r="C51" s="149" t="str">
        <f t="shared" si="14"/>
        <v>45</v>
      </c>
      <c r="D51" s="149" t="str">
        <f t="shared" si="15"/>
        <v>40</v>
      </c>
      <c r="E51" s="149" t="str">
        <f t="shared" si="16"/>
        <v>000</v>
      </c>
      <c r="F51" s="143" t="str">
        <f t="shared" si="17"/>
        <v>6000.14</v>
      </c>
      <c r="G51" s="143" t="s">
        <v>343</v>
      </c>
      <c r="H51" s="141"/>
      <c r="I51" s="141"/>
      <c r="J51" s="141"/>
      <c r="K51" s="141"/>
      <c r="L51" s="141"/>
      <c r="M51" s="141"/>
      <c r="N51" s="141"/>
      <c r="O51" s="141"/>
      <c r="Q51" s="142"/>
      <c r="R51" s="142"/>
      <c r="S51" s="142"/>
      <c r="T51" s="142"/>
      <c r="U51" s="142"/>
      <c r="V51" s="142"/>
      <c r="W51" s="142"/>
      <c r="X51" s="142"/>
      <c r="Z51" s="168"/>
      <c r="AA51" s="168"/>
      <c r="AB51" s="168"/>
      <c r="AC51" s="168"/>
      <c r="AD51" s="168"/>
      <c r="AE51" s="168"/>
      <c r="AF51" s="168"/>
      <c r="AG51" s="168"/>
      <c r="AI51" s="170"/>
      <c r="AJ51" s="170"/>
      <c r="AK51" s="166">
        <f t="shared" si="4"/>
        <v>0</v>
      </c>
      <c r="AL51" s="166">
        <f>IFERROR(VLOOKUP(B51,[2]rptBudgetaryBudgetCrossOrganiza!$A$12876:$O$13175,13,FALSE),"0")</f>
        <v>0</v>
      </c>
      <c r="AM51" s="166"/>
      <c r="AN51" s="166"/>
      <c r="AO51" s="166"/>
      <c r="AP51" s="166"/>
      <c r="AQ51" s="166"/>
      <c r="AS51" s="142"/>
      <c r="AT51" s="142"/>
      <c r="AU51" s="142"/>
      <c r="AV51" s="142"/>
      <c r="AW51" s="142"/>
      <c r="AX51" s="142"/>
      <c r="AY51" s="142"/>
      <c r="AZ51" s="142"/>
    </row>
    <row r="52" spans="2:52" x14ac:dyDescent="0.2">
      <c r="B52" s="143" t="s">
        <v>204</v>
      </c>
      <c r="C52" s="149" t="str">
        <f t="shared" si="14"/>
        <v>45</v>
      </c>
      <c r="D52" s="149" t="str">
        <f t="shared" si="15"/>
        <v>40</v>
      </c>
      <c r="E52" s="149" t="str">
        <f t="shared" si="16"/>
        <v>000</v>
      </c>
      <c r="F52" s="143" t="str">
        <f t="shared" si="17"/>
        <v>6000.18</v>
      </c>
      <c r="G52" s="143" t="s">
        <v>120</v>
      </c>
      <c r="H52" s="141"/>
      <c r="I52" s="141"/>
      <c r="J52" s="141"/>
      <c r="K52" s="141"/>
      <c r="L52" s="141"/>
      <c r="M52" s="141"/>
      <c r="N52" s="141"/>
      <c r="O52" s="141"/>
      <c r="Q52" s="142"/>
      <c r="R52" s="142"/>
      <c r="S52" s="142"/>
      <c r="T52" s="142"/>
      <c r="U52" s="142"/>
      <c r="V52" s="142"/>
      <c r="W52" s="142"/>
      <c r="X52" s="142"/>
      <c r="Z52" s="168"/>
      <c r="AA52" s="168"/>
      <c r="AB52" s="168"/>
      <c r="AC52" s="168"/>
      <c r="AD52" s="168"/>
      <c r="AE52" s="168"/>
      <c r="AF52" s="168"/>
      <c r="AG52" s="168"/>
      <c r="AI52" s="170"/>
      <c r="AJ52" s="170"/>
      <c r="AK52" s="166">
        <f t="shared" si="4"/>
        <v>0</v>
      </c>
      <c r="AL52" s="166">
        <f>IFERROR(VLOOKUP(B52,[2]rptBudgetaryBudgetCrossOrganiza!$A$12876:$O$13175,13,FALSE),"0")</f>
        <v>0</v>
      </c>
      <c r="AM52" s="166"/>
      <c r="AN52" s="166"/>
      <c r="AO52" s="166"/>
      <c r="AP52" s="166"/>
      <c r="AQ52" s="166"/>
      <c r="AS52" s="142"/>
      <c r="AT52" s="142"/>
      <c r="AU52" s="142"/>
      <c r="AV52" s="142"/>
      <c r="AW52" s="142"/>
      <c r="AX52" s="142"/>
      <c r="AY52" s="142"/>
      <c r="AZ52" s="142"/>
    </row>
    <row r="53" spans="2:52" x14ac:dyDescent="0.2">
      <c r="B53" s="143" t="s">
        <v>205</v>
      </c>
      <c r="C53" s="149" t="str">
        <f t="shared" si="14"/>
        <v>45</v>
      </c>
      <c r="D53" s="149" t="str">
        <f t="shared" si="15"/>
        <v>40</v>
      </c>
      <c r="E53" s="149" t="str">
        <f t="shared" si="16"/>
        <v>000</v>
      </c>
      <c r="F53" s="143" t="str">
        <f t="shared" si="17"/>
        <v>6100.01</v>
      </c>
      <c r="G53" s="143" t="s">
        <v>344</v>
      </c>
      <c r="H53" s="141"/>
      <c r="I53" s="141"/>
      <c r="J53" s="141"/>
      <c r="K53" s="141"/>
      <c r="L53" s="141"/>
      <c r="M53" s="141"/>
      <c r="N53" s="141"/>
      <c r="O53" s="141"/>
      <c r="Q53" s="142"/>
      <c r="R53" s="142"/>
      <c r="S53" s="142"/>
      <c r="T53" s="142"/>
      <c r="U53" s="142"/>
      <c r="V53" s="142"/>
      <c r="W53" s="142"/>
      <c r="X53" s="142"/>
      <c r="Z53" s="168"/>
      <c r="AA53" s="168"/>
      <c r="AB53" s="168"/>
      <c r="AC53" s="168"/>
      <c r="AD53" s="168"/>
      <c r="AE53" s="168"/>
      <c r="AF53" s="168"/>
      <c r="AG53" s="168"/>
      <c r="AI53" s="170"/>
      <c r="AJ53" s="170"/>
      <c r="AK53" s="166">
        <f t="shared" si="4"/>
        <v>0</v>
      </c>
      <c r="AL53" s="166">
        <f>IFERROR(VLOOKUP(B53,[2]rptBudgetaryBudgetCrossOrganiza!$A$12876:$O$13175,13,FALSE),"0")</f>
        <v>0</v>
      </c>
      <c r="AM53" s="166"/>
      <c r="AN53" s="166"/>
      <c r="AO53" s="166"/>
      <c r="AP53" s="166"/>
      <c r="AQ53" s="166"/>
      <c r="AS53" s="142"/>
      <c r="AT53" s="142"/>
      <c r="AU53" s="142"/>
      <c r="AV53" s="142"/>
      <c r="AW53" s="142"/>
      <c r="AX53" s="142"/>
      <c r="AY53" s="142"/>
      <c r="AZ53" s="142"/>
    </row>
    <row r="54" spans="2:52" x14ac:dyDescent="0.2">
      <c r="B54" s="143" t="s">
        <v>206</v>
      </c>
      <c r="C54" s="149" t="str">
        <f t="shared" si="14"/>
        <v>45</v>
      </c>
      <c r="D54" s="149" t="str">
        <f t="shared" si="15"/>
        <v>40</v>
      </c>
      <c r="E54" s="149" t="str">
        <f t="shared" si="16"/>
        <v>000</v>
      </c>
      <c r="F54" s="143" t="str">
        <f t="shared" si="17"/>
        <v>6100.02</v>
      </c>
      <c r="G54" s="143" t="s">
        <v>345</v>
      </c>
      <c r="H54" s="141"/>
      <c r="I54" s="141"/>
      <c r="J54" s="141"/>
      <c r="K54" s="141"/>
      <c r="L54" s="141"/>
      <c r="M54" s="141"/>
      <c r="N54" s="141"/>
      <c r="O54" s="141"/>
      <c r="Q54" s="142"/>
      <c r="R54" s="142"/>
      <c r="S54" s="142"/>
      <c r="T54" s="142"/>
      <c r="U54" s="142"/>
      <c r="V54" s="142"/>
      <c r="W54" s="142"/>
      <c r="X54" s="142"/>
      <c r="Z54" s="168"/>
      <c r="AA54" s="168"/>
      <c r="AB54" s="168"/>
      <c r="AC54" s="168"/>
      <c r="AD54" s="168"/>
      <c r="AE54" s="168"/>
      <c r="AF54" s="168"/>
      <c r="AG54" s="168"/>
      <c r="AI54" s="170"/>
      <c r="AJ54" s="170"/>
      <c r="AK54" s="166">
        <f t="shared" si="4"/>
        <v>0</v>
      </c>
      <c r="AL54" s="166">
        <f>IFERROR(VLOOKUP(B54,[2]rptBudgetaryBudgetCrossOrganiza!$A$12876:$O$13175,13,FALSE),"0")</f>
        <v>0</v>
      </c>
      <c r="AM54" s="166"/>
      <c r="AN54" s="166"/>
      <c r="AO54" s="166"/>
      <c r="AP54" s="166"/>
      <c r="AQ54" s="166"/>
      <c r="AS54" s="142"/>
      <c r="AT54" s="142"/>
      <c r="AU54" s="142"/>
      <c r="AV54" s="142"/>
      <c r="AW54" s="142"/>
      <c r="AX54" s="142"/>
      <c r="AY54" s="142"/>
      <c r="AZ54" s="142"/>
    </row>
    <row r="55" spans="2:52" x14ac:dyDescent="0.2">
      <c r="B55" s="143" t="s">
        <v>207</v>
      </c>
      <c r="C55" s="149" t="str">
        <f t="shared" si="14"/>
        <v>45</v>
      </c>
      <c r="D55" s="149" t="str">
        <f t="shared" si="15"/>
        <v>40</v>
      </c>
      <c r="E55" s="149" t="str">
        <f t="shared" si="16"/>
        <v>000</v>
      </c>
      <c r="F55" s="143" t="str">
        <f t="shared" si="17"/>
        <v>6100.03</v>
      </c>
      <c r="G55" s="143" t="s">
        <v>346</v>
      </c>
      <c r="H55" s="141"/>
      <c r="I55" s="141"/>
      <c r="J55" s="141"/>
      <c r="K55" s="141"/>
      <c r="L55" s="141"/>
      <c r="M55" s="141"/>
      <c r="N55" s="141"/>
      <c r="O55" s="141"/>
      <c r="Q55" s="142"/>
      <c r="R55" s="142"/>
      <c r="S55" s="142"/>
      <c r="T55" s="142"/>
      <c r="U55" s="142"/>
      <c r="V55" s="142"/>
      <c r="W55" s="142"/>
      <c r="X55" s="142"/>
      <c r="Z55" s="168"/>
      <c r="AA55" s="168"/>
      <c r="AB55" s="168"/>
      <c r="AC55" s="168"/>
      <c r="AD55" s="168"/>
      <c r="AE55" s="168"/>
      <c r="AF55" s="168"/>
      <c r="AG55" s="168"/>
      <c r="AI55" s="170"/>
      <c r="AJ55" s="170"/>
      <c r="AK55" s="166">
        <f t="shared" si="4"/>
        <v>0</v>
      </c>
      <c r="AL55" s="166">
        <f>IFERROR(VLOOKUP(B55,[2]rptBudgetaryBudgetCrossOrganiza!$A$12876:$O$13175,13,FALSE),"0")</f>
        <v>0</v>
      </c>
      <c r="AM55" s="166"/>
      <c r="AN55" s="166"/>
      <c r="AO55" s="166"/>
      <c r="AP55" s="166"/>
      <c r="AQ55" s="166"/>
      <c r="AS55" s="142"/>
      <c r="AT55" s="142"/>
      <c r="AU55" s="142"/>
      <c r="AV55" s="142"/>
      <c r="AW55" s="142"/>
      <c r="AX55" s="142"/>
      <c r="AY55" s="142"/>
      <c r="AZ55" s="142"/>
    </row>
    <row r="56" spans="2:52" x14ac:dyDescent="0.2">
      <c r="B56" s="143" t="s">
        <v>208</v>
      </c>
      <c r="C56" s="149" t="str">
        <f t="shared" si="14"/>
        <v>45</v>
      </c>
      <c r="D56" s="149" t="str">
        <f t="shared" si="15"/>
        <v>40</v>
      </c>
      <c r="E56" s="149" t="str">
        <f t="shared" si="16"/>
        <v>000</v>
      </c>
      <c r="F56" s="143" t="str">
        <f t="shared" si="17"/>
        <v>6200.01</v>
      </c>
      <c r="G56" s="143" t="s">
        <v>347</v>
      </c>
      <c r="H56" s="141"/>
      <c r="I56" s="141"/>
      <c r="J56" s="141"/>
      <c r="K56" s="141"/>
      <c r="L56" s="141"/>
      <c r="M56" s="141"/>
      <c r="N56" s="141"/>
      <c r="O56" s="141"/>
      <c r="Q56" s="142"/>
      <c r="R56" s="142"/>
      <c r="S56" s="142"/>
      <c r="T56" s="142"/>
      <c r="U56" s="142"/>
      <c r="V56" s="142"/>
      <c r="W56" s="142"/>
      <c r="X56" s="142"/>
      <c r="Z56" s="168"/>
      <c r="AA56" s="168"/>
      <c r="AB56" s="168"/>
      <c r="AC56" s="168"/>
      <c r="AD56" s="168"/>
      <c r="AE56" s="168"/>
      <c r="AF56" s="168"/>
      <c r="AG56" s="168"/>
      <c r="AI56" s="170"/>
      <c r="AJ56" s="170"/>
      <c r="AK56" s="166">
        <f t="shared" si="4"/>
        <v>0</v>
      </c>
      <c r="AL56" s="166">
        <f>IFERROR(VLOOKUP(B56,[2]rptBudgetaryBudgetCrossOrganiza!$A$12876:$O$13175,13,FALSE),"0")</f>
        <v>0</v>
      </c>
      <c r="AM56" s="166"/>
      <c r="AN56" s="166"/>
      <c r="AO56" s="166"/>
      <c r="AP56" s="166"/>
      <c r="AQ56" s="166"/>
      <c r="AS56" s="142"/>
      <c r="AT56" s="142"/>
      <c r="AU56" s="142"/>
      <c r="AV56" s="142"/>
      <c r="AW56" s="142"/>
      <c r="AX56" s="142"/>
      <c r="AY56" s="142"/>
      <c r="AZ56" s="142"/>
    </row>
    <row r="57" spans="2:52" x14ac:dyDescent="0.2">
      <c r="B57" s="143" t="s">
        <v>209</v>
      </c>
      <c r="C57" s="149" t="str">
        <f t="shared" si="14"/>
        <v>45</v>
      </c>
      <c r="D57" s="149" t="str">
        <f t="shared" si="15"/>
        <v>40</v>
      </c>
      <c r="E57" s="149" t="str">
        <f t="shared" si="16"/>
        <v>000</v>
      </c>
      <c r="F57" s="143" t="str">
        <f t="shared" si="17"/>
        <v>6200.02</v>
      </c>
      <c r="G57" s="143" t="s">
        <v>86</v>
      </c>
      <c r="H57" s="141"/>
      <c r="I57" s="141"/>
      <c r="J57" s="141"/>
      <c r="K57" s="141"/>
      <c r="L57" s="141"/>
      <c r="M57" s="141"/>
      <c r="N57" s="141"/>
      <c r="O57" s="141"/>
      <c r="Q57" s="142"/>
      <c r="R57" s="142"/>
      <c r="S57" s="142"/>
      <c r="T57" s="142"/>
      <c r="U57" s="142"/>
      <c r="V57" s="142"/>
      <c r="W57" s="142"/>
      <c r="X57" s="142"/>
      <c r="Z57" s="168"/>
      <c r="AA57" s="168"/>
      <c r="AB57" s="168"/>
      <c r="AC57" s="168"/>
      <c r="AD57" s="168"/>
      <c r="AE57" s="168"/>
      <c r="AF57" s="168"/>
      <c r="AG57" s="168"/>
      <c r="AI57" s="170"/>
      <c r="AJ57" s="170"/>
      <c r="AK57" s="166">
        <f t="shared" si="4"/>
        <v>0</v>
      </c>
      <c r="AL57" s="166">
        <f>IFERROR(VLOOKUP(B57,[2]rptBudgetaryBudgetCrossOrganiza!$A$12876:$O$13175,13,FALSE),"0")</f>
        <v>0</v>
      </c>
      <c r="AM57" s="166"/>
      <c r="AN57" s="166"/>
      <c r="AO57" s="166"/>
      <c r="AP57" s="166"/>
      <c r="AQ57" s="166"/>
      <c r="AS57" s="142"/>
      <c r="AT57" s="142"/>
      <c r="AU57" s="142"/>
      <c r="AV57" s="142"/>
      <c r="AW57" s="142"/>
      <c r="AX57" s="142"/>
      <c r="AY57" s="142"/>
      <c r="AZ57" s="142"/>
    </row>
    <row r="58" spans="2:52" x14ac:dyDescent="0.2">
      <c r="B58" s="143" t="s">
        <v>210</v>
      </c>
      <c r="C58" s="149" t="str">
        <f t="shared" si="14"/>
        <v>45</v>
      </c>
      <c r="D58" s="149" t="str">
        <f t="shared" si="15"/>
        <v>40</v>
      </c>
      <c r="E58" s="149" t="str">
        <f t="shared" si="16"/>
        <v>000</v>
      </c>
      <c r="F58" s="143" t="str">
        <f t="shared" si="17"/>
        <v>6200.03</v>
      </c>
      <c r="G58" s="143" t="s">
        <v>348</v>
      </c>
      <c r="H58" s="141"/>
      <c r="I58" s="141"/>
      <c r="J58" s="141"/>
      <c r="K58" s="141"/>
      <c r="L58" s="141"/>
      <c r="M58" s="141"/>
      <c r="N58" s="141"/>
      <c r="O58" s="141"/>
      <c r="Q58" s="142"/>
      <c r="R58" s="142"/>
      <c r="S58" s="142"/>
      <c r="T58" s="142"/>
      <c r="U58" s="142"/>
      <c r="V58" s="142"/>
      <c r="W58" s="142"/>
      <c r="X58" s="142"/>
      <c r="Z58" s="168"/>
      <c r="AA58" s="168"/>
      <c r="AB58" s="168"/>
      <c r="AC58" s="168"/>
      <c r="AD58" s="168"/>
      <c r="AE58" s="168"/>
      <c r="AF58" s="168"/>
      <c r="AG58" s="168"/>
      <c r="AI58" s="170"/>
      <c r="AJ58" s="170"/>
      <c r="AK58" s="166">
        <f t="shared" si="4"/>
        <v>0</v>
      </c>
      <c r="AL58" s="166">
        <f>IFERROR(VLOOKUP(B58,[2]rptBudgetaryBudgetCrossOrganiza!$A$12876:$O$13175,13,FALSE),"0")</f>
        <v>0</v>
      </c>
      <c r="AM58" s="166"/>
      <c r="AN58" s="166"/>
      <c r="AO58" s="166"/>
      <c r="AP58" s="166"/>
      <c r="AQ58" s="166"/>
      <c r="AS58" s="142"/>
      <c r="AT58" s="142"/>
      <c r="AU58" s="142"/>
      <c r="AV58" s="142"/>
      <c r="AW58" s="142"/>
      <c r="AX58" s="142"/>
      <c r="AY58" s="142"/>
      <c r="AZ58" s="142"/>
    </row>
    <row r="59" spans="2:52" x14ac:dyDescent="0.2">
      <c r="B59" s="143" t="s">
        <v>211</v>
      </c>
      <c r="C59" s="149" t="str">
        <f t="shared" si="14"/>
        <v>45</v>
      </c>
      <c r="D59" s="149" t="str">
        <f t="shared" si="15"/>
        <v>40</v>
      </c>
      <c r="E59" s="149" t="str">
        <f t="shared" si="16"/>
        <v>000</v>
      </c>
      <c r="F59" s="143" t="str">
        <f t="shared" si="17"/>
        <v>6200.04</v>
      </c>
      <c r="G59" s="143" t="s">
        <v>349</v>
      </c>
      <c r="H59" s="141"/>
      <c r="I59" s="141"/>
      <c r="J59" s="141"/>
      <c r="K59" s="141"/>
      <c r="L59" s="141"/>
      <c r="M59" s="141"/>
      <c r="N59" s="141"/>
      <c r="O59" s="141"/>
      <c r="Q59" s="142"/>
      <c r="R59" s="142"/>
      <c r="S59" s="142"/>
      <c r="T59" s="142"/>
      <c r="U59" s="142"/>
      <c r="V59" s="142"/>
      <c r="W59" s="142"/>
      <c r="X59" s="142"/>
      <c r="Z59" s="168"/>
      <c r="AA59" s="168"/>
      <c r="AB59" s="168"/>
      <c r="AC59" s="168"/>
      <c r="AD59" s="168"/>
      <c r="AE59" s="168"/>
      <c r="AF59" s="168"/>
      <c r="AG59" s="168"/>
      <c r="AI59" s="170"/>
      <c r="AJ59" s="170"/>
      <c r="AK59" s="166">
        <f t="shared" si="4"/>
        <v>0</v>
      </c>
      <c r="AL59" s="166">
        <f>IFERROR(VLOOKUP(B59,[2]rptBudgetaryBudgetCrossOrganiza!$A$12876:$O$13175,13,FALSE),"0")</f>
        <v>0</v>
      </c>
      <c r="AM59" s="166"/>
      <c r="AN59" s="166"/>
      <c r="AO59" s="166"/>
      <c r="AP59" s="166"/>
      <c r="AQ59" s="166"/>
      <c r="AS59" s="142"/>
      <c r="AT59" s="142"/>
      <c r="AU59" s="142"/>
      <c r="AV59" s="142"/>
      <c r="AW59" s="142"/>
      <c r="AX59" s="142"/>
      <c r="AY59" s="142"/>
      <c r="AZ59" s="142"/>
    </row>
    <row r="60" spans="2:52" x14ac:dyDescent="0.2">
      <c r="B60" s="143" t="s">
        <v>212</v>
      </c>
      <c r="C60" s="149" t="str">
        <f t="shared" si="14"/>
        <v>45</v>
      </c>
      <c r="D60" s="149" t="str">
        <f t="shared" si="15"/>
        <v>40</v>
      </c>
      <c r="E60" s="149" t="str">
        <f t="shared" si="16"/>
        <v>000</v>
      </c>
      <c r="F60" s="143" t="str">
        <f t="shared" si="17"/>
        <v>6200.05</v>
      </c>
      <c r="G60" s="143" t="s">
        <v>350</v>
      </c>
      <c r="H60" s="141"/>
      <c r="I60" s="141"/>
      <c r="J60" s="141"/>
      <c r="K60" s="141"/>
      <c r="L60" s="141"/>
      <c r="M60" s="141"/>
      <c r="N60" s="141"/>
      <c r="O60" s="141"/>
      <c r="Q60" s="142"/>
      <c r="R60" s="142"/>
      <c r="S60" s="142"/>
      <c r="T60" s="142"/>
      <c r="U60" s="142"/>
      <c r="V60" s="142"/>
      <c r="W60" s="142"/>
      <c r="X60" s="142"/>
      <c r="Z60" s="168"/>
      <c r="AA60" s="168"/>
      <c r="AB60" s="168"/>
      <c r="AC60" s="168"/>
      <c r="AD60" s="168"/>
      <c r="AE60" s="168"/>
      <c r="AF60" s="168"/>
      <c r="AG60" s="168"/>
      <c r="AI60" s="170"/>
      <c r="AJ60" s="170"/>
      <c r="AK60" s="166">
        <f t="shared" si="4"/>
        <v>0</v>
      </c>
      <c r="AL60" s="166">
        <f>IFERROR(VLOOKUP(B60,[2]rptBudgetaryBudgetCrossOrganiza!$A$12876:$O$13175,13,FALSE),"0")</f>
        <v>0</v>
      </c>
      <c r="AM60" s="166"/>
      <c r="AN60" s="166"/>
      <c r="AO60" s="166"/>
      <c r="AP60" s="166"/>
      <c r="AQ60" s="166"/>
      <c r="AS60" s="142"/>
      <c r="AT60" s="142"/>
      <c r="AU60" s="142"/>
      <c r="AV60" s="142"/>
      <c r="AW60" s="142"/>
      <c r="AX60" s="142"/>
      <c r="AY60" s="142"/>
      <c r="AZ60" s="142"/>
    </row>
    <row r="61" spans="2:52" x14ac:dyDescent="0.2">
      <c r="B61" s="143" t="s">
        <v>213</v>
      </c>
      <c r="C61" s="149" t="str">
        <f t="shared" si="14"/>
        <v>45</v>
      </c>
      <c r="D61" s="149" t="str">
        <f t="shared" si="15"/>
        <v>40</v>
      </c>
      <c r="E61" s="149" t="str">
        <f t="shared" si="16"/>
        <v>000</v>
      </c>
      <c r="F61" s="143" t="str">
        <f t="shared" si="17"/>
        <v>6200.09</v>
      </c>
      <c r="G61" s="143" t="s">
        <v>114</v>
      </c>
      <c r="H61" s="141"/>
      <c r="I61" s="141"/>
      <c r="J61" s="141"/>
      <c r="K61" s="141"/>
      <c r="L61" s="141"/>
      <c r="M61" s="141"/>
      <c r="N61" s="141"/>
      <c r="O61" s="141"/>
      <c r="Q61" s="142"/>
      <c r="R61" s="142"/>
      <c r="S61" s="142"/>
      <c r="T61" s="142"/>
      <c r="U61" s="142"/>
      <c r="V61" s="142"/>
      <c r="W61" s="142"/>
      <c r="X61" s="142"/>
      <c r="Z61" s="168"/>
      <c r="AA61" s="168"/>
      <c r="AB61" s="168"/>
      <c r="AC61" s="168"/>
      <c r="AD61" s="168"/>
      <c r="AE61" s="168"/>
      <c r="AF61" s="168"/>
      <c r="AG61" s="168"/>
      <c r="AI61" s="170"/>
      <c r="AJ61" s="170"/>
      <c r="AK61" s="166">
        <f t="shared" si="4"/>
        <v>0</v>
      </c>
      <c r="AL61" s="166">
        <f>IFERROR(VLOOKUP(B61,[2]rptBudgetaryBudgetCrossOrganiza!$A$12876:$O$13175,13,FALSE),"0")</f>
        <v>0</v>
      </c>
      <c r="AM61" s="166"/>
      <c r="AN61" s="166"/>
      <c r="AO61" s="166"/>
      <c r="AP61" s="166"/>
      <c r="AQ61" s="166"/>
      <c r="AS61" s="142"/>
      <c r="AT61" s="142"/>
      <c r="AU61" s="142"/>
      <c r="AV61" s="142"/>
      <c r="AW61" s="142"/>
      <c r="AX61" s="142"/>
      <c r="AY61" s="142"/>
      <c r="AZ61" s="142"/>
    </row>
    <row r="62" spans="2:52" x14ac:dyDescent="0.2">
      <c r="B62" s="143" t="s">
        <v>214</v>
      </c>
      <c r="C62" s="149" t="str">
        <f t="shared" si="14"/>
        <v>45</v>
      </c>
      <c r="D62" s="149" t="str">
        <f t="shared" si="15"/>
        <v>40</v>
      </c>
      <c r="E62" s="149" t="str">
        <f t="shared" si="16"/>
        <v>000</v>
      </c>
      <c r="F62" s="143" t="str">
        <f t="shared" si="17"/>
        <v>6300.01</v>
      </c>
      <c r="G62" s="143" t="s">
        <v>351</v>
      </c>
      <c r="H62" s="141"/>
      <c r="I62" s="141"/>
      <c r="J62" s="141"/>
      <c r="K62" s="141"/>
      <c r="L62" s="141"/>
      <c r="M62" s="141"/>
      <c r="N62" s="141"/>
      <c r="O62" s="141"/>
      <c r="Q62" s="142"/>
      <c r="R62" s="142"/>
      <c r="S62" s="142"/>
      <c r="T62" s="142"/>
      <c r="U62" s="142"/>
      <c r="V62" s="142"/>
      <c r="W62" s="142"/>
      <c r="X62" s="142"/>
      <c r="Z62" s="168"/>
      <c r="AA62" s="168"/>
      <c r="AB62" s="168"/>
      <c r="AC62" s="168"/>
      <c r="AD62" s="168"/>
      <c r="AE62" s="168"/>
      <c r="AF62" s="168"/>
      <c r="AG62" s="168"/>
      <c r="AI62" s="170"/>
      <c r="AJ62" s="170"/>
      <c r="AK62" s="166">
        <f t="shared" si="4"/>
        <v>0</v>
      </c>
      <c r="AL62" s="166">
        <f>IFERROR(VLOOKUP(B62,[2]rptBudgetaryBudgetCrossOrganiza!$A$12876:$O$13175,13,FALSE),"0")</f>
        <v>0</v>
      </c>
      <c r="AM62" s="166"/>
      <c r="AN62" s="166"/>
      <c r="AO62" s="166"/>
      <c r="AP62" s="166"/>
      <c r="AQ62" s="166"/>
      <c r="AS62" s="142"/>
      <c r="AT62" s="142"/>
      <c r="AU62" s="142"/>
      <c r="AV62" s="142"/>
      <c r="AW62" s="142"/>
      <c r="AX62" s="142"/>
      <c r="AY62" s="142"/>
      <c r="AZ62" s="142"/>
    </row>
    <row r="63" spans="2:52" x14ac:dyDescent="0.2">
      <c r="B63" s="143" t="s">
        <v>215</v>
      </c>
      <c r="C63" s="149" t="str">
        <f t="shared" si="14"/>
        <v>45</v>
      </c>
      <c r="D63" s="149" t="str">
        <f t="shared" si="15"/>
        <v>40</v>
      </c>
      <c r="E63" s="149" t="str">
        <f t="shared" si="16"/>
        <v>000</v>
      </c>
      <c r="F63" s="143" t="str">
        <f t="shared" si="17"/>
        <v>6300.02</v>
      </c>
      <c r="G63" s="143" t="s">
        <v>352</v>
      </c>
      <c r="H63" s="141"/>
      <c r="I63" s="141"/>
      <c r="J63" s="141"/>
      <c r="K63" s="141"/>
      <c r="L63" s="141"/>
      <c r="M63" s="141"/>
      <c r="N63" s="141"/>
      <c r="O63" s="141"/>
      <c r="Q63" s="142"/>
      <c r="R63" s="142"/>
      <c r="S63" s="142"/>
      <c r="T63" s="142"/>
      <c r="U63" s="142"/>
      <c r="V63" s="142"/>
      <c r="W63" s="142"/>
      <c r="X63" s="142"/>
      <c r="Z63" s="168"/>
      <c r="AA63" s="168"/>
      <c r="AB63" s="168"/>
      <c r="AC63" s="168"/>
      <c r="AD63" s="168"/>
      <c r="AE63" s="168"/>
      <c r="AF63" s="168"/>
      <c r="AG63" s="168"/>
      <c r="AI63" s="170"/>
      <c r="AJ63" s="170"/>
      <c r="AK63" s="166">
        <f t="shared" si="4"/>
        <v>0</v>
      </c>
      <c r="AL63" s="166">
        <f>IFERROR(VLOOKUP(B63,[2]rptBudgetaryBudgetCrossOrganiza!$A$12876:$O$13175,13,FALSE),"0")</f>
        <v>0</v>
      </c>
      <c r="AM63" s="166"/>
      <c r="AN63" s="166"/>
      <c r="AO63" s="166"/>
      <c r="AP63" s="166"/>
      <c r="AQ63" s="166"/>
      <c r="AS63" s="142"/>
      <c r="AT63" s="142"/>
      <c r="AU63" s="142"/>
      <c r="AV63" s="142"/>
      <c r="AW63" s="142"/>
      <c r="AX63" s="142"/>
      <c r="AY63" s="142"/>
      <c r="AZ63" s="142"/>
    </row>
    <row r="64" spans="2:52" x14ac:dyDescent="0.2">
      <c r="B64" s="143" t="s">
        <v>216</v>
      </c>
      <c r="C64" s="149" t="str">
        <f t="shared" si="14"/>
        <v>45</v>
      </c>
      <c r="D64" s="149" t="str">
        <f t="shared" si="15"/>
        <v>40</v>
      </c>
      <c r="E64" s="149" t="str">
        <f t="shared" si="16"/>
        <v>000</v>
      </c>
      <c r="F64" s="143" t="str">
        <f t="shared" si="17"/>
        <v>6300.03</v>
      </c>
      <c r="G64" s="143" t="s">
        <v>353</v>
      </c>
      <c r="H64" s="141"/>
      <c r="I64" s="141"/>
      <c r="J64" s="141"/>
      <c r="K64" s="141"/>
      <c r="L64" s="141"/>
      <c r="M64" s="141"/>
      <c r="N64" s="141"/>
      <c r="O64" s="141"/>
      <c r="Q64" s="142"/>
      <c r="R64" s="142"/>
      <c r="S64" s="142"/>
      <c r="T64" s="142"/>
      <c r="U64" s="142"/>
      <c r="V64" s="142"/>
      <c r="W64" s="142"/>
      <c r="X64" s="142"/>
      <c r="Z64" s="168"/>
      <c r="AA64" s="168"/>
      <c r="AB64" s="168"/>
      <c r="AC64" s="168"/>
      <c r="AD64" s="168"/>
      <c r="AE64" s="168"/>
      <c r="AF64" s="168"/>
      <c r="AG64" s="168"/>
      <c r="AI64" s="170"/>
      <c r="AJ64" s="170"/>
      <c r="AK64" s="166">
        <f t="shared" si="4"/>
        <v>0</v>
      </c>
      <c r="AL64" s="166">
        <f>IFERROR(VLOOKUP(B64,[2]rptBudgetaryBudgetCrossOrganiza!$A$12876:$O$13175,13,FALSE),"0")</f>
        <v>0</v>
      </c>
      <c r="AM64" s="166"/>
      <c r="AN64" s="166"/>
      <c r="AO64" s="166"/>
      <c r="AP64" s="166"/>
      <c r="AQ64" s="166"/>
      <c r="AS64" s="142"/>
      <c r="AT64" s="142"/>
      <c r="AU64" s="142"/>
      <c r="AV64" s="142"/>
      <c r="AW64" s="142"/>
      <c r="AX64" s="142"/>
      <c r="AY64" s="142"/>
      <c r="AZ64" s="142"/>
    </row>
    <row r="65" spans="2:52" x14ac:dyDescent="0.2">
      <c r="B65" s="143" t="s">
        <v>217</v>
      </c>
      <c r="C65" s="149" t="str">
        <f t="shared" si="14"/>
        <v>45</v>
      </c>
      <c r="D65" s="149" t="str">
        <f t="shared" si="15"/>
        <v>40</v>
      </c>
      <c r="E65" s="149" t="str">
        <f t="shared" si="16"/>
        <v>000</v>
      </c>
      <c r="F65" s="143" t="str">
        <f t="shared" si="17"/>
        <v>6350.01</v>
      </c>
      <c r="G65" s="143" t="s">
        <v>354</v>
      </c>
      <c r="H65" s="141"/>
      <c r="I65" s="141"/>
      <c r="J65" s="141"/>
      <c r="K65" s="141"/>
      <c r="L65" s="141"/>
      <c r="M65" s="141"/>
      <c r="N65" s="141"/>
      <c r="O65" s="141"/>
      <c r="Q65" s="142"/>
      <c r="R65" s="142"/>
      <c r="S65" s="142"/>
      <c r="T65" s="142"/>
      <c r="U65" s="142"/>
      <c r="V65" s="142"/>
      <c r="W65" s="142"/>
      <c r="X65" s="142"/>
      <c r="Z65" s="168"/>
      <c r="AA65" s="168"/>
      <c r="AB65" s="168"/>
      <c r="AC65" s="168"/>
      <c r="AD65" s="168"/>
      <c r="AE65" s="168"/>
      <c r="AF65" s="168"/>
      <c r="AG65" s="168"/>
      <c r="AI65" s="170"/>
      <c r="AJ65" s="170"/>
      <c r="AK65" s="166">
        <f t="shared" si="4"/>
        <v>0</v>
      </c>
      <c r="AL65" s="166">
        <f>IFERROR(VLOOKUP(B65,[2]rptBudgetaryBudgetCrossOrganiza!$A$12876:$O$13175,13,FALSE),"0")</f>
        <v>0</v>
      </c>
      <c r="AM65" s="166"/>
      <c r="AN65" s="166"/>
      <c r="AO65" s="166"/>
      <c r="AP65" s="166"/>
      <c r="AQ65" s="166"/>
      <c r="AS65" s="142"/>
      <c r="AT65" s="142"/>
      <c r="AU65" s="142"/>
      <c r="AV65" s="142"/>
      <c r="AW65" s="142"/>
      <c r="AX65" s="142"/>
      <c r="AY65" s="142"/>
      <c r="AZ65" s="142"/>
    </row>
    <row r="66" spans="2:52" x14ac:dyDescent="0.2">
      <c r="B66" s="143" t="s">
        <v>218</v>
      </c>
      <c r="C66" s="149" t="str">
        <f t="shared" si="14"/>
        <v>45</v>
      </c>
      <c r="D66" s="149" t="str">
        <f t="shared" si="15"/>
        <v>40</v>
      </c>
      <c r="E66" s="149" t="str">
        <f t="shared" si="16"/>
        <v>000</v>
      </c>
      <c r="F66" s="143" t="str">
        <f t="shared" si="17"/>
        <v>6350.02</v>
      </c>
      <c r="G66" s="143" t="s">
        <v>355</v>
      </c>
      <c r="H66" s="141"/>
      <c r="I66" s="141"/>
      <c r="J66" s="141"/>
      <c r="K66" s="141"/>
      <c r="L66" s="141"/>
      <c r="M66" s="141"/>
      <c r="N66" s="141"/>
      <c r="O66" s="141"/>
      <c r="Q66" s="142"/>
      <c r="R66" s="142"/>
      <c r="S66" s="142"/>
      <c r="T66" s="142"/>
      <c r="U66" s="142"/>
      <c r="V66" s="142"/>
      <c r="W66" s="142"/>
      <c r="X66" s="142"/>
      <c r="Z66" s="168"/>
      <c r="AA66" s="168"/>
      <c r="AB66" s="168"/>
      <c r="AC66" s="168"/>
      <c r="AD66" s="168"/>
      <c r="AE66" s="168"/>
      <c r="AF66" s="168"/>
      <c r="AG66" s="168"/>
      <c r="AI66" s="170"/>
      <c r="AJ66" s="170"/>
      <c r="AK66" s="166">
        <f t="shared" si="4"/>
        <v>0</v>
      </c>
      <c r="AL66" s="166">
        <f>IFERROR(VLOOKUP(B66,[2]rptBudgetaryBudgetCrossOrganiza!$A$12876:$O$13175,13,FALSE),"0")</f>
        <v>0</v>
      </c>
      <c r="AM66" s="166"/>
      <c r="AN66" s="166"/>
      <c r="AO66" s="166"/>
      <c r="AP66" s="166"/>
      <c r="AQ66" s="166"/>
      <c r="AS66" s="142"/>
      <c r="AT66" s="142"/>
      <c r="AU66" s="142"/>
      <c r="AV66" s="142"/>
      <c r="AW66" s="142"/>
      <c r="AX66" s="142"/>
      <c r="AY66" s="142"/>
      <c r="AZ66" s="142"/>
    </row>
    <row r="67" spans="2:52" x14ac:dyDescent="0.2">
      <c r="B67" s="143" t="s">
        <v>219</v>
      </c>
      <c r="C67" s="149" t="str">
        <f t="shared" si="14"/>
        <v>45</v>
      </c>
      <c r="D67" s="149" t="str">
        <f t="shared" si="15"/>
        <v>40</v>
      </c>
      <c r="E67" s="149" t="str">
        <f t="shared" si="16"/>
        <v>000</v>
      </c>
      <c r="F67" s="143" t="str">
        <f t="shared" si="17"/>
        <v>6350.03</v>
      </c>
      <c r="G67" s="143" t="s">
        <v>115</v>
      </c>
      <c r="H67" s="141"/>
      <c r="I67" s="141"/>
      <c r="J67" s="141"/>
      <c r="K67" s="141"/>
      <c r="L67" s="141"/>
      <c r="M67" s="141"/>
      <c r="N67" s="141"/>
      <c r="O67" s="141"/>
      <c r="Q67" s="142"/>
      <c r="R67" s="142"/>
      <c r="S67" s="142"/>
      <c r="T67" s="142"/>
      <c r="U67" s="142"/>
      <c r="V67" s="142"/>
      <c r="W67" s="142"/>
      <c r="X67" s="142"/>
      <c r="Z67" s="168"/>
      <c r="AA67" s="168"/>
      <c r="AB67" s="168"/>
      <c r="AC67" s="168"/>
      <c r="AD67" s="168"/>
      <c r="AE67" s="168"/>
      <c r="AF67" s="168"/>
      <c r="AG67" s="168"/>
      <c r="AI67" s="170"/>
      <c r="AJ67" s="170"/>
      <c r="AK67" s="166">
        <f t="shared" si="4"/>
        <v>0</v>
      </c>
      <c r="AL67" s="166">
        <f>IFERROR(VLOOKUP(B67,[2]rptBudgetaryBudgetCrossOrganiza!$A$12876:$O$13175,13,FALSE),"0")</f>
        <v>0</v>
      </c>
      <c r="AM67" s="166"/>
      <c r="AN67" s="166"/>
      <c r="AO67" s="166"/>
      <c r="AP67" s="166"/>
      <c r="AQ67" s="166"/>
      <c r="AS67" s="142"/>
      <c r="AT67" s="142"/>
      <c r="AU67" s="142"/>
      <c r="AV67" s="142"/>
      <c r="AW67" s="142"/>
      <c r="AX67" s="142"/>
      <c r="AY67" s="142"/>
      <c r="AZ67" s="142"/>
    </row>
    <row r="68" spans="2:52" x14ac:dyDescent="0.2">
      <c r="B68" s="143" t="s">
        <v>220</v>
      </c>
      <c r="C68" s="149" t="str">
        <f t="shared" si="14"/>
        <v>45</v>
      </c>
      <c r="D68" s="149" t="str">
        <f t="shared" si="15"/>
        <v>40</v>
      </c>
      <c r="E68" s="149" t="str">
        <f t="shared" si="16"/>
        <v>000</v>
      </c>
      <c r="F68" s="143" t="str">
        <f t="shared" si="17"/>
        <v>6350.04</v>
      </c>
      <c r="G68" s="143" t="s">
        <v>356</v>
      </c>
      <c r="H68" s="141"/>
      <c r="I68" s="141"/>
      <c r="J68" s="141"/>
      <c r="K68" s="141"/>
      <c r="L68" s="141"/>
      <c r="M68" s="141"/>
      <c r="N68" s="141"/>
      <c r="O68" s="141"/>
      <c r="Q68" s="142"/>
      <c r="R68" s="142"/>
      <c r="S68" s="142"/>
      <c r="T68" s="142"/>
      <c r="U68" s="142"/>
      <c r="V68" s="142"/>
      <c r="W68" s="142"/>
      <c r="X68" s="142"/>
      <c r="Z68" s="168"/>
      <c r="AA68" s="168"/>
      <c r="AB68" s="168"/>
      <c r="AC68" s="168"/>
      <c r="AD68" s="168"/>
      <c r="AE68" s="168"/>
      <c r="AF68" s="168"/>
      <c r="AG68" s="168"/>
      <c r="AI68" s="170"/>
      <c r="AJ68" s="170"/>
      <c r="AK68" s="166">
        <f t="shared" ref="AK68:AK131" si="18">AJ68</f>
        <v>0</v>
      </c>
      <c r="AL68" s="166">
        <f>IFERROR(VLOOKUP(B68,[2]rptBudgetaryBudgetCrossOrganiza!$A$12876:$O$13175,13,FALSE),"0")</f>
        <v>0</v>
      </c>
      <c r="AM68" s="166"/>
      <c r="AN68" s="166"/>
      <c r="AO68" s="166"/>
      <c r="AP68" s="166"/>
      <c r="AQ68" s="166"/>
      <c r="AS68" s="142"/>
      <c r="AT68" s="142"/>
      <c r="AU68" s="142"/>
      <c r="AV68" s="142"/>
      <c r="AW68" s="142"/>
      <c r="AX68" s="142"/>
      <c r="AY68" s="142"/>
      <c r="AZ68" s="142"/>
    </row>
    <row r="69" spans="2:52" x14ac:dyDescent="0.2">
      <c r="B69" s="143" t="s">
        <v>221</v>
      </c>
      <c r="C69" s="149" t="str">
        <f t="shared" si="14"/>
        <v>45</v>
      </c>
      <c r="D69" s="149" t="str">
        <f t="shared" si="15"/>
        <v>40</v>
      </c>
      <c r="E69" s="149" t="str">
        <f t="shared" si="16"/>
        <v>000</v>
      </c>
      <c r="F69" s="143" t="str">
        <f t="shared" si="17"/>
        <v>6350.05</v>
      </c>
      <c r="G69" s="143" t="s">
        <v>357</v>
      </c>
      <c r="H69" s="141"/>
      <c r="I69" s="141"/>
      <c r="J69" s="141"/>
      <c r="K69" s="141"/>
      <c r="L69" s="141"/>
      <c r="M69" s="141"/>
      <c r="N69" s="141"/>
      <c r="O69" s="141"/>
      <c r="Q69" s="142"/>
      <c r="R69" s="142"/>
      <c r="S69" s="142"/>
      <c r="T69" s="142"/>
      <c r="U69" s="142"/>
      <c r="V69" s="142"/>
      <c r="W69" s="142"/>
      <c r="X69" s="142"/>
      <c r="Z69" s="168"/>
      <c r="AA69" s="168"/>
      <c r="AB69" s="168"/>
      <c r="AC69" s="168"/>
      <c r="AD69" s="168"/>
      <c r="AE69" s="168"/>
      <c r="AF69" s="168"/>
      <c r="AG69" s="168"/>
      <c r="AI69" s="170"/>
      <c r="AJ69" s="170"/>
      <c r="AK69" s="166">
        <f t="shared" si="18"/>
        <v>0</v>
      </c>
      <c r="AL69" s="166">
        <f>IFERROR(VLOOKUP(B69,[2]rptBudgetaryBudgetCrossOrganiza!$A$12876:$O$13175,13,FALSE),"0")</f>
        <v>0</v>
      </c>
      <c r="AM69" s="166"/>
      <c r="AN69" s="166"/>
      <c r="AO69" s="166"/>
      <c r="AP69" s="166"/>
      <c r="AQ69" s="166"/>
      <c r="AS69" s="142"/>
      <c r="AT69" s="142"/>
      <c r="AU69" s="142"/>
      <c r="AV69" s="142"/>
      <c r="AW69" s="142"/>
      <c r="AX69" s="142"/>
      <c r="AY69" s="142"/>
      <c r="AZ69" s="142"/>
    </row>
    <row r="70" spans="2:52" x14ac:dyDescent="0.2">
      <c r="B70" s="143" t="s">
        <v>222</v>
      </c>
      <c r="C70" s="149" t="str">
        <f t="shared" si="14"/>
        <v>45</v>
      </c>
      <c r="D70" s="149" t="str">
        <f t="shared" si="15"/>
        <v>40</v>
      </c>
      <c r="E70" s="149" t="str">
        <f t="shared" si="16"/>
        <v>000</v>
      </c>
      <c r="F70" s="143" t="str">
        <f t="shared" si="17"/>
        <v>6350.06</v>
      </c>
      <c r="G70" s="143" t="s">
        <v>358</v>
      </c>
      <c r="H70" s="141"/>
      <c r="I70" s="141"/>
      <c r="J70" s="141"/>
      <c r="K70" s="141"/>
      <c r="L70" s="141"/>
      <c r="M70" s="141"/>
      <c r="N70" s="141"/>
      <c r="O70" s="141"/>
      <c r="Q70" s="142"/>
      <c r="R70" s="142"/>
      <c r="S70" s="142"/>
      <c r="T70" s="142"/>
      <c r="U70" s="142"/>
      <c r="V70" s="142"/>
      <c r="W70" s="142"/>
      <c r="X70" s="142"/>
      <c r="Z70" s="168"/>
      <c r="AA70" s="168"/>
      <c r="AB70" s="168"/>
      <c r="AC70" s="168"/>
      <c r="AD70" s="168"/>
      <c r="AE70" s="168"/>
      <c r="AF70" s="168"/>
      <c r="AG70" s="168"/>
      <c r="AI70" s="170"/>
      <c r="AJ70" s="170"/>
      <c r="AK70" s="166">
        <f t="shared" si="18"/>
        <v>0</v>
      </c>
      <c r="AL70" s="166">
        <f>IFERROR(VLOOKUP(B70,[2]rptBudgetaryBudgetCrossOrganiza!$A$12876:$O$13175,13,FALSE),"0")</f>
        <v>0</v>
      </c>
      <c r="AM70" s="166"/>
      <c r="AN70" s="166"/>
      <c r="AO70" s="166"/>
      <c r="AP70" s="166"/>
      <c r="AQ70" s="166"/>
      <c r="AS70" s="142"/>
      <c r="AT70" s="142"/>
      <c r="AU70" s="142"/>
      <c r="AV70" s="142"/>
      <c r="AW70" s="142"/>
      <c r="AX70" s="142"/>
      <c r="AY70" s="142"/>
      <c r="AZ70" s="142"/>
    </row>
    <row r="71" spans="2:52" x14ac:dyDescent="0.2">
      <c r="B71" s="143" t="s">
        <v>223</v>
      </c>
      <c r="C71" s="149" t="str">
        <f t="shared" si="14"/>
        <v>45</v>
      </c>
      <c r="D71" s="149" t="str">
        <f t="shared" si="15"/>
        <v>40</v>
      </c>
      <c r="E71" s="149" t="str">
        <f t="shared" si="16"/>
        <v>000</v>
      </c>
      <c r="F71" s="143" t="str">
        <f t="shared" si="17"/>
        <v>6400.01</v>
      </c>
      <c r="G71" s="143" t="s">
        <v>359</v>
      </c>
      <c r="H71" s="141"/>
      <c r="I71" s="141"/>
      <c r="J71" s="141"/>
      <c r="K71" s="141"/>
      <c r="L71" s="141"/>
      <c r="M71" s="141"/>
      <c r="N71" s="141"/>
      <c r="O71" s="141"/>
      <c r="Q71" s="142"/>
      <c r="R71" s="142"/>
      <c r="S71" s="142"/>
      <c r="T71" s="142"/>
      <c r="U71" s="142"/>
      <c r="V71" s="142"/>
      <c r="W71" s="142"/>
      <c r="X71" s="142"/>
      <c r="Z71" s="168"/>
      <c r="AA71" s="168"/>
      <c r="AB71" s="168"/>
      <c r="AC71" s="168"/>
      <c r="AD71" s="168"/>
      <c r="AE71" s="168"/>
      <c r="AF71" s="168"/>
      <c r="AG71" s="168"/>
      <c r="AI71" s="170"/>
      <c r="AJ71" s="170"/>
      <c r="AK71" s="166">
        <f t="shared" si="18"/>
        <v>0</v>
      </c>
      <c r="AL71" s="166">
        <f>IFERROR(VLOOKUP(B71,[2]rptBudgetaryBudgetCrossOrganiza!$A$12876:$O$13175,13,FALSE),"0")</f>
        <v>0</v>
      </c>
      <c r="AM71" s="166"/>
      <c r="AN71" s="166"/>
      <c r="AO71" s="166"/>
      <c r="AP71" s="166"/>
      <c r="AQ71" s="166"/>
      <c r="AS71" s="142"/>
      <c r="AT71" s="142"/>
      <c r="AU71" s="142"/>
      <c r="AV71" s="142"/>
      <c r="AW71" s="142"/>
      <c r="AX71" s="142"/>
      <c r="AY71" s="142"/>
      <c r="AZ71" s="142"/>
    </row>
    <row r="72" spans="2:52" x14ac:dyDescent="0.2">
      <c r="B72" s="143" t="s">
        <v>224</v>
      </c>
      <c r="C72" s="149" t="str">
        <f t="shared" si="14"/>
        <v>45</v>
      </c>
      <c r="D72" s="149" t="str">
        <f t="shared" si="15"/>
        <v>40</v>
      </c>
      <c r="E72" s="149" t="str">
        <f t="shared" si="16"/>
        <v>000</v>
      </c>
      <c r="F72" s="143" t="str">
        <f t="shared" si="17"/>
        <v>6400.02</v>
      </c>
      <c r="G72" s="143" t="s">
        <v>360</v>
      </c>
      <c r="H72" s="141"/>
      <c r="I72" s="141"/>
      <c r="J72" s="141"/>
      <c r="K72" s="141"/>
      <c r="L72" s="141"/>
      <c r="M72" s="141"/>
      <c r="N72" s="141"/>
      <c r="O72" s="141"/>
      <c r="Q72" s="142"/>
      <c r="R72" s="142"/>
      <c r="S72" s="142"/>
      <c r="T72" s="142"/>
      <c r="U72" s="142"/>
      <c r="V72" s="142"/>
      <c r="W72" s="142"/>
      <c r="X72" s="142"/>
      <c r="Z72" s="168"/>
      <c r="AA72" s="168"/>
      <c r="AB72" s="168"/>
      <c r="AC72" s="168"/>
      <c r="AD72" s="168"/>
      <c r="AE72" s="168"/>
      <c r="AF72" s="168"/>
      <c r="AG72" s="168"/>
      <c r="AI72" s="170"/>
      <c r="AJ72" s="170"/>
      <c r="AK72" s="166">
        <f t="shared" si="18"/>
        <v>0</v>
      </c>
      <c r="AL72" s="166">
        <f>IFERROR(VLOOKUP(B72,[2]rptBudgetaryBudgetCrossOrganiza!$A$12876:$O$13175,13,FALSE),"0")</f>
        <v>0</v>
      </c>
      <c r="AM72" s="166"/>
      <c r="AN72" s="166"/>
      <c r="AO72" s="166"/>
      <c r="AP72" s="166"/>
      <c r="AQ72" s="166"/>
      <c r="AS72" s="142"/>
      <c r="AT72" s="142"/>
      <c r="AU72" s="142"/>
      <c r="AV72" s="142"/>
      <c r="AW72" s="142"/>
      <c r="AX72" s="142"/>
      <c r="AY72" s="142"/>
      <c r="AZ72" s="142"/>
    </row>
    <row r="73" spans="2:52" x14ac:dyDescent="0.2">
      <c r="B73" s="143" t="s">
        <v>225</v>
      </c>
      <c r="C73" s="149" t="str">
        <f t="shared" si="14"/>
        <v>45</v>
      </c>
      <c r="D73" s="149" t="str">
        <f t="shared" si="15"/>
        <v>40</v>
      </c>
      <c r="E73" s="149" t="str">
        <f t="shared" si="16"/>
        <v>000</v>
      </c>
      <c r="F73" s="143" t="str">
        <f t="shared" si="17"/>
        <v>6400.03</v>
      </c>
      <c r="G73" s="143" t="s">
        <v>361</v>
      </c>
      <c r="H73" s="141"/>
      <c r="I73" s="141"/>
      <c r="J73" s="141"/>
      <c r="K73" s="141"/>
      <c r="L73" s="141"/>
      <c r="M73" s="141"/>
      <c r="N73" s="141"/>
      <c r="O73" s="141"/>
      <c r="Q73" s="142"/>
      <c r="R73" s="142"/>
      <c r="S73" s="142"/>
      <c r="T73" s="142"/>
      <c r="U73" s="142"/>
      <c r="V73" s="142"/>
      <c r="W73" s="142"/>
      <c r="X73" s="142"/>
      <c r="Z73" s="168"/>
      <c r="AA73" s="168"/>
      <c r="AB73" s="168"/>
      <c r="AC73" s="168"/>
      <c r="AD73" s="168"/>
      <c r="AE73" s="168"/>
      <c r="AF73" s="168"/>
      <c r="AG73" s="168"/>
      <c r="AI73" s="170"/>
      <c r="AJ73" s="170"/>
      <c r="AK73" s="166">
        <f t="shared" si="18"/>
        <v>0</v>
      </c>
      <c r="AL73" s="166">
        <f>IFERROR(VLOOKUP(B73,[2]rptBudgetaryBudgetCrossOrganiza!$A$12876:$O$13175,13,FALSE),"0")</f>
        <v>0</v>
      </c>
      <c r="AM73" s="166"/>
      <c r="AN73" s="166"/>
      <c r="AO73" s="166"/>
      <c r="AP73" s="166"/>
      <c r="AQ73" s="166"/>
      <c r="AS73" s="142"/>
      <c r="AT73" s="142"/>
      <c r="AU73" s="142"/>
      <c r="AV73" s="142"/>
      <c r="AW73" s="142"/>
      <c r="AX73" s="142"/>
      <c r="AY73" s="142"/>
      <c r="AZ73" s="142"/>
    </row>
    <row r="74" spans="2:52" x14ac:dyDescent="0.2">
      <c r="B74" s="143" t="s">
        <v>226</v>
      </c>
      <c r="C74" s="149" t="str">
        <f t="shared" si="14"/>
        <v>45</v>
      </c>
      <c r="D74" s="149" t="str">
        <f t="shared" si="15"/>
        <v>40</v>
      </c>
      <c r="E74" s="149" t="str">
        <f t="shared" si="16"/>
        <v>000</v>
      </c>
      <c r="F74" s="143" t="str">
        <f t="shared" si="17"/>
        <v>6400.04</v>
      </c>
      <c r="G74" s="143" t="s">
        <v>87</v>
      </c>
      <c r="H74" s="141"/>
      <c r="I74" s="141"/>
      <c r="J74" s="141"/>
      <c r="K74" s="141"/>
      <c r="L74" s="141"/>
      <c r="M74" s="141"/>
      <c r="N74" s="141"/>
      <c r="O74" s="141"/>
      <c r="Q74" s="142"/>
      <c r="R74" s="142"/>
      <c r="S74" s="142"/>
      <c r="T74" s="142"/>
      <c r="U74" s="142"/>
      <c r="V74" s="142"/>
      <c r="W74" s="142"/>
      <c r="X74" s="142"/>
      <c r="Z74" s="168"/>
      <c r="AA74" s="168"/>
      <c r="AB74" s="168"/>
      <c r="AC74" s="168"/>
      <c r="AD74" s="168"/>
      <c r="AE74" s="168"/>
      <c r="AF74" s="168"/>
      <c r="AG74" s="168"/>
      <c r="AI74" s="170"/>
      <c r="AJ74" s="170"/>
      <c r="AK74" s="166">
        <f t="shared" si="18"/>
        <v>0</v>
      </c>
      <c r="AL74" s="166">
        <f>IFERROR(VLOOKUP(B74,[2]rptBudgetaryBudgetCrossOrganiza!$A$12876:$O$13175,13,FALSE),"0")</f>
        <v>0</v>
      </c>
      <c r="AM74" s="166"/>
      <c r="AN74" s="166"/>
      <c r="AO74" s="166"/>
      <c r="AP74" s="166"/>
      <c r="AQ74" s="166"/>
      <c r="AS74" s="142"/>
      <c r="AT74" s="142"/>
      <c r="AU74" s="142"/>
      <c r="AV74" s="142"/>
      <c r="AW74" s="142"/>
      <c r="AX74" s="142"/>
      <c r="AY74" s="142"/>
      <c r="AZ74" s="142"/>
    </row>
    <row r="75" spans="2:52" x14ac:dyDescent="0.2">
      <c r="B75" s="143" t="s">
        <v>227</v>
      </c>
      <c r="C75" s="149" t="str">
        <f t="shared" si="14"/>
        <v>45</v>
      </c>
      <c r="D75" s="149" t="str">
        <f t="shared" si="15"/>
        <v>40</v>
      </c>
      <c r="E75" s="149" t="str">
        <f t="shared" si="16"/>
        <v>000</v>
      </c>
      <c r="F75" s="143" t="str">
        <f t="shared" si="17"/>
        <v>6400.05</v>
      </c>
      <c r="G75" s="143" t="s">
        <v>362</v>
      </c>
      <c r="H75" s="141"/>
      <c r="I75" s="141"/>
      <c r="J75" s="141"/>
      <c r="K75" s="141"/>
      <c r="L75" s="141"/>
      <c r="M75" s="141"/>
      <c r="N75" s="141"/>
      <c r="O75" s="141"/>
      <c r="Q75" s="142"/>
      <c r="R75" s="142"/>
      <c r="S75" s="142"/>
      <c r="T75" s="142"/>
      <c r="U75" s="142"/>
      <c r="V75" s="142"/>
      <c r="W75" s="142"/>
      <c r="X75" s="142"/>
      <c r="Z75" s="168"/>
      <c r="AA75" s="168"/>
      <c r="AB75" s="168"/>
      <c r="AC75" s="168"/>
      <c r="AD75" s="168"/>
      <c r="AE75" s="168"/>
      <c r="AF75" s="168"/>
      <c r="AG75" s="168"/>
      <c r="AI75" s="170"/>
      <c r="AJ75" s="170"/>
      <c r="AK75" s="166">
        <f t="shared" si="18"/>
        <v>0</v>
      </c>
      <c r="AL75" s="166">
        <f>IFERROR(VLOOKUP(B75,[2]rptBudgetaryBudgetCrossOrganiza!$A$12876:$O$13175,13,FALSE),"0")</f>
        <v>0</v>
      </c>
      <c r="AM75" s="166"/>
      <c r="AN75" s="166"/>
      <c r="AO75" s="166"/>
      <c r="AP75" s="166"/>
      <c r="AQ75" s="166"/>
      <c r="AS75" s="142"/>
      <c r="AT75" s="142"/>
      <c r="AU75" s="142"/>
      <c r="AV75" s="142"/>
      <c r="AW75" s="142"/>
      <c r="AX75" s="142"/>
      <c r="AY75" s="142"/>
      <c r="AZ75" s="142"/>
    </row>
    <row r="76" spans="2:52" x14ac:dyDescent="0.2">
      <c r="B76" s="143" t="s">
        <v>228</v>
      </c>
      <c r="C76" s="149" t="str">
        <f t="shared" si="14"/>
        <v>45</v>
      </c>
      <c r="D76" s="149" t="str">
        <f t="shared" si="15"/>
        <v>40</v>
      </c>
      <c r="E76" s="149" t="str">
        <f t="shared" si="16"/>
        <v>000</v>
      </c>
      <c r="F76" s="143" t="str">
        <f t="shared" si="17"/>
        <v>6600.01</v>
      </c>
      <c r="G76" s="143" t="s">
        <v>363</v>
      </c>
      <c r="H76" s="141"/>
      <c r="I76" s="141"/>
      <c r="J76" s="141"/>
      <c r="K76" s="141"/>
      <c r="L76" s="141"/>
      <c r="M76" s="141"/>
      <c r="N76" s="141"/>
      <c r="O76" s="141"/>
      <c r="Q76" s="142"/>
      <c r="R76" s="142"/>
      <c r="S76" s="142"/>
      <c r="T76" s="142"/>
      <c r="U76" s="142"/>
      <c r="V76" s="142"/>
      <c r="W76" s="142"/>
      <c r="X76" s="142"/>
      <c r="Z76" s="168"/>
      <c r="AA76" s="168"/>
      <c r="AB76" s="168"/>
      <c r="AC76" s="168"/>
      <c r="AD76" s="168"/>
      <c r="AE76" s="168"/>
      <c r="AF76" s="168"/>
      <c r="AG76" s="168"/>
      <c r="AI76" s="170"/>
      <c r="AJ76" s="170"/>
      <c r="AK76" s="166">
        <f t="shared" si="18"/>
        <v>0</v>
      </c>
      <c r="AL76" s="166">
        <f>IFERROR(VLOOKUP(B76,[2]rptBudgetaryBudgetCrossOrganiza!$A$12876:$O$13175,13,FALSE),"0")</f>
        <v>0</v>
      </c>
      <c r="AM76" s="166"/>
      <c r="AN76" s="166"/>
      <c r="AO76" s="166"/>
      <c r="AP76" s="166"/>
      <c r="AQ76" s="166"/>
      <c r="AS76" s="142"/>
      <c r="AT76" s="142"/>
      <c r="AU76" s="142"/>
      <c r="AV76" s="142"/>
      <c r="AW76" s="142"/>
      <c r="AX76" s="142"/>
      <c r="AY76" s="142"/>
      <c r="AZ76" s="142"/>
    </row>
    <row r="77" spans="2:52" x14ac:dyDescent="0.2">
      <c r="B77" s="143" t="s">
        <v>229</v>
      </c>
      <c r="C77" s="149" t="str">
        <f t="shared" si="14"/>
        <v>45</v>
      </c>
      <c r="D77" s="149" t="str">
        <f t="shared" si="15"/>
        <v>40</v>
      </c>
      <c r="E77" s="149" t="str">
        <f t="shared" si="16"/>
        <v>000</v>
      </c>
      <c r="F77" s="143" t="str">
        <f t="shared" si="17"/>
        <v>6600.03</v>
      </c>
      <c r="G77" s="143" t="s">
        <v>364</v>
      </c>
      <c r="H77" s="141"/>
      <c r="I77" s="141"/>
      <c r="J77" s="141"/>
      <c r="K77" s="141"/>
      <c r="L77" s="141"/>
      <c r="M77" s="141"/>
      <c r="N77" s="141"/>
      <c r="O77" s="141"/>
      <c r="Q77" s="142"/>
      <c r="R77" s="142"/>
      <c r="S77" s="142"/>
      <c r="T77" s="142"/>
      <c r="U77" s="142"/>
      <c r="V77" s="142"/>
      <c r="W77" s="142"/>
      <c r="X77" s="142"/>
      <c r="Z77" s="168"/>
      <c r="AA77" s="168"/>
      <c r="AB77" s="168"/>
      <c r="AC77" s="168"/>
      <c r="AD77" s="168"/>
      <c r="AE77" s="168"/>
      <c r="AF77" s="168"/>
      <c r="AG77" s="168"/>
      <c r="AI77" s="170"/>
      <c r="AJ77" s="170"/>
      <c r="AK77" s="166">
        <f t="shared" si="18"/>
        <v>0</v>
      </c>
      <c r="AL77" s="166">
        <f>IFERROR(VLOOKUP(B77,[2]rptBudgetaryBudgetCrossOrganiza!$A$12876:$O$13175,13,FALSE),"0")</f>
        <v>0</v>
      </c>
      <c r="AM77" s="166"/>
      <c r="AN77" s="166"/>
      <c r="AO77" s="166"/>
      <c r="AP77" s="166"/>
      <c r="AQ77" s="166"/>
      <c r="AS77" s="142"/>
      <c r="AT77" s="142"/>
      <c r="AU77" s="142"/>
      <c r="AV77" s="142"/>
      <c r="AW77" s="142"/>
      <c r="AX77" s="142"/>
      <c r="AY77" s="142"/>
      <c r="AZ77" s="142"/>
    </row>
    <row r="78" spans="2:52" x14ac:dyDescent="0.2">
      <c r="B78" s="143" t="s">
        <v>230</v>
      </c>
      <c r="C78" s="149" t="str">
        <f t="shared" si="14"/>
        <v>45</v>
      </c>
      <c r="D78" s="149" t="str">
        <f t="shared" si="15"/>
        <v>40</v>
      </c>
      <c r="E78" s="149" t="str">
        <f t="shared" si="16"/>
        <v>000</v>
      </c>
      <c r="F78" s="143" t="str">
        <f t="shared" si="17"/>
        <v>6600.04</v>
      </c>
      <c r="G78" s="143" t="s">
        <v>88</v>
      </c>
      <c r="H78" s="141"/>
      <c r="I78" s="141"/>
      <c r="J78" s="141"/>
      <c r="K78" s="141"/>
      <c r="L78" s="141"/>
      <c r="M78" s="141"/>
      <c r="N78" s="141"/>
      <c r="O78" s="141"/>
      <c r="Q78" s="142"/>
      <c r="R78" s="142"/>
      <c r="S78" s="142"/>
      <c r="T78" s="142"/>
      <c r="U78" s="142"/>
      <c r="V78" s="142"/>
      <c r="W78" s="142"/>
      <c r="X78" s="142"/>
      <c r="Z78" s="168"/>
      <c r="AA78" s="168"/>
      <c r="AB78" s="168"/>
      <c r="AC78" s="168"/>
      <c r="AD78" s="168"/>
      <c r="AE78" s="168"/>
      <c r="AF78" s="168"/>
      <c r="AG78" s="168"/>
      <c r="AI78" s="170"/>
      <c r="AJ78" s="170"/>
      <c r="AK78" s="166">
        <f t="shared" si="18"/>
        <v>0</v>
      </c>
      <c r="AL78" s="166">
        <f>IFERROR(VLOOKUP(B78,[2]rptBudgetaryBudgetCrossOrganiza!$A$12876:$O$13175,13,FALSE),"0")</f>
        <v>0</v>
      </c>
      <c r="AM78" s="166"/>
      <c r="AN78" s="166"/>
      <c r="AO78" s="166"/>
      <c r="AP78" s="166"/>
      <c r="AQ78" s="166"/>
      <c r="AS78" s="142"/>
      <c r="AT78" s="142"/>
      <c r="AU78" s="142"/>
      <c r="AV78" s="142"/>
      <c r="AW78" s="142"/>
      <c r="AX78" s="142"/>
      <c r="AY78" s="142"/>
      <c r="AZ78" s="142"/>
    </row>
    <row r="79" spans="2:52" x14ac:dyDescent="0.2">
      <c r="B79" s="143" t="s">
        <v>231</v>
      </c>
      <c r="C79" s="149" t="str">
        <f t="shared" si="14"/>
        <v>45</v>
      </c>
      <c r="D79" s="149" t="str">
        <f t="shared" si="15"/>
        <v>40</v>
      </c>
      <c r="E79" s="149" t="str">
        <f t="shared" si="16"/>
        <v>000</v>
      </c>
      <c r="F79" s="143" t="str">
        <f t="shared" si="17"/>
        <v>6600.05</v>
      </c>
      <c r="G79" s="143" t="s">
        <v>365</v>
      </c>
      <c r="H79" s="141"/>
      <c r="I79" s="141"/>
      <c r="J79" s="141"/>
      <c r="K79" s="141"/>
      <c r="L79" s="141"/>
      <c r="M79" s="141"/>
      <c r="N79" s="141"/>
      <c r="O79" s="141"/>
      <c r="Q79" s="142"/>
      <c r="R79" s="142"/>
      <c r="S79" s="142"/>
      <c r="T79" s="142"/>
      <c r="U79" s="142"/>
      <c r="V79" s="142"/>
      <c r="W79" s="142"/>
      <c r="X79" s="142"/>
      <c r="Z79" s="168"/>
      <c r="AA79" s="168"/>
      <c r="AB79" s="168"/>
      <c r="AC79" s="168"/>
      <c r="AD79" s="168"/>
      <c r="AE79" s="168"/>
      <c r="AF79" s="168"/>
      <c r="AG79" s="168"/>
      <c r="AI79" s="170"/>
      <c r="AJ79" s="170"/>
      <c r="AK79" s="166">
        <f t="shared" si="18"/>
        <v>0</v>
      </c>
      <c r="AL79" s="166">
        <f>IFERROR(VLOOKUP(B79,[2]rptBudgetaryBudgetCrossOrganiza!$A$12876:$O$13175,13,FALSE),"0")</f>
        <v>0</v>
      </c>
      <c r="AM79" s="166"/>
      <c r="AN79" s="166"/>
      <c r="AO79" s="166"/>
      <c r="AP79" s="166"/>
      <c r="AQ79" s="166"/>
      <c r="AS79" s="142"/>
      <c r="AT79" s="142"/>
      <c r="AU79" s="142"/>
      <c r="AV79" s="142"/>
      <c r="AW79" s="142"/>
      <c r="AX79" s="142"/>
      <c r="AY79" s="142"/>
      <c r="AZ79" s="142"/>
    </row>
    <row r="80" spans="2:52" x14ac:dyDescent="0.2">
      <c r="B80" s="143" t="s">
        <v>232</v>
      </c>
      <c r="C80" s="149" t="str">
        <f t="shared" si="14"/>
        <v>45</v>
      </c>
      <c r="D80" s="149" t="str">
        <f t="shared" si="15"/>
        <v>40</v>
      </c>
      <c r="E80" s="149" t="str">
        <f t="shared" si="16"/>
        <v>000</v>
      </c>
      <c r="F80" s="143" t="str">
        <f t="shared" si="17"/>
        <v>6600.06</v>
      </c>
      <c r="G80" s="143" t="s">
        <v>366</v>
      </c>
      <c r="H80" s="141"/>
      <c r="I80" s="141"/>
      <c r="J80" s="141"/>
      <c r="K80" s="141"/>
      <c r="L80" s="141"/>
      <c r="M80" s="141"/>
      <c r="N80" s="141"/>
      <c r="O80" s="141"/>
      <c r="Q80" s="142"/>
      <c r="R80" s="142"/>
      <c r="S80" s="142"/>
      <c r="T80" s="142"/>
      <c r="U80" s="142"/>
      <c r="V80" s="142"/>
      <c r="W80" s="142"/>
      <c r="X80" s="142"/>
      <c r="Z80" s="168"/>
      <c r="AA80" s="168"/>
      <c r="AB80" s="168"/>
      <c r="AC80" s="168"/>
      <c r="AD80" s="168"/>
      <c r="AE80" s="168"/>
      <c r="AF80" s="168"/>
      <c r="AG80" s="168"/>
      <c r="AI80" s="170"/>
      <c r="AJ80" s="170"/>
      <c r="AK80" s="166">
        <f t="shared" si="18"/>
        <v>0</v>
      </c>
      <c r="AL80" s="166">
        <f>IFERROR(VLOOKUP(B80,[2]rptBudgetaryBudgetCrossOrganiza!$A$12876:$O$13175,13,FALSE),"0")</f>
        <v>0</v>
      </c>
      <c r="AM80" s="166"/>
      <c r="AN80" s="166"/>
      <c r="AO80" s="166"/>
      <c r="AP80" s="166"/>
      <c r="AQ80" s="166"/>
      <c r="AS80" s="142"/>
      <c r="AT80" s="142"/>
      <c r="AU80" s="142"/>
      <c r="AV80" s="142"/>
      <c r="AW80" s="142"/>
      <c r="AX80" s="142"/>
      <c r="AY80" s="142"/>
      <c r="AZ80" s="142"/>
    </row>
    <row r="81" spans="2:52" x14ac:dyDescent="0.2">
      <c r="B81" s="143" t="s">
        <v>233</v>
      </c>
      <c r="C81" s="149" t="str">
        <f t="shared" si="14"/>
        <v>45</v>
      </c>
      <c r="D81" s="149" t="str">
        <f t="shared" si="15"/>
        <v>40</v>
      </c>
      <c r="E81" s="149" t="str">
        <f t="shared" si="16"/>
        <v>000</v>
      </c>
      <c r="F81" s="143" t="str">
        <f t="shared" si="17"/>
        <v>6600.07</v>
      </c>
      <c r="G81" s="143" t="s">
        <v>367</v>
      </c>
      <c r="H81" s="141"/>
      <c r="I81" s="141"/>
      <c r="J81" s="141"/>
      <c r="K81" s="141"/>
      <c r="L81" s="141"/>
      <c r="M81" s="141"/>
      <c r="N81" s="141"/>
      <c r="O81" s="141"/>
      <c r="Q81" s="142"/>
      <c r="R81" s="142"/>
      <c r="S81" s="142"/>
      <c r="T81" s="142"/>
      <c r="U81" s="142"/>
      <c r="V81" s="142"/>
      <c r="W81" s="142"/>
      <c r="X81" s="142"/>
      <c r="Z81" s="168"/>
      <c r="AA81" s="168"/>
      <c r="AB81" s="168"/>
      <c r="AC81" s="168"/>
      <c r="AD81" s="168"/>
      <c r="AE81" s="168"/>
      <c r="AF81" s="168"/>
      <c r="AG81" s="168"/>
      <c r="AI81" s="170"/>
      <c r="AJ81" s="170"/>
      <c r="AK81" s="166">
        <f t="shared" si="18"/>
        <v>0</v>
      </c>
      <c r="AL81" s="166">
        <f>IFERROR(VLOOKUP(B81,[2]rptBudgetaryBudgetCrossOrganiza!$A$12876:$O$13175,13,FALSE),"0")</f>
        <v>0</v>
      </c>
      <c r="AM81" s="166"/>
      <c r="AN81" s="166"/>
      <c r="AO81" s="166"/>
      <c r="AP81" s="166"/>
      <c r="AQ81" s="166"/>
      <c r="AS81" s="142"/>
      <c r="AT81" s="142"/>
      <c r="AU81" s="142"/>
      <c r="AV81" s="142"/>
      <c r="AW81" s="142"/>
      <c r="AX81" s="142"/>
      <c r="AY81" s="142"/>
      <c r="AZ81" s="142"/>
    </row>
    <row r="82" spans="2:52" x14ac:dyDescent="0.2">
      <c r="B82" s="143" t="s">
        <v>234</v>
      </c>
      <c r="C82" s="149" t="str">
        <f t="shared" si="14"/>
        <v>45</v>
      </c>
      <c r="D82" s="149" t="str">
        <f t="shared" si="15"/>
        <v>40</v>
      </c>
      <c r="E82" s="149" t="str">
        <f t="shared" si="16"/>
        <v>000</v>
      </c>
      <c r="F82" s="143" t="str">
        <f t="shared" si="17"/>
        <v>6600.08</v>
      </c>
      <c r="G82" s="143" t="s">
        <v>368</v>
      </c>
      <c r="H82" s="141"/>
      <c r="I82" s="141"/>
      <c r="J82" s="141"/>
      <c r="K82" s="141"/>
      <c r="L82" s="141"/>
      <c r="M82" s="141"/>
      <c r="N82" s="141"/>
      <c r="O82" s="141"/>
      <c r="Q82" s="142"/>
      <c r="R82" s="142"/>
      <c r="S82" s="142"/>
      <c r="T82" s="142"/>
      <c r="U82" s="142"/>
      <c r="V82" s="142"/>
      <c r="W82" s="142"/>
      <c r="X82" s="142"/>
      <c r="Z82" s="168"/>
      <c r="AA82" s="168"/>
      <c r="AB82" s="168"/>
      <c r="AC82" s="168"/>
      <c r="AD82" s="168"/>
      <c r="AE82" s="168"/>
      <c r="AF82" s="168"/>
      <c r="AG82" s="168"/>
      <c r="AI82" s="170"/>
      <c r="AJ82" s="170"/>
      <c r="AK82" s="166">
        <f t="shared" si="18"/>
        <v>0</v>
      </c>
      <c r="AL82" s="166">
        <f>IFERROR(VLOOKUP(B82,[2]rptBudgetaryBudgetCrossOrganiza!$A$12876:$O$13175,13,FALSE),"0")</f>
        <v>0</v>
      </c>
      <c r="AM82" s="166"/>
      <c r="AN82" s="166"/>
      <c r="AO82" s="166"/>
      <c r="AP82" s="166"/>
      <c r="AQ82" s="166"/>
      <c r="AS82" s="142"/>
      <c r="AT82" s="142"/>
      <c r="AU82" s="142"/>
      <c r="AV82" s="142"/>
      <c r="AW82" s="142"/>
      <c r="AX82" s="142"/>
      <c r="AY82" s="142"/>
      <c r="AZ82" s="142"/>
    </row>
    <row r="83" spans="2:52" x14ac:dyDescent="0.2">
      <c r="B83" s="143" t="s">
        <v>235</v>
      </c>
      <c r="C83" s="149" t="str">
        <f t="shared" si="14"/>
        <v>45</v>
      </c>
      <c r="D83" s="149" t="str">
        <f t="shared" si="15"/>
        <v>40</v>
      </c>
      <c r="E83" s="149" t="str">
        <f t="shared" si="16"/>
        <v>000</v>
      </c>
      <c r="F83" s="143" t="str">
        <f t="shared" si="17"/>
        <v>6600.14</v>
      </c>
      <c r="G83" s="143" t="s">
        <v>369</v>
      </c>
      <c r="H83" s="141"/>
      <c r="I83" s="141"/>
      <c r="J83" s="141"/>
      <c r="K83" s="141"/>
      <c r="L83" s="141"/>
      <c r="M83" s="141"/>
      <c r="N83" s="141"/>
      <c r="O83" s="141"/>
      <c r="Q83" s="142"/>
      <c r="R83" s="142"/>
      <c r="S83" s="142"/>
      <c r="T83" s="142"/>
      <c r="U83" s="142"/>
      <c r="V83" s="142"/>
      <c r="W83" s="142"/>
      <c r="X83" s="142"/>
      <c r="Z83" s="168"/>
      <c r="AA83" s="168"/>
      <c r="AB83" s="168"/>
      <c r="AC83" s="168"/>
      <c r="AD83" s="168"/>
      <c r="AE83" s="168"/>
      <c r="AF83" s="168"/>
      <c r="AG83" s="168"/>
      <c r="AI83" s="170"/>
      <c r="AJ83" s="170"/>
      <c r="AK83" s="166">
        <f t="shared" si="18"/>
        <v>0</v>
      </c>
      <c r="AL83" s="166">
        <f>IFERROR(VLOOKUP(B83,[2]rptBudgetaryBudgetCrossOrganiza!$A$12876:$O$13175,13,FALSE),"0")</f>
        <v>0</v>
      </c>
      <c r="AM83" s="166"/>
      <c r="AN83" s="166"/>
      <c r="AO83" s="166"/>
      <c r="AP83" s="166"/>
      <c r="AQ83" s="166"/>
      <c r="AS83" s="142"/>
      <c r="AT83" s="142"/>
      <c r="AU83" s="142"/>
      <c r="AV83" s="142"/>
      <c r="AW83" s="142"/>
      <c r="AX83" s="142"/>
      <c r="AY83" s="142"/>
      <c r="AZ83" s="142"/>
    </row>
    <row r="84" spans="2:52" x14ac:dyDescent="0.2">
      <c r="B84" s="143" t="s">
        <v>236</v>
      </c>
      <c r="C84" s="149" t="str">
        <f t="shared" si="14"/>
        <v>45</v>
      </c>
      <c r="D84" s="149" t="str">
        <f t="shared" si="15"/>
        <v>40</v>
      </c>
      <c r="E84" s="149" t="str">
        <f t="shared" si="16"/>
        <v>000</v>
      </c>
      <c r="F84" s="143" t="str">
        <f t="shared" si="17"/>
        <v>6600.24</v>
      </c>
      <c r="G84" s="143" t="s">
        <v>370</v>
      </c>
      <c r="H84" s="141"/>
      <c r="I84" s="141"/>
      <c r="J84" s="141"/>
      <c r="K84" s="141"/>
      <c r="L84" s="141"/>
      <c r="M84" s="141"/>
      <c r="N84" s="141"/>
      <c r="O84" s="141"/>
      <c r="Q84" s="142"/>
      <c r="R84" s="142"/>
      <c r="S84" s="142"/>
      <c r="T84" s="142"/>
      <c r="U84" s="142"/>
      <c r="V84" s="142"/>
      <c r="W84" s="142"/>
      <c r="X84" s="142"/>
      <c r="Z84" s="168"/>
      <c r="AA84" s="168"/>
      <c r="AB84" s="168"/>
      <c r="AC84" s="168"/>
      <c r="AD84" s="168"/>
      <c r="AE84" s="168"/>
      <c r="AF84" s="168"/>
      <c r="AG84" s="168"/>
      <c r="AI84" s="170"/>
      <c r="AJ84" s="170"/>
      <c r="AK84" s="166">
        <f t="shared" si="18"/>
        <v>0</v>
      </c>
      <c r="AL84" s="166">
        <f>IFERROR(VLOOKUP(B84,[2]rptBudgetaryBudgetCrossOrganiza!$A$12876:$O$13175,13,FALSE),"0")</f>
        <v>0</v>
      </c>
      <c r="AM84" s="166"/>
      <c r="AN84" s="166"/>
      <c r="AO84" s="166"/>
      <c r="AP84" s="166"/>
      <c r="AQ84" s="166"/>
      <c r="AS84" s="142"/>
      <c r="AT84" s="142"/>
      <c r="AU84" s="142"/>
      <c r="AV84" s="142"/>
      <c r="AW84" s="142"/>
      <c r="AX84" s="142"/>
      <c r="AY84" s="142"/>
      <c r="AZ84" s="142"/>
    </row>
    <row r="85" spans="2:52" x14ac:dyDescent="0.2">
      <c r="B85" s="143" t="s">
        <v>237</v>
      </c>
      <c r="C85" s="149" t="str">
        <f t="shared" si="14"/>
        <v>45</v>
      </c>
      <c r="D85" s="149" t="str">
        <f t="shared" si="15"/>
        <v>40</v>
      </c>
      <c r="E85" s="149" t="str">
        <f t="shared" si="16"/>
        <v>000</v>
      </c>
      <c r="F85" s="143" t="str">
        <f t="shared" si="17"/>
        <v>6600.25</v>
      </c>
      <c r="G85" s="143" t="s">
        <v>116</v>
      </c>
      <c r="H85" s="141"/>
      <c r="I85" s="141"/>
      <c r="J85" s="141"/>
      <c r="K85" s="141"/>
      <c r="L85" s="141"/>
      <c r="M85" s="141"/>
      <c r="N85" s="141"/>
      <c r="O85" s="141"/>
      <c r="Q85" s="142"/>
      <c r="R85" s="142"/>
      <c r="S85" s="142"/>
      <c r="T85" s="142"/>
      <c r="U85" s="142"/>
      <c r="V85" s="142"/>
      <c r="W85" s="142"/>
      <c r="X85" s="142"/>
      <c r="Z85" s="168"/>
      <c r="AA85" s="168"/>
      <c r="AB85" s="168"/>
      <c r="AC85" s="168"/>
      <c r="AD85" s="168"/>
      <c r="AE85" s="168"/>
      <c r="AF85" s="168"/>
      <c r="AG85" s="168"/>
      <c r="AI85" s="170"/>
      <c r="AJ85" s="170"/>
      <c r="AK85" s="166">
        <f t="shared" si="18"/>
        <v>0</v>
      </c>
      <c r="AL85" s="166">
        <f>IFERROR(VLOOKUP(B85,[2]rptBudgetaryBudgetCrossOrganiza!$A$12876:$O$13175,13,FALSE),"0")</f>
        <v>0</v>
      </c>
      <c r="AM85" s="166"/>
      <c r="AN85" s="166"/>
      <c r="AO85" s="166"/>
      <c r="AP85" s="166"/>
      <c r="AQ85" s="166"/>
      <c r="AS85" s="142"/>
      <c r="AT85" s="142"/>
      <c r="AU85" s="142"/>
      <c r="AV85" s="142"/>
      <c r="AW85" s="142"/>
      <c r="AX85" s="142"/>
      <c r="AY85" s="142"/>
      <c r="AZ85" s="142"/>
    </row>
    <row r="86" spans="2:52" x14ac:dyDescent="0.2">
      <c r="B86" s="143" t="s">
        <v>238</v>
      </c>
      <c r="C86" s="149" t="str">
        <f t="shared" si="14"/>
        <v>45</v>
      </c>
      <c r="D86" s="149" t="str">
        <f t="shared" si="15"/>
        <v>40</v>
      </c>
      <c r="E86" s="149" t="str">
        <f t="shared" si="16"/>
        <v>000</v>
      </c>
      <c r="F86" s="143" t="str">
        <f t="shared" si="17"/>
        <v>6600.26</v>
      </c>
      <c r="G86" s="143" t="s">
        <v>121</v>
      </c>
      <c r="H86" s="141"/>
      <c r="I86" s="141"/>
      <c r="J86" s="141"/>
      <c r="K86" s="141"/>
      <c r="L86" s="141"/>
      <c r="M86" s="141"/>
      <c r="N86" s="141"/>
      <c r="O86" s="141"/>
      <c r="Q86" s="142"/>
      <c r="R86" s="142"/>
      <c r="S86" s="142"/>
      <c r="T86" s="142"/>
      <c r="U86" s="142"/>
      <c r="V86" s="142"/>
      <c r="W86" s="142"/>
      <c r="X86" s="142"/>
      <c r="Z86" s="168"/>
      <c r="AA86" s="168"/>
      <c r="AB86" s="168"/>
      <c r="AC86" s="168"/>
      <c r="AD86" s="168"/>
      <c r="AE86" s="168"/>
      <c r="AF86" s="168"/>
      <c r="AG86" s="168"/>
      <c r="AI86" s="170"/>
      <c r="AJ86" s="170"/>
      <c r="AK86" s="166">
        <f t="shared" si="18"/>
        <v>0</v>
      </c>
      <c r="AL86" s="166">
        <f>IFERROR(VLOOKUP(B86,[2]rptBudgetaryBudgetCrossOrganiza!$A$12876:$O$13175,13,FALSE),"0")</f>
        <v>0</v>
      </c>
      <c r="AM86" s="166"/>
      <c r="AN86" s="166"/>
      <c r="AO86" s="166"/>
      <c r="AP86" s="166"/>
      <c r="AQ86" s="166"/>
      <c r="AS86" s="142"/>
      <c r="AT86" s="142"/>
      <c r="AU86" s="142"/>
      <c r="AV86" s="142"/>
      <c r="AW86" s="142"/>
      <c r="AX86" s="142"/>
      <c r="AY86" s="142"/>
      <c r="AZ86" s="142"/>
    </row>
    <row r="87" spans="2:52" x14ac:dyDescent="0.2">
      <c r="B87" s="143" t="s">
        <v>239</v>
      </c>
      <c r="C87" s="149" t="str">
        <f t="shared" si="14"/>
        <v>45</v>
      </c>
      <c r="D87" s="149" t="str">
        <f t="shared" si="15"/>
        <v>40</v>
      </c>
      <c r="E87" s="149" t="str">
        <f t="shared" si="16"/>
        <v>000</v>
      </c>
      <c r="F87" s="143" t="str">
        <f t="shared" si="17"/>
        <v>6600.27</v>
      </c>
      <c r="G87" s="143" t="s">
        <v>371</v>
      </c>
      <c r="H87" s="141"/>
      <c r="I87" s="141"/>
      <c r="J87" s="141"/>
      <c r="K87" s="141"/>
      <c r="L87" s="141"/>
      <c r="M87" s="141"/>
      <c r="N87" s="141"/>
      <c r="O87" s="141"/>
      <c r="Q87" s="142"/>
      <c r="R87" s="142"/>
      <c r="S87" s="142"/>
      <c r="T87" s="142"/>
      <c r="U87" s="142"/>
      <c r="V87" s="142"/>
      <c r="W87" s="142"/>
      <c r="X87" s="142"/>
      <c r="Z87" s="168"/>
      <c r="AA87" s="168"/>
      <c r="AB87" s="168"/>
      <c r="AC87" s="168"/>
      <c r="AD87" s="168"/>
      <c r="AE87" s="168"/>
      <c r="AF87" s="168"/>
      <c r="AG87" s="168"/>
      <c r="AI87" s="170"/>
      <c r="AJ87" s="170"/>
      <c r="AK87" s="166">
        <f t="shared" si="18"/>
        <v>0</v>
      </c>
      <c r="AL87" s="166">
        <f>IFERROR(VLOOKUP(B87,[2]rptBudgetaryBudgetCrossOrganiza!$A$12876:$O$13175,13,FALSE),"0")</f>
        <v>0</v>
      </c>
      <c r="AM87" s="166"/>
      <c r="AN87" s="166"/>
      <c r="AO87" s="166"/>
      <c r="AP87" s="166"/>
      <c r="AQ87" s="166"/>
      <c r="AS87" s="142"/>
      <c r="AT87" s="142"/>
      <c r="AU87" s="142"/>
      <c r="AV87" s="142"/>
      <c r="AW87" s="142"/>
      <c r="AX87" s="142"/>
      <c r="AY87" s="142"/>
      <c r="AZ87" s="142"/>
    </row>
    <row r="88" spans="2:52" x14ac:dyDescent="0.2">
      <c r="B88" s="143" t="s">
        <v>240</v>
      </c>
      <c r="C88" s="149" t="str">
        <f t="shared" si="14"/>
        <v>45</v>
      </c>
      <c r="D88" s="149" t="str">
        <f t="shared" si="15"/>
        <v>40</v>
      </c>
      <c r="E88" s="149" t="str">
        <f t="shared" si="16"/>
        <v>000</v>
      </c>
      <c r="F88" s="143" t="str">
        <f t="shared" si="17"/>
        <v>6600.29</v>
      </c>
      <c r="G88" s="143" t="s">
        <v>372</v>
      </c>
      <c r="H88" s="141"/>
      <c r="I88" s="141"/>
      <c r="J88" s="141"/>
      <c r="K88" s="141"/>
      <c r="L88" s="141"/>
      <c r="M88" s="141"/>
      <c r="N88" s="141"/>
      <c r="O88" s="141"/>
      <c r="Q88" s="142"/>
      <c r="R88" s="142"/>
      <c r="S88" s="142"/>
      <c r="T88" s="142"/>
      <c r="U88" s="142"/>
      <c r="V88" s="142"/>
      <c r="W88" s="142"/>
      <c r="X88" s="142"/>
      <c r="Z88" s="168"/>
      <c r="AA88" s="168"/>
      <c r="AB88" s="168"/>
      <c r="AC88" s="168"/>
      <c r="AD88" s="168"/>
      <c r="AE88" s="168"/>
      <c r="AF88" s="168"/>
      <c r="AG88" s="168"/>
      <c r="AI88" s="170"/>
      <c r="AJ88" s="170"/>
      <c r="AK88" s="166">
        <f t="shared" si="18"/>
        <v>0</v>
      </c>
      <c r="AL88" s="166">
        <f>IFERROR(VLOOKUP(B88,[2]rptBudgetaryBudgetCrossOrganiza!$A$12876:$O$13175,13,FALSE),"0")</f>
        <v>0</v>
      </c>
      <c r="AM88" s="166"/>
      <c r="AN88" s="166"/>
      <c r="AO88" s="166"/>
      <c r="AP88" s="166"/>
      <c r="AQ88" s="166"/>
      <c r="AS88" s="142"/>
      <c r="AT88" s="142"/>
      <c r="AU88" s="142"/>
      <c r="AV88" s="142"/>
      <c r="AW88" s="142"/>
      <c r="AX88" s="142"/>
      <c r="AY88" s="142"/>
      <c r="AZ88" s="142"/>
    </row>
    <row r="89" spans="2:52" x14ac:dyDescent="0.2">
      <c r="B89" s="143" t="s">
        <v>241</v>
      </c>
      <c r="C89" s="149" t="str">
        <f t="shared" ref="C89:C152" si="19">MID(B89,5,2)</f>
        <v>45</v>
      </c>
      <c r="D89" s="149" t="str">
        <f t="shared" ref="D89:D152" si="20">MID(B89,8,2)</f>
        <v>40</v>
      </c>
      <c r="E89" s="149" t="str">
        <f t="shared" ref="E89:E152" si="21">MID(B89,11,3)</f>
        <v>000</v>
      </c>
      <c r="F89" s="143" t="str">
        <f t="shared" ref="F89:F152" si="22">RIGHT(B89,7)</f>
        <v>6600.30</v>
      </c>
      <c r="G89" s="143" t="s">
        <v>373</v>
      </c>
      <c r="H89" s="141"/>
      <c r="I89" s="141"/>
      <c r="J89" s="141"/>
      <c r="K89" s="141"/>
      <c r="L89" s="141"/>
      <c r="M89" s="141"/>
      <c r="N89" s="141"/>
      <c r="O89" s="141"/>
      <c r="Q89" s="142"/>
      <c r="R89" s="142"/>
      <c r="S89" s="142"/>
      <c r="T89" s="142"/>
      <c r="U89" s="142"/>
      <c r="V89" s="142"/>
      <c r="W89" s="142"/>
      <c r="X89" s="142"/>
      <c r="Z89" s="168"/>
      <c r="AA89" s="168"/>
      <c r="AB89" s="168"/>
      <c r="AC89" s="168"/>
      <c r="AD89" s="168"/>
      <c r="AE89" s="168"/>
      <c r="AF89" s="168"/>
      <c r="AG89" s="168"/>
      <c r="AI89" s="170"/>
      <c r="AJ89" s="170"/>
      <c r="AK89" s="166">
        <f t="shared" si="18"/>
        <v>0</v>
      </c>
      <c r="AL89" s="166">
        <f>IFERROR(VLOOKUP(B89,[2]rptBudgetaryBudgetCrossOrganiza!$A$12876:$O$13175,13,FALSE),"0")</f>
        <v>0</v>
      </c>
      <c r="AM89" s="166"/>
      <c r="AN89" s="166"/>
      <c r="AO89" s="166"/>
      <c r="AP89" s="166"/>
      <c r="AQ89" s="166"/>
      <c r="AS89" s="142"/>
      <c r="AT89" s="142"/>
      <c r="AU89" s="142"/>
      <c r="AV89" s="142"/>
      <c r="AW89" s="142"/>
      <c r="AX89" s="142"/>
      <c r="AY89" s="142"/>
      <c r="AZ89" s="142"/>
    </row>
    <row r="90" spans="2:52" x14ac:dyDescent="0.2">
      <c r="B90" s="143" t="s">
        <v>242</v>
      </c>
      <c r="C90" s="149" t="str">
        <f t="shared" si="19"/>
        <v>45</v>
      </c>
      <c r="D90" s="149" t="str">
        <f t="shared" si="20"/>
        <v>40</v>
      </c>
      <c r="E90" s="149" t="str">
        <f t="shared" si="21"/>
        <v>000</v>
      </c>
      <c r="F90" s="143" t="str">
        <f t="shared" si="22"/>
        <v>7000.03</v>
      </c>
      <c r="G90" s="143" t="s">
        <v>83</v>
      </c>
      <c r="H90" s="141"/>
      <c r="I90" s="141"/>
      <c r="J90" s="141"/>
      <c r="K90" s="141"/>
      <c r="L90" s="141"/>
      <c r="M90" s="141"/>
      <c r="N90" s="141"/>
      <c r="O90" s="141"/>
      <c r="Q90" s="142"/>
      <c r="R90" s="142"/>
      <c r="S90" s="142"/>
      <c r="T90" s="142"/>
      <c r="U90" s="142"/>
      <c r="V90" s="142"/>
      <c r="W90" s="142"/>
      <c r="X90" s="142"/>
      <c r="Z90" s="168"/>
      <c r="AA90" s="168"/>
      <c r="AB90" s="168"/>
      <c r="AC90" s="168"/>
      <c r="AD90" s="168"/>
      <c r="AE90" s="168"/>
      <c r="AF90" s="168"/>
      <c r="AG90" s="168"/>
      <c r="AI90" s="170"/>
      <c r="AJ90" s="170"/>
      <c r="AK90" s="166">
        <f t="shared" si="18"/>
        <v>0</v>
      </c>
      <c r="AL90" s="166">
        <f>IFERROR(VLOOKUP(B90,[2]rptBudgetaryBudgetCrossOrganiza!$A$12876:$O$13175,13,FALSE),"0")</f>
        <v>0</v>
      </c>
      <c r="AM90" s="166"/>
      <c r="AN90" s="166"/>
      <c r="AO90" s="166"/>
      <c r="AP90" s="166"/>
      <c r="AQ90" s="166"/>
      <c r="AS90" s="142"/>
      <c r="AT90" s="142"/>
      <c r="AU90" s="142"/>
      <c r="AV90" s="142"/>
      <c r="AW90" s="142"/>
      <c r="AX90" s="142"/>
      <c r="AY90" s="142"/>
      <c r="AZ90" s="142"/>
    </row>
    <row r="91" spans="2:52" x14ac:dyDescent="0.2">
      <c r="B91" s="143" t="s">
        <v>243</v>
      </c>
      <c r="C91" s="149" t="str">
        <f t="shared" si="19"/>
        <v>45</v>
      </c>
      <c r="D91" s="149" t="str">
        <f t="shared" si="20"/>
        <v>40</v>
      </c>
      <c r="E91" s="149" t="str">
        <f t="shared" si="21"/>
        <v>000</v>
      </c>
      <c r="F91" s="143" t="str">
        <f t="shared" si="22"/>
        <v>7000.04</v>
      </c>
      <c r="G91" s="143" t="s">
        <v>374</v>
      </c>
      <c r="H91" s="141"/>
      <c r="I91" s="141"/>
      <c r="J91" s="141"/>
      <c r="K91" s="141"/>
      <c r="L91" s="141"/>
      <c r="M91" s="141"/>
      <c r="N91" s="141"/>
      <c r="O91" s="141"/>
      <c r="Q91" s="142"/>
      <c r="R91" s="142"/>
      <c r="S91" s="142"/>
      <c r="T91" s="142"/>
      <c r="U91" s="142"/>
      <c r="V91" s="142"/>
      <c r="W91" s="142"/>
      <c r="X91" s="142"/>
      <c r="Z91" s="168"/>
      <c r="AA91" s="168"/>
      <c r="AB91" s="168"/>
      <c r="AC91" s="168"/>
      <c r="AD91" s="168"/>
      <c r="AE91" s="168"/>
      <c r="AF91" s="168"/>
      <c r="AG91" s="168"/>
      <c r="AI91" s="170"/>
      <c r="AJ91" s="170"/>
      <c r="AK91" s="166">
        <f t="shared" si="18"/>
        <v>0</v>
      </c>
      <c r="AL91" s="166">
        <f>IFERROR(VLOOKUP(B91,[2]rptBudgetaryBudgetCrossOrganiza!$A$12876:$O$13175,13,FALSE),"0")</f>
        <v>0</v>
      </c>
      <c r="AM91" s="166"/>
      <c r="AN91" s="166"/>
      <c r="AO91" s="166"/>
      <c r="AP91" s="166"/>
      <c r="AQ91" s="166"/>
      <c r="AS91" s="142"/>
      <c r="AT91" s="142"/>
      <c r="AU91" s="142"/>
      <c r="AV91" s="142"/>
      <c r="AW91" s="142"/>
      <c r="AX91" s="142"/>
      <c r="AY91" s="142"/>
      <c r="AZ91" s="142"/>
    </row>
    <row r="92" spans="2:52" x14ac:dyDescent="0.2">
      <c r="B92" s="143" t="s">
        <v>244</v>
      </c>
      <c r="C92" s="149" t="str">
        <f t="shared" si="19"/>
        <v>45</v>
      </c>
      <c r="D92" s="149" t="str">
        <f t="shared" si="20"/>
        <v>40</v>
      </c>
      <c r="E92" s="149" t="str">
        <f t="shared" si="21"/>
        <v>000</v>
      </c>
      <c r="F92" s="143" t="str">
        <f t="shared" si="22"/>
        <v>7000.07</v>
      </c>
      <c r="G92" s="143" t="s">
        <v>166</v>
      </c>
      <c r="H92" s="141"/>
      <c r="I92" s="141"/>
      <c r="J92" s="141"/>
      <c r="K92" s="141"/>
      <c r="L92" s="141"/>
      <c r="M92" s="141"/>
      <c r="N92" s="141"/>
      <c r="O92" s="141"/>
      <c r="Q92" s="142"/>
      <c r="R92" s="142"/>
      <c r="S92" s="142"/>
      <c r="T92" s="142"/>
      <c r="U92" s="142"/>
      <c r="V92" s="142"/>
      <c r="W92" s="142"/>
      <c r="X92" s="142"/>
      <c r="Z92" s="168"/>
      <c r="AA92" s="168"/>
      <c r="AB92" s="168"/>
      <c r="AC92" s="168"/>
      <c r="AD92" s="168"/>
      <c r="AE92" s="168"/>
      <c r="AF92" s="168"/>
      <c r="AG92" s="168"/>
      <c r="AI92" s="170"/>
      <c r="AJ92" s="170"/>
      <c r="AK92" s="166">
        <f t="shared" si="18"/>
        <v>0</v>
      </c>
      <c r="AL92" s="166">
        <f>IFERROR(VLOOKUP(B92,[2]rptBudgetaryBudgetCrossOrganiza!$A$12876:$O$13175,13,FALSE),"0")</f>
        <v>0</v>
      </c>
      <c r="AM92" s="166"/>
      <c r="AN92" s="166"/>
      <c r="AO92" s="166"/>
      <c r="AP92" s="166"/>
      <c r="AQ92" s="166"/>
      <c r="AS92" s="142"/>
      <c r="AT92" s="142"/>
      <c r="AU92" s="142"/>
      <c r="AV92" s="142"/>
      <c r="AW92" s="142"/>
      <c r="AX92" s="142"/>
      <c r="AY92" s="142"/>
      <c r="AZ92" s="142"/>
    </row>
    <row r="93" spans="2:52" x14ac:dyDescent="0.2">
      <c r="B93" s="143" t="s">
        <v>245</v>
      </c>
      <c r="C93" s="149" t="str">
        <f t="shared" si="19"/>
        <v>45</v>
      </c>
      <c r="D93" s="149" t="str">
        <f t="shared" si="20"/>
        <v>40</v>
      </c>
      <c r="E93" s="149" t="str">
        <f t="shared" si="21"/>
        <v>000</v>
      </c>
      <c r="F93" s="143" t="str">
        <f t="shared" si="22"/>
        <v>7000.08</v>
      </c>
      <c r="G93" s="143" t="s">
        <v>117</v>
      </c>
      <c r="H93" s="141"/>
      <c r="I93" s="141"/>
      <c r="J93" s="141"/>
      <c r="K93" s="141"/>
      <c r="L93" s="141"/>
      <c r="M93" s="141"/>
      <c r="N93" s="141"/>
      <c r="O93" s="141"/>
      <c r="Q93" s="142"/>
      <c r="R93" s="142"/>
      <c r="S93" s="142"/>
      <c r="T93" s="142"/>
      <c r="U93" s="142"/>
      <c r="V93" s="142"/>
      <c r="W93" s="142"/>
      <c r="X93" s="142"/>
      <c r="Z93" s="168"/>
      <c r="AA93" s="168"/>
      <c r="AB93" s="168"/>
      <c r="AC93" s="168"/>
      <c r="AD93" s="168"/>
      <c r="AE93" s="168"/>
      <c r="AF93" s="168"/>
      <c r="AG93" s="168"/>
      <c r="AI93" s="170"/>
      <c r="AJ93" s="170"/>
      <c r="AK93" s="166">
        <f t="shared" si="18"/>
        <v>0</v>
      </c>
      <c r="AL93" s="166">
        <f>IFERROR(VLOOKUP(B93,[2]rptBudgetaryBudgetCrossOrganiza!$A$12876:$O$13175,13,FALSE),"0")</f>
        <v>0</v>
      </c>
      <c r="AM93" s="166"/>
      <c r="AN93" s="166"/>
      <c r="AO93" s="166"/>
      <c r="AP93" s="166"/>
      <c r="AQ93" s="166"/>
      <c r="AS93" s="142"/>
      <c r="AT93" s="142"/>
      <c r="AU93" s="142"/>
      <c r="AV93" s="142"/>
      <c r="AW93" s="142"/>
      <c r="AX93" s="142"/>
      <c r="AY93" s="142"/>
      <c r="AZ93" s="142"/>
    </row>
    <row r="94" spans="2:52" x14ac:dyDescent="0.2">
      <c r="B94" s="143" t="s">
        <v>246</v>
      </c>
      <c r="C94" s="149" t="str">
        <f t="shared" si="19"/>
        <v>45</v>
      </c>
      <c r="D94" s="149" t="str">
        <f t="shared" si="20"/>
        <v>40</v>
      </c>
      <c r="E94" s="149" t="str">
        <f t="shared" si="21"/>
        <v>000</v>
      </c>
      <c r="F94" s="143" t="str">
        <f t="shared" si="22"/>
        <v>7000.12</v>
      </c>
      <c r="G94" s="143" t="s">
        <v>375</v>
      </c>
      <c r="H94" s="141"/>
      <c r="I94" s="141"/>
      <c r="J94" s="141"/>
      <c r="K94" s="141"/>
      <c r="L94" s="141"/>
      <c r="M94" s="141"/>
      <c r="N94" s="141"/>
      <c r="O94" s="141"/>
      <c r="Q94" s="142"/>
      <c r="R94" s="142"/>
      <c r="S94" s="142"/>
      <c r="T94" s="142"/>
      <c r="U94" s="142"/>
      <c r="V94" s="142"/>
      <c r="W94" s="142"/>
      <c r="X94" s="142"/>
      <c r="Z94" s="168"/>
      <c r="AA94" s="168"/>
      <c r="AB94" s="168"/>
      <c r="AC94" s="168"/>
      <c r="AD94" s="168"/>
      <c r="AE94" s="168"/>
      <c r="AF94" s="168"/>
      <c r="AG94" s="168"/>
      <c r="AI94" s="170"/>
      <c r="AJ94" s="170"/>
      <c r="AK94" s="166">
        <f t="shared" si="18"/>
        <v>0</v>
      </c>
      <c r="AL94" s="166">
        <f>IFERROR(VLOOKUP(B94,[2]rptBudgetaryBudgetCrossOrganiza!$A$12876:$O$13175,13,FALSE),"0")</f>
        <v>0</v>
      </c>
      <c r="AM94" s="166"/>
      <c r="AN94" s="166"/>
      <c r="AO94" s="166"/>
      <c r="AP94" s="166"/>
      <c r="AQ94" s="166"/>
      <c r="AS94" s="142"/>
      <c r="AT94" s="142"/>
      <c r="AU94" s="142"/>
      <c r="AV94" s="142"/>
      <c r="AW94" s="142"/>
      <c r="AX94" s="142"/>
      <c r="AY94" s="142"/>
      <c r="AZ94" s="142"/>
    </row>
    <row r="95" spans="2:52" x14ac:dyDescent="0.2">
      <c r="B95" s="143" t="s">
        <v>247</v>
      </c>
      <c r="C95" s="149" t="str">
        <f t="shared" si="19"/>
        <v>45</v>
      </c>
      <c r="D95" s="149" t="str">
        <f t="shared" si="20"/>
        <v>40</v>
      </c>
      <c r="E95" s="149" t="str">
        <f t="shared" si="21"/>
        <v>000</v>
      </c>
      <c r="F95" s="143" t="str">
        <f t="shared" si="22"/>
        <v>7000.99</v>
      </c>
      <c r="G95" s="143" t="s">
        <v>84</v>
      </c>
      <c r="H95" s="141"/>
      <c r="I95" s="141"/>
      <c r="J95" s="141"/>
      <c r="K95" s="141"/>
      <c r="L95" s="141"/>
      <c r="M95" s="141"/>
      <c r="N95" s="141"/>
      <c r="O95" s="141"/>
      <c r="Q95" s="142"/>
      <c r="R95" s="142"/>
      <c r="S95" s="142"/>
      <c r="T95" s="142"/>
      <c r="U95" s="142"/>
      <c r="V95" s="142"/>
      <c r="W95" s="142"/>
      <c r="X95" s="142"/>
      <c r="Z95" s="168"/>
      <c r="AA95" s="168"/>
      <c r="AB95" s="168"/>
      <c r="AC95" s="168"/>
      <c r="AD95" s="168"/>
      <c r="AE95" s="168"/>
      <c r="AF95" s="168"/>
      <c r="AG95" s="168"/>
      <c r="AI95" s="170"/>
      <c r="AJ95" s="170"/>
      <c r="AK95" s="166">
        <f t="shared" si="18"/>
        <v>0</v>
      </c>
      <c r="AL95" s="166">
        <f>IFERROR(VLOOKUP(B95,[2]rptBudgetaryBudgetCrossOrganiza!$A$12876:$O$13175,13,FALSE),"0")</f>
        <v>0</v>
      </c>
      <c r="AM95" s="166"/>
      <c r="AN95" s="166"/>
      <c r="AO95" s="166"/>
      <c r="AP95" s="166"/>
      <c r="AQ95" s="166"/>
      <c r="AS95" s="142"/>
      <c r="AT95" s="142"/>
      <c r="AU95" s="142"/>
      <c r="AV95" s="142"/>
      <c r="AW95" s="142"/>
      <c r="AX95" s="142"/>
      <c r="AY95" s="142"/>
      <c r="AZ95" s="142"/>
    </row>
    <row r="96" spans="2:52" x14ac:dyDescent="0.2">
      <c r="B96" s="143" t="s">
        <v>248</v>
      </c>
      <c r="C96" s="149" t="str">
        <f t="shared" si="19"/>
        <v>45</v>
      </c>
      <c r="D96" s="149" t="str">
        <f t="shared" si="20"/>
        <v>41</v>
      </c>
      <c r="E96" s="149" t="str">
        <f t="shared" si="21"/>
        <v>000</v>
      </c>
      <c r="F96" s="143" t="str">
        <f t="shared" si="22"/>
        <v>5000.01</v>
      </c>
      <c r="G96" s="143" t="s">
        <v>319</v>
      </c>
      <c r="H96" s="141"/>
      <c r="I96" s="141"/>
      <c r="J96" s="141"/>
      <c r="K96" s="141"/>
      <c r="L96" s="141"/>
      <c r="M96" s="141"/>
      <c r="N96" s="141"/>
      <c r="O96" s="141"/>
      <c r="Q96" s="142"/>
      <c r="R96" s="142"/>
      <c r="S96" s="142"/>
      <c r="T96" s="142"/>
      <c r="U96" s="142"/>
      <c r="V96" s="142"/>
      <c r="W96" s="142"/>
      <c r="X96" s="142"/>
      <c r="Z96" s="168"/>
      <c r="AA96" s="168"/>
      <c r="AB96" s="168"/>
      <c r="AC96" s="168"/>
      <c r="AD96" s="168"/>
      <c r="AE96" s="168"/>
      <c r="AF96" s="168"/>
      <c r="AG96" s="168"/>
      <c r="AI96" s="170"/>
      <c r="AJ96" s="170"/>
      <c r="AK96" s="166">
        <f t="shared" si="18"/>
        <v>0</v>
      </c>
      <c r="AL96" s="166">
        <f>IFERROR(VLOOKUP(B96,[2]rptBudgetaryBudgetCrossOrganiza!$A$12876:$O$13175,13,FALSE),"0")</f>
        <v>0</v>
      </c>
      <c r="AM96" s="166"/>
      <c r="AN96" s="166"/>
      <c r="AO96" s="166"/>
      <c r="AP96" s="166"/>
      <c r="AQ96" s="166"/>
      <c r="AS96" s="142"/>
      <c r="AT96" s="142"/>
      <c r="AU96" s="142"/>
      <c r="AV96" s="142"/>
      <c r="AW96" s="142"/>
      <c r="AX96" s="142"/>
      <c r="AY96" s="142"/>
      <c r="AZ96" s="142"/>
    </row>
    <row r="97" spans="2:52" x14ac:dyDescent="0.2">
      <c r="B97" s="143" t="s">
        <v>249</v>
      </c>
      <c r="C97" s="149" t="str">
        <f t="shared" si="19"/>
        <v>45</v>
      </c>
      <c r="D97" s="149" t="str">
        <f t="shared" si="20"/>
        <v>41</v>
      </c>
      <c r="E97" s="149" t="str">
        <f t="shared" si="21"/>
        <v>000</v>
      </c>
      <c r="F97" s="143" t="str">
        <f t="shared" si="22"/>
        <v>5000.02</v>
      </c>
      <c r="G97" s="143" t="s">
        <v>320</v>
      </c>
      <c r="H97" s="141"/>
      <c r="I97" s="141"/>
      <c r="J97" s="141"/>
      <c r="K97" s="141"/>
      <c r="L97" s="141"/>
      <c r="M97" s="141"/>
      <c r="N97" s="141"/>
      <c r="O97" s="141"/>
      <c r="Q97" s="142"/>
      <c r="R97" s="142"/>
      <c r="S97" s="142"/>
      <c r="T97" s="142"/>
      <c r="U97" s="142"/>
      <c r="V97" s="142"/>
      <c r="W97" s="142"/>
      <c r="X97" s="142"/>
      <c r="Z97" s="168"/>
      <c r="AA97" s="168"/>
      <c r="AB97" s="168"/>
      <c r="AC97" s="168"/>
      <c r="AD97" s="168"/>
      <c r="AE97" s="168"/>
      <c r="AF97" s="168"/>
      <c r="AG97" s="168"/>
      <c r="AI97" s="170"/>
      <c r="AJ97" s="170"/>
      <c r="AK97" s="166">
        <f t="shared" si="18"/>
        <v>0</v>
      </c>
      <c r="AL97" s="166">
        <f>IFERROR(VLOOKUP(B97,[2]rptBudgetaryBudgetCrossOrganiza!$A$12876:$O$13175,13,FALSE),"0")</f>
        <v>0</v>
      </c>
      <c r="AM97" s="166"/>
      <c r="AN97" s="166"/>
      <c r="AO97" s="166"/>
      <c r="AP97" s="166"/>
      <c r="AQ97" s="166"/>
      <c r="AS97" s="142"/>
      <c r="AT97" s="142"/>
      <c r="AU97" s="142"/>
      <c r="AV97" s="142"/>
      <c r="AW97" s="142"/>
      <c r="AX97" s="142"/>
      <c r="AY97" s="142"/>
      <c r="AZ97" s="142"/>
    </row>
    <row r="98" spans="2:52" x14ac:dyDescent="0.2">
      <c r="B98" s="143" t="s">
        <v>250</v>
      </c>
      <c r="C98" s="149" t="str">
        <f t="shared" si="19"/>
        <v>45</v>
      </c>
      <c r="D98" s="149" t="str">
        <f t="shared" si="20"/>
        <v>41</v>
      </c>
      <c r="E98" s="149" t="str">
        <f t="shared" si="21"/>
        <v>000</v>
      </c>
      <c r="F98" s="143" t="str">
        <f t="shared" si="22"/>
        <v>5000.03</v>
      </c>
      <c r="G98" s="143" t="s">
        <v>321</v>
      </c>
      <c r="H98" s="141"/>
      <c r="I98" s="141"/>
      <c r="J98" s="141"/>
      <c r="K98" s="141"/>
      <c r="L98" s="141"/>
      <c r="M98" s="141"/>
      <c r="N98" s="141"/>
      <c r="O98" s="141"/>
      <c r="Q98" s="142"/>
      <c r="R98" s="142"/>
      <c r="S98" s="142"/>
      <c r="T98" s="142"/>
      <c r="U98" s="142"/>
      <c r="V98" s="142"/>
      <c r="W98" s="142"/>
      <c r="X98" s="142"/>
      <c r="Z98" s="168"/>
      <c r="AA98" s="168"/>
      <c r="AB98" s="168"/>
      <c r="AC98" s="168"/>
      <c r="AD98" s="168"/>
      <c r="AE98" s="168"/>
      <c r="AF98" s="168"/>
      <c r="AG98" s="168"/>
      <c r="AI98" s="170"/>
      <c r="AJ98" s="170"/>
      <c r="AK98" s="166">
        <f t="shared" si="18"/>
        <v>0</v>
      </c>
      <c r="AL98" s="166">
        <f>IFERROR(VLOOKUP(B98,[2]rptBudgetaryBudgetCrossOrganiza!$A$12876:$O$13175,13,FALSE),"0")</f>
        <v>0</v>
      </c>
      <c r="AM98" s="166"/>
      <c r="AN98" s="166"/>
      <c r="AO98" s="166"/>
      <c r="AP98" s="166"/>
      <c r="AQ98" s="166"/>
      <c r="AS98" s="142"/>
      <c r="AT98" s="142"/>
      <c r="AU98" s="142"/>
      <c r="AV98" s="142"/>
      <c r="AW98" s="142"/>
      <c r="AX98" s="142"/>
      <c r="AY98" s="142"/>
      <c r="AZ98" s="142"/>
    </row>
    <row r="99" spans="2:52" x14ac:dyDescent="0.2">
      <c r="B99" s="143" t="s">
        <v>251</v>
      </c>
      <c r="C99" s="149" t="str">
        <f t="shared" si="19"/>
        <v>45</v>
      </c>
      <c r="D99" s="149" t="str">
        <f t="shared" si="20"/>
        <v>41</v>
      </c>
      <c r="E99" s="149" t="str">
        <f t="shared" si="21"/>
        <v>000</v>
      </c>
      <c r="F99" s="143" t="str">
        <f t="shared" si="22"/>
        <v>5000.04</v>
      </c>
      <c r="G99" s="143" t="s">
        <v>322</v>
      </c>
      <c r="H99" s="141"/>
      <c r="I99" s="141"/>
      <c r="J99" s="141"/>
      <c r="K99" s="141"/>
      <c r="L99" s="141"/>
      <c r="M99" s="141"/>
      <c r="N99" s="141"/>
      <c r="O99" s="141"/>
      <c r="Q99" s="142"/>
      <c r="R99" s="142"/>
      <c r="S99" s="142"/>
      <c r="T99" s="142"/>
      <c r="U99" s="142"/>
      <c r="V99" s="142"/>
      <c r="W99" s="142"/>
      <c r="X99" s="142"/>
      <c r="Z99" s="168"/>
      <c r="AA99" s="168"/>
      <c r="AB99" s="168"/>
      <c r="AC99" s="168"/>
      <c r="AD99" s="168"/>
      <c r="AE99" s="168"/>
      <c r="AF99" s="168"/>
      <c r="AG99" s="168"/>
      <c r="AI99" s="170"/>
      <c r="AJ99" s="170"/>
      <c r="AK99" s="166">
        <f t="shared" si="18"/>
        <v>0</v>
      </c>
      <c r="AL99" s="166">
        <f>IFERROR(VLOOKUP(B99,[2]rptBudgetaryBudgetCrossOrganiza!$A$12876:$O$13175,13,FALSE),"0")</f>
        <v>0</v>
      </c>
      <c r="AM99" s="166"/>
      <c r="AN99" s="166"/>
      <c r="AO99" s="166"/>
      <c r="AP99" s="166"/>
      <c r="AQ99" s="166"/>
      <c r="AS99" s="142"/>
      <c r="AT99" s="142"/>
      <c r="AU99" s="142"/>
      <c r="AV99" s="142"/>
      <c r="AW99" s="142"/>
      <c r="AX99" s="142"/>
      <c r="AY99" s="142"/>
      <c r="AZ99" s="142"/>
    </row>
    <row r="100" spans="2:52" x14ac:dyDescent="0.2">
      <c r="B100" s="143" t="s">
        <v>252</v>
      </c>
      <c r="C100" s="149" t="str">
        <f t="shared" si="19"/>
        <v>45</v>
      </c>
      <c r="D100" s="149" t="str">
        <f t="shared" si="20"/>
        <v>41</v>
      </c>
      <c r="E100" s="149" t="str">
        <f t="shared" si="21"/>
        <v>000</v>
      </c>
      <c r="F100" s="143" t="str">
        <f t="shared" si="22"/>
        <v>5000.06</v>
      </c>
      <c r="G100" s="143" t="s">
        <v>323</v>
      </c>
      <c r="H100" s="141"/>
      <c r="I100" s="141"/>
      <c r="J100" s="141"/>
      <c r="K100" s="141"/>
      <c r="L100" s="141"/>
      <c r="M100" s="141"/>
      <c r="N100" s="141"/>
      <c r="O100" s="141"/>
      <c r="Q100" s="142"/>
      <c r="R100" s="142"/>
      <c r="S100" s="142"/>
      <c r="T100" s="142"/>
      <c r="U100" s="142"/>
      <c r="V100" s="142"/>
      <c r="W100" s="142"/>
      <c r="X100" s="142"/>
      <c r="Z100" s="168"/>
      <c r="AA100" s="168"/>
      <c r="AB100" s="168"/>
      <c r="AC100" s="168"/>
      <c r="AD100" s="168"/>
      <c r="AE100" s="168"/>
      <c r="AF100" s="168"/>
      <c r="AG100" s="168"/>
      <c r="AI100" s="170"/>
      <c r="AJ100" s="170"/>
      <c r="AK100" s="166">
        <f t="shared" si="18"/>
        <v>0</v>
      </c>
      <c r="AL100" s="166">
        <f>IFERROR(VLOOKUP(B100,[2]rptBudgetaryBudgetCrossOrganiza!$A$12876:$O$13175,13,FALSE),"0")</f>
        <v>0</v>
      </c>
      <c r="AM100" s="166"/>
      <c r="AN100" s="166"/>
      <c r="AO100" s="166"/>
      <c r="AP100" s="166"/>
      <c r="AQ100" s="166"/>
      <c r="AS100" s="142"/>
      <c r="AT100" s="142"/>
      <c r="AU100" s="142"/>
      <c r="AV100" s="142"/>
      <c r="AW100" s="142"/>
      <c r="AX100" s="142"/>
      <c r="AY100" s="142"/>
      <c r="AZ100" s="142"/>
    </row>
    <row r="101" spans="2:52" x14ac:dyDescent="0.2">
      <c r="B101" s="143" t="s">
        <v>253</v>
      </c>
      <c r="C101" s="149" t="str">
        <f t="shared" si="19"/>
        <v>45</v>
      </c>
      <c r="D101" s="149" t="str">
        <f t="shared" si="20"/>
        <v>41</v>
      </c>
      <c r="E101" s="149" t="str">
        <f t="shared" si="21"/>
        <v>000</v>
      </c>
      <c r="F101" s="143" t="str">
        <f t="shared" si="22"/>
        <v>5000.07</v>
      </c>
      <c r="G101" s="143" t="s">
        <v>324</v>
      </c>
      <c r="H101" s="141"/>
      <c r="I101" s="141"/>
      <c r="J101" s="141"/>
      <c r="K101" s="141"/>
      <c r="L101" s="141"/>
      <c r="M101" s="141"/>
      <c r="N101" s="141"/>
      <c r="O101" s="141"/>
      <c r="Q101" s="142"/>
      <c r="R101" s="142"/>
      <c r="S101" s="142"/>
      <c r="T101" s="142"/>
      <c r="U101" s="142"/>
      <c r="V101" s="142"/>
      <c r="W101" s="142"/>
      <c r="X101" s="142"/>
      <c r="Z101" s="168"/>
      <c r="AA101" s="168"/>
      <c r="AB101" s="168"/>
      <c r="AC101" s="168"/>
      <c r="AD101" s="168"/>
      <c r="AE101" s="168"/>
      <c r="AF101" s="168"/>
      <c r="AG101" s="168"/>
      <c r="AI101" s="170"/>
      <c r="AJ101" s="170"/>
      <c r="AK101" s="166">
        <f t="shared" si="18"/>
        <v>0</v>
      </c>
      <c r="AL101" s="166">
        <f>IFERROR(VLOOKUP(B101,[2]rptBudgetaryBudgetCrossOrganiza!$A$12876:$O$13175,13,FALSE),"0")</f>
        <v>0</v>
      </c>
      <c r="AM101" s="166"/>
      <c r="AN101" s="166"/>
      <c r="AO101" s="166"/>
      <c r="AP101" s="166"/>
      <c r="AQ101" s="166"/>
      <c r="AS101" s="142"/>
      <c r="AT101" s="142"/>
      <c r="AU101" s="142"/>
      <c r="AV101" s="142"/>
      <c r="AW101" s="142"/>
      <c r="AX101" s="142"/>
      <c r="AY101" s="142"/>
      <c r="AZ101" s="142"/>
    </row>
    <row r="102" spans="2:52" x14ac:dyDescent="0.2">
      <c r="B102" s="143" t="s">
        <v>254</v>
      </c>
      <c r="C102" s="149" t="str">
        <f t="shared" si="19"/>
        <v>45</v>
      </c>
      <c r="D102" s="149" t="str">
        <f t="shared" si="20"/>
        <v>41</v>
      </c>
      <c r="E102" s="149" t="str">
        <f t="shared" si="21"/>
        <v>000</v>
      </c>
      <c r="F102" s="143" t="str">
        <f t="shared" si="22"/>
        <v>5000.08</v>
      </c>
      <c r="G102" s="143" t="s">
        <v>325</v>
      </c>
      <c r="H102" s="141"/>
      <c r="I102" s="141"/>
      <c r="J102" s="141"/>
      <c r="K102" s="141"/>
      <c r="L102" s="141"/>
      <c r="M102" s="141"/>
      <c r="N102" s="141"/>
      <c r="O102" s="141"/>
      <c r="Q102" s="142"/>
      <c r="R102" s="142"/>
      <c r="S102" s="142"/>
      <c r="T102" s="142"/>
      <c r="U102" s="142"/>
      <c r="V102" s="142"/>
      <c r="W102" s="142"/>
      <c r="X102" s="142"/>
      <c r="Z102" s="168"/>
      <c r="AA102" s="168"/>
      <c r="AB102" s="168"/>
      <c r="AC102" s="168"/>
      <c r="AD102" s="168"/>
      <c r="AE102" s="168"/>
      <c r="AF102" s="168"/>
      <c r="AG102" s="168"/>
      <c r="AI102" s="170"/>
      <c r="AJ102" s="170"/>
      <c r="AK102" s="166">
        <f t="shared" si="18"/>
        <v>0</v>
      </c>
      <c r="AL102" s="166">
        <f>IFERROR(VLOOKUP(B102,[2]rptBudgetaryBudgetCrossOrganiza!$A$12876:$O$13175,13,FALSE),"0")</f>
        <v>0</v>
      </c>
      <c r="AM102" s="166"/>
      <c r="AN102" s="166"/>
      <c r="AO102" s="166"/>
      <c r="AP102" s="166"/>
      <c r="AQ102" s="166"/>
      <c r="AS102" s="142"/>
      <c r="AT102" s="142"/>
      <c r="AU102" s="142"/>
      <c r="AV102" s="142"/>
      <c r="AW102" s="142"/>
      <c r="AX102" s="142"/>
      <c r="AY102" s="142"/>
      <c r="AZ102" s="142"/>
    </row>
    <row r="103" spans="2:52" x14ac:dyDescent="0.2">
      <c r="B103" s="143" t="s">
        <v>255</v>
      </c>
      <c r="C103" s="149" t="str">
        <f t="shared" si="19"/>
        <v>45</v>
      </c>
      <c r="D103" s="149" t="str">
        <f t="shared" si="20"/>
        <v>41</v>
      </c>
      <c r="E103" s="149" t="str">
        <f t="shared" si="21"/>
        <v>000</v>
      </c>
      <c r="F103" s="143" t="str">
        <f t="shared" si="22"/>
        <v>5000.11</v>
      </c>
      <c r="G103" s="143" t="s">
        <v>326</v>
      </c>
      <c r="H103" s="141"/>
      <c r="I103" s="141"/>
      <c r="J103" s="141"/>
      <c r="K103" s="141"/>
      <c r="L103" s="141"/>
      <c r="M103" s="141"/>
      <c r="N103" s="141"/>
      <c r="O103" s="141"/>
      <c r="Q103" s="142"/>
      <c r="R103" s="142"/>
      <c r="S103" s="142"/>
      <c r="T103" s="142"/>
      <c r="U103" s="142"/>
      <c r="V103" s="142"/>
      <c r="W103" s="142"/>
      <c r="X103" s="142"/>
      <c r="Z103" s="168"/>
      <c r="AA103" s="168"/>
      <c r="AB103" s="168"/>
      <c r="AC103" s="168"/>
      <c r="AD103" s="168"/>
      <c r="AE103" s="168"/>
      <c r="AF103" s="168"/>
      <c r="AG103" s="168"/>
      <c r="AI103" s="170"/>
      <c r="AJ103" s="170"/>
      <c r="AK103" s="166">
        <f t="shared" si="18"/>
        <v>0</v>
      </c>
      <c r="AL103" s="166">
        <f>IFERROR(VLOOKUP(B103,[2]rptBudgetaryBudgetCrossOrganiza!$A$12876:$O$13175,13,FALSE),"0")</f>
        <v>0</v>
      </c>
      <c r="AM103" s="166"/>
      <c r="AN103" s="166"/>
      <c r="AO103" s="166"/>
      <c r="AP103" s="166"/>
      <c r="AQ103" s="166"/>
      <c r="AS103" s="142"/>
      <c r="AT103" s="142"/>
      <c r="AU103" s="142"/>
      <c r="AV103" s="142"/>
      <c r="AW103" s="142"/>
      <c r="AX103" s="142"/>
      <c r="AY103" s="142"/>
      <c r="AZ103" s="142"/>
    </row>
    <row r="104" spans="2:52" x14ac:dyDescent="0.2">
      <c r="B104" s="143" t="s">
        <v>256</v>
      </c>
      <c r="C104" s="149" t="str">
        <f t="shared" si="19"/>
        <v>45</v>
      </c>
      <c r="D104" s="149" t="str">
        <f t="shared" si="20"/>
        <v>41</v>
      </c>
      <c r="E104" s="149" t="str">
        <f t="shared" si="21"/>
        <v>000</v>
      </c>
      <c r="F104" s="143" t="str">
        <f t="shared" si="22"/>
        <v>5000.99</v>
      </c>
      <c r="G104" s="143" t="s">
        <v>327</v>
      </c>
      <c r="H104" s="141"/>
      <c r="I104" s="141"/>
      <c r="J104" s="141"/>
      <c r="K104" s="141"/>
      <c r="L104" s="141"/>
      <c r="M104" s="141"/>
      <c r="N104" s="141"/>
      <c r="O104" s="141"/>
      <c r="Q104" s="142"/>
      <c r="R104" s="142"/>
      <c r="S104" s="142"/>
      <c r="T104" s="142"/>
      <c r="U104" s="142"/>
      <c r="V104" s="142"/>
      <c r="W104" s="142"/>
      <c r="X104" s="142"/>
      <c r="Z104" s="168"/>
      <c r="AA104" s="168"/>
      <c r="AB104" s="168"/>
      <c r="AC104" s="168"/>
      <c r="AD104" s="168"/>
      <c r="AE104" s="168"/>
      <c r="AF104" s="168"/>
      <c r="AG104" s="168"/>
      <c r="AI104" s="170"/>
      <c r="AJ104" s="170"/>
      <c r="AK104" s="166">
        <f t="shared" si="18"/>
        <v>0</v>
      </c>
      <c r="AL104" s="166">
        <f>IFERROR(VLOOKUP(B104,[2]rptBudgetaryBudgetCrossOrganiza!$A$12876:$O$13175,13,FALSE),"0")</f>
        <v>0</v>
      </c>
      <c r="AM104" s="166"/>
      <c r="AN104" s="166"/>
      <c r="AO104" s="166"/>
      <c r="AP104" s="166"/>
      <c r="AQ104" s="166"/>
      <c r="AS104" s="142"/>
      <c r="AT104" s="142"/>
      <c r="AU104" s="142"/>
      <c r="AV104" s="142"/>
      <c r="AW104" s="142"/>
      <c r="AX104" s="142"/>
      <c r="AY104" s="142"/>
      <c r="AZ104" s="142"/>
    </row>
    <row r="105" spans="2:52" x14ac:dyDescent="0.2">
      <c r="B105" s="143" t="s">
        <v>257</v>
      </c>
      <c r="C105" s="149" t="str">
        <f t="shared" si="19"/>
        <v>45</v>
      </c>
      <c r="D105" s="149" t="str">
        <f t="shared" si="20"/>
        <v>41</v>
      </c>
      <c r="E105" s="149" t="str">
        <f t="shared" si="21"/>
        <v>000</v>
      </c>
      <c r="F105" s="143" t="str">
        <f t="shared" si="22"/>
        <v>5100.00</v>
      </c>
      <c r="G105" s="143" t="s">
        <v>328</v>
      </c>
      <c r="H105" s="141"/>
      <c r="I105" s="141"/>
      <c r="J105" s="141"/>
      <c r="K105" s="141"/>
      <c r="L105" s="141"/>
      <c r="M105" s="141"/>
      <c r="N105" s="141"/>
      <c r="O105" s="141"/>
      <c r="Q105" s="142"/>
      <c r="R105" s="142"/>
      <c r="S105" s="142"/>
      <c r="T105" s="142"/>
      <c r="U105" s="142"/>
      <c r="V105" s="142"/>
      <c r="W105" s="142"/>
      <c r="X105" s="142"/>
      <c r="Z105" s="168"/>
      <c r="AA105" s="168"/>
      <c r="AB105" s="168"/>
      <c r="AC105" s="168"/>
      <c r="AD105" s="168"/>
      <c r="AE105" s="168"/>
      <c r="AF105" s="168"/>
      <c r="AG105" s="168"/>
      <c r="AI105" s="170"/>
      <c r="AJ105" s="170"/>
      <c r="AK105" s="166">
        <f t="shared" si="18"/>
        <v>0</v>
      </c>
      <c r="AL105" s="166">
        <f>IFERROR(VLOOKUP(B105,[2]rptBudgetaryBudgetCrossOrganiza!$A$12876:$O$13175,13,FALSE),"0")</f>
        <v>0</v>
      </c>
      <c r="AM105" s="166"/>
      <c r="AN105" s="166"/>
      <c r="AO105" s="166"/>
      <c r="AP105" s="166"/>
      <c r="AQ105" s="166"/>
      <c r="AS105" s="142"/>
      <c r="AT105" s="142"/>
      <c r="AU105" s="142"/>
      <c r="AV105" s="142"/>
      <c r="AW105" s="142"/>
      <c r="AX105" s="142"/>
      <c r="AY105" s="142"/>
      <c r="AZ105" s="142"/>
    </row>
    <row r="106" spans="2:52" x14ac:dyDescent="0.2">
      <c r="B106" s="143" t="s">
        <v>258</v>
      </c>
      <c r="C106" s="149" t="str">
        <f t="shared" si="19"/>
        <v>45</v>
      </c>
      <c r="D106" s="149" t="str">
        <f t="shared" si="20"/>
        <v>41</v>
      </c>
      <c r="E106" s="149" t="str">
        <f t="shared" si="21"/>
        <v>000</v>
      </c>
      <c r="F106" s="143" t="str">
        <f t="shared" si="22"/>
        <v>5100.01</v>
      </c>
      <c r="G106" s="143" t="s">
        <v>329</v>
      </c>
      <c r="H106" s="141"/>
      <c r="I106" s="141"/>
      <c r="J106" s="141"/>
      <c r="K106" s="141"/>
      <c r="L106" s="141"/>
      <c r="M106" s="141"/>
      <c r="N106" s="141"/>
      <c r="O106" s="141"/>
      <c r="Q106" s="142"/>
      <c r="R106" s="142"/>
      <c r="S106" s="142"/>
      <c r="T106" s="142"/>
      <c r="U106" s="142"/>
      <c r="V106" s="142"/>
      <c r="W106" s="142"/>
      <c r="X106" s="142"/>
      <c r="Z106" s="168"/>
      <c r="AA106" s="168"/>
      <c r="AB106" s="168"/>
      <c r="AC106" s="168"/>
      <c r="AD106" s="168"/>
      <c r="AE106" s="168"/>
      <c r="AF106" s="168"/>
      <c r="AG106" s="168"/>
      <c r="AI106" s="170"/>
      <c r="AJ106" s="170"/>
      <c r="AK106" s="166">
        <f t="shared" si="18"/>
        <v>0</v>
      </c>
      <c r="AL106" s="166">
        <f>IFERROR(VLOOKUP(B106,[2]rptBudgetaryBudgetCrossOrganiza!$A$12876:$O$13175,13,FALSE),"0")</f>
        <v>0</v>
      </c>
      <c r="AM106" s="166"/>
      <c r="AN106" s="166"/>
      <c r="AO106" s="166"/>
      <c r="AP106" s="166"/>
      <c r="AQ106" s="166"/>
      <c r="AS106" s="142"/>
      <c r="AT106" s="142"/>
      <c r="AU106" s="142"/>
      <c r="AV106" s="142"/>
      <c r="AW106" s="142"/>
      <c r="AX106" s="142"/>
      <c r="AY106" s="142"/>
      <c r="AZ106" s="142"/>
    </row>
    <row r="107" spans="2:52" x14ac:dyDescent="0.2">
      <c r="B107" s="143" t="s">
        <v>259</v>
      </c>
      <c r="C107" s="149" t="str">
        <f t="shared" si="19"/>
        <v>45</v>
      </c>
      <c r="D107" s="149" t="str">
        <f t="shared" si="20"/>
        <v>41</v>
      </c>
      <c r="E107" s="149" t="str">
        <f t="shared" si="21"/>
        <v>000</v>
      </c>
      <c r="F107" s="143" t="str">
        <f t="shared" si="22"/>
        <v>5100.02</v>
      </c>
      <c r="G107" s="143" t="s">
        <v>330</v>
      </c>
      <c r="H107" s="141"/>
      <c r="I107" s="141"/>
      <c r="J107" s="141"/>
      <c r="K107" s="141"/>
      <c r="L107" s="141"/>
      <c r="M107" s="141"/>
      <c r="N107" s="141"/>
      <c r="O107" s="141"/>
      <c r="Q107" s="142"/>
      <c r="R107" s="142"/>
      <c r="S107" s="142"/>
      <c r="T107" s="142"/>
      <c r="U107" s="142"/>
      <c r="V107" s="142"/>
      <c r="W107" s="142"/>
      <c r="X107" s="142"/>
      <c r="Z107" s="168"/>
      <c r="AA107" s="168"/>
      <c r="AB107" s="168"/>
      <c r="AC107" s="168"/>
      <c r="AD107" s="168"/>
      <c r="AE107" s="168"/>
      <c r="AF107" s="168"/>
      <c r="AG107" s="168"/>
      <c r="AI107" s="170"/>
      <c r="AJ107" s="170"/>
      <c r="AK107" s="166">
        <f t="shared" si="18"/>
        <v>0</v>
      </c>
      <c r="AL107" s="166">
        <f>IFERROR(VLOOKUP(B107,[2]rptBudgetaryBudgetCrossOrganiza!$A$12876:$O$13175,13,FALSE),"0")</f>
        <v>0</v>
      </c>
      <c r="AM107" s="166"/>
      <c r="AN107" s="166"/>
      <c r="AO107" s="166"/>
      <c r="AP107" s="166"/>
      <c r="AQ107" s="166"/>
      <c r="AS107" s="142"/>
      <c r="AT107" s="142"/>
      <c r="AU107" s="142"/>
      <c r="AV107" s="142"/>
      <c r="AW107" s="142"/>
      <c r="AX107" s="142"/>
      <c r="AY107" s="142"/>
      <c r="AZ107" s="142"/>
    </row>
    <row r="108" spans="2:52" x14ac:dyDescent="0.2">
      <c r="B108" s="143" t="s">
        <v>260</v>
      </c>
      <c r="C108" s="149" t="str">
        <f t="shared" si="19"/>
        <v>45</v>
      </c>
      <c r="D108" s="149" t="str">
        <f t="shared" si="20"/>
        <v>41</v>
      </c>
      <c r="E108" s="149" t="str">
        <f t="shared" si="21"/>
        <v>000</v>
      </c>
      <c r="F108" s="143" t="str">
        <f t="shared" si="22"/>
        <v>5100.03</v>
      </c>
      <c r="G108" s="143" t="s">
        <v>331</v>
      </c>
      <c r="H108" s="141"/>
      <c r="I108" s="141"/>
      <c r="J108" s="141"/>
      <c r="K108" s="141"/>
      <c r="L108" s="141"/>
      <c r="M108" s="141"/>
      <c r="N108" s="141"/>
      <c r="O108" s="141"/>
      <c r="Q108" s="142"/>
      <c r="R108" s="142"/>
      <c r="S108" s="142"/>
      <c r="T108" s="142"/>
      <c r="U108" s="142"/>
      <c r="V108" s="142"/>
      <c r="W108" s="142"/>
      <c r="X108" s="142"/>
      <c r="Z108" s="168"/>
      <c r="AA108" s="168"/>
      <c r="AB108" s="168"/>
      <c r="AC108" s="168"/>
      <c r="AD108" s="168"/>
      <c r="AE108" s="168"/>
      <c r="AF108" s="168"/>
      <c r="AG108" s="168"/>
      <c r="AI108" s="170"/>
      <c r="AJ108" s="170"/>
      <c r="AK108" s="166">
        <f t="shared" si="18"/>
        <v>0</v>
      </c>
      <c r="AL108" s="166">
        <f>IFERROR(VLOOKUP(B108,[2]rptBudgetaryBudgetCrossOrganiza!$A$12876:$O$13175,13,FALSE),"0")</f>
        <v>0</v>
      </c>
      <c r="AM108" s="166"/>
      <c r="AN108" s="166"/>
      <c r="AO108" s="166"/>
      <c r="AP108" s="166"/>
      <c r="AQ108" s="166"/>
      <c r="AS108" s="142"/>
      <c r="AT108" s="142"/>
      <c r="AU108" s="142"/>
      <c r="AV108" s="142"/>
      <c r="AW108" s="142"/>
      <c r="AX108" s="142"/>
      <c r="AY108" s="142"/>
      <c r="AZ108" s="142"/>
    </row>
    <row r="109" spans="2:52" x14ac:dyDescent="0.2">
      <c r="B109" s="143" t="s">
        <v>261</v>
      </c>
      <c r="C109" s="149" t="str">
        <f t="shared" si="19"/>
        <v>45</v>
      </c>
      <c r="D109" s="149" t="str">
        <f t="shared" si="20"/>
        <v>41</v>
      </c>
      <c r="E109" s="149" t="str">
        <f t="shared" si="21"/>
        <v>000</v>
      </c>
      <c r="F109" s="143" t="str">
        <f t="shared" si="22"/>
        <v>5100.04</v>
      </c>
      <c r="G109" s="143" t="s">
        <v>332</v>
      </c>
      <c r="H109" s="141"/>
      <c r="I109" s="141"/>
      <c r="J109" s="141"/>
      <c r="K109" s="141"/>
      <c r="L109" s="141"/>
      <c r="M109" s="141"/>
      <c r="N109" s="141"/>
      <c r="O109" s="141"/>
      <c r="Q109" s="142"/>
      <c r="R109" s="142"/>
      <c r="S109" s="142"/>
      <c r="T109" s="142"/>
      <c r="U109" s="142"/>
      <c r="V109" s="142"/>
      <c r="W109" s="142"/>
      <c r="X109" s="142"/>
      <c r="Z109" s="168"/>
      <c r="AA109" s="168"/>
      <c r="AB109" s="168"/>
      <c r="AC109" s="168"/>
      <c r="AD109" s="168"/>
      <c r="AE109" s="168"/>
      <c r="AF109" s="168"/>
      <c r="AG109" s="168"/>
      <c r="AI109" s="170"/>
      <c r="AJ109" s="170"/>
      <c r="AK109" s="166">
        <f t="shared" si="18"/>
        <v>0</v>
      </c>
      <c r="AL109" s="166">
        <f>IFERROR(VLOOKUP(B109,[2]rptBudgetaryBudgetCrossOrganiza!$A$12876:$O$13175,13,FALSE),"0")</f>
        <v>0</v>
      </c>
      <c r="AM109" s="166"/>
      <c r="AN109" s="166"/>
      <c r="AO109" s="166"/>
      <c r="AP109" s="166"/>
      <c r="AQ109" s="166"/>
      <c r="AS109" s="142"/>
      <c r="AT109" s="142"/>
      <c r="AU109" s="142"/>
      <c r="AV109" s="142"/>
      <c r="AW109" s="142"/>
      <c r="AX109" s="142"/>
      <c r="AY109" s="142"/>
      <c r="AZ109" s="142"/>
    </row>
    <row r="110" spans="2:52" x14ac:dyDescent="0.2">
      <c r="B110" s="143" t="s">
        <v>262</v>
      </c>
      <c r="C110" s="149" t="str">
        <f t="shared" si="19"/>
        <v>45</v>
      </c>
      <c r="D110" s="149" t="str">
        <f t="shared" si="20"/>
        <v>41</v>
      </c>
      <c r="E110" s="149" t="str">
        <f t="shared" si="21"/>
        <v>000</v>
      </c>
      <c r="F110" s="143" t="str">
        <f t="shared" si="22"/>
        <v>5100.05</v>
      </c>
      <c r="G110" s="143" t="s">
        <v>333</v>
      </c>
      <c r="H110" s="141"/>
      <c r="I110" s="141"/>
      <c r="J110" s="141"/>
      <c r="K110" s="141"/>
      <c r="L110" s="141"/>
      <c r="M110" s="141"/>
      <c r="N110" s="141"/>
      <c r="O110" s="141"/>
      <c r="Q110" s="142"/>
      <c r="R110" s="142"/>
      <c r="S110" s="142"/>
      <c r="T110" s="142"/>
      <c r="U110" s="142"/>
      <c r="V110" s="142"/>
      <c r="W110" s="142"/>
      <c r="X110" s="142"/>
      <c r="Z110" s="168"/>
      <c r="AA110" s="168"/>
      <c r="AB110" s="168"/>
      <c r="AC110" s="168"/>
      <c r="AD110" s="168"/>
      <c r="AE110" s="168"/>
      <c r="AF110" s="168"/>
      <c r="AG110" s="168"/>
      <c r="AI110" s="170"/>
      <c r="AJ110" s="170"/>
      <c r="AK110" s="166">
        <f t="shared" si="18"/>
        <v>0</v>
      </c>
      <c r="AL110" s="166">
        <f>IFERROR(VLOOKUP(B110,[2]rptBudgetaryBudgetCrossOrganiza!$A$12876:$O$13175,13,FALSE),"0")</f>
        <v>0</v>
      </c>
      <c r="AM110" s="166"/>
      <c r="AN110" s="166"/>
      <c r="AO110" s="166"/>
      <c r="AP110" s="166"/>
      <c r="AQ110" s="166"/>
      <c r="AS110" s="142"/>
      <c r="AT110" s="142"/>
      <c r="AU110" s="142"/>
      <c r="AV110" s="142"/>
      <c r="AW110" s="142"/>
      <c r="AX110" s="142"/>
      <c r="AY110" s="142"/>
      <c r="AZ110" s="142"/>
    </row>
    <row r="111" spans="2:52" x14ac:dyDescent="0.2">
      <c r="B111" s="143" t="s">
        <v>263</v>
      </c>
      <c r="C111" s="149" t="str">
        <f t="shared" si="19"/>
        <v>45</v>
      </c>
      <c r="D111" s="149" t="str">
        <f t="shared" si="20"/>
        <v>41</v>
      </c>
      <c r="E111" s="149" t="str">
        <f t="shared" si="21"/>
        <v>000</v>
      </c>
      <c r="F111" s="143" t="str">
        <f t="shared" si="22"/>
        <v>5100.06</v>
      </c>
      <c r="G111" s="143" t="s">
        <v>334</v>
      </c>
      <c r="H111" s="141"/>
      <c r="I111" s="141"/>
      <c r="J111" s="141"/>
      <c r="K111" s="141"/>
      <c r="L111" s="141"/>
      <c r="M111" s="141"/>
      <c r="N111" s="141"/>
      <c r="O111" s="141"/>
      <c r="Q111" s="142"/>
      <c r="R111" s="142"/>
      <c r="S111" s="142"/>
      <c r="T111" s="142"/>
      <c r="U111" s="142"/>
      <c r="V111" s="142"/>
      <c r="W111" s="142"/>
      <c r="X111" s="142"/>
      <c r="Z111" s="168"/>
      <c r="AA111" s="168"/>
      <c r="AB111" s="168"/>
      <c r="AC111" s="168"/>
      <c r="AD111" s="168"/>
      <c r="AE111" s="168"/>
      <c r="AF111" s="168"/>
      <c r="AG111" s="168"/>
      <c r="AI111" s="170"/>
      <c r="AJ111" s="170"/>
      <c r="AK111" s="166">
        <f t="shared" si="18"/>
        <v>0</v>
      </c>
      <c r="AL111" s="166">
        <f>IFERROR(VLOOKUP(B111,[2]rptBudgetaryBudgetCrossOrganiza!$A$12876:$O$13175,13,FALSE),"0")</f>
        <v>0</v>
      </c>
      <c r="AM111" s="166"/>
      <c r="AN111" s="166"/>
      <c r="AO111" s="166"/>
      <c r="AP111" s="166"/>
      <c r="AQ111" s="166"/>
      <c r="AS111" s="142"/>
      <c r="AT111" s="142"/>
      <c r="AU111" s="142"/>
      <c r="AV111" s="142"/>
      <c r="AW111" s="142"/>
      <c r="AX111" s="142"/>
      <c r="AY111" s="142"/>
      <c r="AZ111" s="142"/>
    </row>
    <row r="112" spans="2:52" x14ac:dyDescent="0.2">
      <c r="B112" s="143" t="s">
        <v>264</v>
      </c>
      <c r="C112" s="149" t="str">
        <f t="shared" si="19"/>
        <v>45</v>
      </c>
      <c r="D112" s="149" t="str">
        <f t="shared" si="20"/>
        <v>41</v>
      </c>
      <c r="E112" s="149" t="str">
        <f t="shared" si="21"/>
        <v>000</v>
      </c>
      <c r="F112" s="143" t="str">
        <f t="shared" si="22"/>
        <v>5100.07</v>
      </c>
      <c r="G112" s="143" t="s">
        <v>335</v>
      </c>
      <c r="H112" s="141"/>
      <c r="I112" s="141"/>
      <c r="J112" s="141"/>
      <c r="K112" s="141"/>
      <c r="L112" s="141"/>
      <c r="M112" s="141"/>
      <c r="N112" s="141"/>
      <c r="O112" s="141"/>
      <c r="Q112" s="142"/>
      <c r="R112" s="142"/>
      <c r="S112" s="142"/>
      <c r="T112" s="142"/>
      <c r="U112" s="142"/>
      <c r="V112" s="142"/>
      <c r="W112" s="142"/>
      <c r="X112" s="142"/>
      <c r="Z112" s="168"/>
      <c r="AA112" s="168"/>
      <c r="AB112" s="168"/>
      <c r="AC112" s="168"/>
      <c r="AD112" s="168"/>
      <c r="AE112" s="168"/>
      <c r="AF112" s="168"/>
      <c r="AG112" s="168"/>
      <c r="AI112" s="170"/>
      <c r="AJ112" s="170"/>
      <c r="AK112" s="166">
        <f t="shared" si="18"/>
        <v>0</v>
      </c>
      <c r="AL112" s="166">
        <f>IFERROR(VLOOKUP(B112,[2]rptBudgetaryBudgetCrossOrganiza!$A$12876:$O$13175,13,FALSE),"0")</f>
        <v>0</v>
      </c>
      <c r="AM112" s="166"/>
      <c r="AN112" s="166"/>
      <c r="AO112" s="166"/>
      <c r="AP112" s="166"/>
      <c r="AQ112" s="166"/>
      <c r="AS112" s="142"/>
      <c r="AT112" s="142"/>
      <c r="AU112" s="142"/>
      <c r="AV112" s="142"/>
      <c r="AW112" s="142"/>
      <c r="AX112" s="142"/>
      <c r="AY112" s="142"/>
      <c r="AZ112" s="142"/>
    </row>
    <row r="113" spans="2:52" x14ac:dyDescent="0.2">
      <c r="B113" s="143" t="s">
        <v>265</v>
      </c>
      <c r="C113" s="149" t="str">
        <f t="shared" si="19"/>
        <v>45</v>
      </c>
      <c r="D113" s="149" t="str">
        <f t="shared" si="20"/>
        <v>41</v>
      </c>
      <c r="E113" s="149" t="str">
        <f t="shared" si="21"/>
        <v>000</v>
      </c>
      <c r="F113" s="143" t="str">
        <f t="shared" si="22"/>
        <v>5100.08</v>
      </c>
      <c r="G113" s="143" t="s">
        <v>336</v>
      </c>
      <c r="H113" s="141"/>
      <c r="I113" s="141"/>
      <c r="J113" s="141"/>
      <c r="K113" s="141"/>
      <c r="L113" s="141"/>
      <c r="M113" s="141"/>
      <c r="N113" s="141"/>
      <c r="O113" s="141"/>
      <c r="Q113" s="142"/>
      <c r="R113" s="142"/>
      <c r="S113" s="142"/>
      <c r="T113" s="142"/>
      <c r="U113" s="142"/>
      <c r="V113" s="142"/>
      <c r="W113" s="142"/>
      <c r="X113" s="142"/>
      <c r="Z113" s="168"/>
      <c r="AA113" s="168"/>
      <c r="AB113" s="168"/>
      <c r="AC113" s="168"/>
      <c r="AD113" s="168"/>
      <c r="AE113" s="168"/>
      <c r="AF113" s="168"/>
      <c r="AG113" s="168"/>
      <c r="AI113" s="170"/>
      <c r="AJ113" s="170"/>
      <c r="AK113" s="166">
        <f t="shared" si="18"/>
        <v>0</v>
      </c>
      <c r="AL113" s="166">
        <f>IFERROR(VLOOKUP(B113,[2]rptBudgetaryBudgetCrossOrganiza!$A$12876:$O$13175,13,FALSE),"0")</f>
        <v>0</v>
      </c>
      <c r="AM113" s="166"/>
      <c r="AN113" s="166"/>
      <c r="AO113" s="166"/>
      <c r="AP113" s="166"/>
      <c r="AQ113" s="166"/>
      <c r="AS113" s="142"/>
      <c r="AT113" s="142"/>
      <c r="AU113" s="142"/>
      <c r="AV113" s="142"/>
      <c r="AW113" s="142"/>
      <c r="AX113" s="142"/>
      <c r="AY113" s="142"/>
      <c r="AZ113" s="142"/>
    </row>
    <row r="114" spans="2:52" x14ac:dyDescent="0.2">
      <c r="B114" s="143" t="s">
        <v>266</v>
      </c>
      <c r="C114" s="149" t="str">
        <f t="shared" si="19"/>
        <v>45</v>
      </c>
      <c r="D114" s="149" t="str">
        <f t="shared" si="20"/>
        <v>41</v>
      </c>
      <c r="E114" s="149" t="str">
        <f t="shared" si="21"/>
        <v>000</v>
      </c>
      <c r="F114" s="143" t="str">
        <f t="shared" si="22"/>
        <v>5100.09</v>
      </c>
      <c r="G114" s="143" t="s">
        <v>337</v>
      </c>
      <c r="H114" s="141"/>
      <c r="I114" s="141"/>
      <c r="J114" s="141"/>
      <c r="K114" s="141"/>
      <c r="L114" s="141"/>
      <c r="M114" s="141"/>
      <c r="N114" s="141"/>
      <c r="O114" s="141"/>
      <c r="Q114" s="142"/>
      <c r="R114" s="142"/>
      <c r="S114" s="142"/>
      <c r="T114" s="142"/>
      <c r="U114" s="142"/>
      <c r="V114" s="142"/>
      <c r="W114" s="142"/>
      <c r="X114" s="142"/>
      <c r="Z114" s="168"/>
      <c r="AA114" s="168"/>
      <c r="AB114" s="168"/>
      <c r="AC114" s="168"/>
      <c r="AD114" s="168"/>
      <c r="AE114" s="168"/>
      <c r="AF114" s="168"/>
      <c r="AG114" s="168"/>
      <c r="AI114" s="170"/>
      <c r="AJ114" s="170"/>
      <c r="AK114" s="166">
        <f t="shared" si="18"/>
        <v>0</v>
      </c>
      <c r="AL114" s="166">
        <f>IFERROR(VLOOKUP(B114,[2]rptBudgetaryBudgetCrossOrganiza!$A$12876:$O$13175,13,FALSE),"0")</f>
        <v>0</v>
      </c>
      <c r="AM114" s="166"/>
      <c r="AN114" s="166"/>
      <c r="AO114" s="166"/>
      <c r="AP114" s="166"/>
      <c r="AQ114" s="166"/>
      <c r="AS114" s="142"/>
      <c r="AT114" s="142"/>
      <c r="AU114" s="142"/>
      <c r="AV114" s="142"/>
      <c r="AW114" s="142"/>
      <c r="AX114" s="142"/>
      <c r="AY114" s="142"/>
      <c r="AZ114" s="142"/>
    </row>
    <row r="115" spans="2:52" x14ac:dyDescent="0.2">
      <c r="B115" s="143" t="s">
        <v>267</v>
      </c>
      <c r="C115" s="149" t="str">
        <f t="shared" si="19"/>
        <v>45</v>
      </c>
      <c r="D115" s="149" t="str">
        <f t="shared" si="20"/>
        <v>41</v>
      </c>
      <c r="E115" s="149" t="str">
        <f t="shared" si="21"/>
        <v>000</v>
      </c>
      <c r="F115" s="143" t="str">
        <f t="shared" si="22"/>
        <v>5100.11</v>
      </c>
      <c r="G115" s="143" t="s">
        <v>338</v>
      </c>
      <c r="H115" s="141"/>
      <c r="I115" s="141"/>
      <c r="J115" s="141"/>
      <c r="K115" s="141"/>
      <c r="L115" s="141"/>
      <c r="M115" s="141"/>
      <c r="N115" s="141"/>
      <c r="O115" s="141"/>
      <c r="Q115" s="142"/>
      <c r="R115" s="142"/>
      <c r="S115" s="142"/>
      <c r="T115" s="142"/>
      <c r="U115" s="142"/>
      <c r="V115" s="142"/>
      <c r="W115" s="142"/>
      <c r="X115" s="142"/>
      <c r="Z115" s="168"/>
      <c r="AA115" s="168"/>
      <c r="AB115" s="168"/>
      <c r="AC115" s="168"/>
      <c r="AD115" s="168"/>
      <c r="AE115" s="168"/>
      <c r="AF115" s="168"/>
      <c r="AG115" s="168"/>
      <c r="AI115" s="170"/>
      <c r="AJ115" s="170"/>
      <c r="AK115" s="166">
        <f t="shared" si="18"/>
        <v>0</v>
      </c>
      <c r="AL115" s="166">
        <f>IFERROR(VLOOKUP(B115,[2]rptBudgetaryBudgetCrossOrganiza!$A$12876:$O$13175,13,FALSE),"0")</f>
        <v>0</v>
      </c>
      <c r="AM115" s="166"/>
      <c r="AN115" s="166"/>
      <c r="AO115" s="166"/>
      <c r="AP115" s="166"/>
      <c r="AQ115" s="166"/>
      <c r="AS115" s="142"/>
      <c r="AT115" s="142"/>
      <c r="AU115" s="142"/>
      <c r="AV115" s="142"/>
      <c r="AW115" s="142"/>
      <c r="AX115" s="142"/>
      <c r="AY115" s="142"/>
      <c r="AZ115" s="142"/>
    </row>
    <row r="116" spans="2:52" x14ac:dyDescent="0.2">
      <c r="B116" s="143" t="s">
        <v>268</v>
      </c>
      <c r="C116" s="149" t="str">
        <f t="shared" si="19"/>
        <v>45</v>
      </c>
      <c r="D116" s="149" t="str">
        <f t="shared" si="20"/>
        <v>41</v>
      </c>
      <c r="E116" s="149" t="str">
        <f t="shared" si="21"/>
        <v>000</v>
      </c>
      <c r="F116" s="143" t="str">
        <f t="shared" si="22"/>
        <v>5100.15</v>
      </c>
      <c r="G116" s="143" t="s">
        <v>339</v>
      </c>
      <c r="H116" s="141"/>
      <c r="I116" s="141"/>
      <c r="J116" s="141"/>
      <c r="K116" s="141"/>
      <c r="L116" s="141"/>
      <c r="M116" s="141"/>
      <c r="N116" s="141"/>
      <c r="O116" s="141"/>
      <c r="Q116" s="142"/>
      <c r="R116" s="142"/>
      <c r="S116" s="142"/>
      <c r="T116" s="142"/>
      <c r="U116" s="142"/>
      <c r="V116" s="142"/>
      <c r="W116" s="142"/>
      <c r="X116" s="142"/>
      <c r="Z116" s="168"/>
      <c r="AA116" s="168"/>
      <c r="AB116" s="168"/>
      <c r="AC116" s="168"/>
      <c r="AD116" s="168"/>
      <c r="AE116" s="168"/>
      <c r="AF116" s="168"/>
      <c r="AG116" s="168"/>
      <c r="AI116" s="170"/>
      <c r="AJ116" s="170"/>
      <c r="AK116" s="166">
        <f t="shared" si="18"/>
        <v>0</v>
      </c>
      <c r="AL116" s="166">
        <f>IFERROR(VLOOKUP(B116,[2]rptBudgetaryBudgetCrossOrganiza!$A$12876:$O$13175,13,FALSE),"0")</f>
        <v>0</v>
      </c>
      <c r="AM116" s="166"/>
      <c r="AN116" s="166"/>
      <c r="AO116" s="166"/>
      <c r="AP116" s="166"/>
      <c r="AQ116" s="166"/>
      <c r="AS116" s="142"/>
      <c r="AT116" s="142"/>
      <c r="AU116" s="142"/>
      <c r="AV116" s="142"/>
      <c r="AW116" s="142"/>
      <c r="AX116" s="142"/>
      <c r="AY116" s="142"/>
      <c r="AZ116" s="142"/>
    </row>
    <row r="117" spans="2:52" x14ac:dyDescent="0.2">
      <c r="B117" s="143" t="s">
        <v>269</v>
      </c>
      <c r="C117" s="149" t="str">
        <f t="shared" si="19"/>
        <v>45</v>
      </c>
      <c r="D117" s="149" t="str">
        <f t="shared" si="20"/>
        <v>41</v>
      </c>
      <c r="E117" s="149" t="str">
        <f t="shared" si="21"/>
        <v>000</v>
      </c>
      <c r="F117" s="143" t="str">
        <f t="shared" si="22"/>
        <v>5100.17</v>
      </c>
      <c r="G117" s="143" t="s">
        <v>340</v>
      </c>
      <c r="H117" s="141"/>
      <c r="I117" s="141"/>
      <c r="J117" s="141"/>
      <c r="K117" s="141"/>
      <c r="L117" s="141"/>
      <c r="M117" s="141"/>
      <c r="N117" s="141"/>
      <c r="O117" s="141"/>
      <c r="Q117" s="142"/>
      <c r="R117" s="142"/>
      <c r="S117" s="142"/>
      <c r="T117" s="142"/>
      <c r="U117" s="142"/>
      <c r="V117" s="142"/>
      <c r="W117" s="142"/>
      <c r="X117" s="142"/>
      <c r="Z117" s="168"/>
      <c r="AA117" s="168"/>
      <c r="AB117" s="168"/>
      <c r="AC117" s="168"/>
      <c r="AD117" s="168"/>
      <c r="AE117" s="168"/>
      <c r="AF117" s="168"/>
      <c r="AG117" s="168"/>
      <c r="AI117" s="170"/>
      <c r="AJ117" s="170"/>
      <c r="AK117" s="166">
        <f t="shared" si="18"/>
        <v>0</v>
      </c>
      <c r="AL117" s="166">
        <f>IFERROR(VLOOKUP(B117,[2]rptBudgetaryBudgetCrossOrganiza!$A$12876:$O$13175,13,FALSE),"0")</f>
        <v>0</v>
      </c>
      <c r="AM117" s="166"/>
      <c r="AN117" s="166"/>
      <c r="AO117" s="166"/>
      <c r="AP117" s="166"/>
      <c r="AQ117" s="166"/>
      <c r="AS117" s="142"/>
      <c r="AT117" s="142"/>
      <c r="AU117" s="142"/>
      <c r="AV117" s="142"/>
      <c r="AW117" s="142"/>
      <c r="AX117" s="142"/>
      <c r="AY117" s="142"/>
      <c r="AZ117" s="142"/>
    </row>
    <row r="118" spans="2:52" x14ac:dyDescent="0.2">
      <c r="B118" s="143" t="s">
        <v>270</v>
      </c>
      <c r="C118" s="149" t="str">
        <f t="shared" si="19"/>
        <v>45</v>
      </c>
      <c r="D118" s="149" t="str">
        <f t="shared" si="20"/>
        <v>41</v>
      </c>
      <c r="E118" s="149" t="str">
        <f t="shared" si="21"/>
        <v>000</v>
      </c>
      <c r="F118" s="143" t="str">
        <f t="shared" si="22"/>
        <v>6000.01</v>
      </c>
      <c r="G118" s="143" t="s">
        <v>85</v>
      </c>
      <c r="H118" s="141"/>
      <c r="I118" s="141"/>
      <c r="J118" s="141"/>
      <c r="K118" s="141"/>
      <c r="L118" s="141"/>
      <c r="M118" s="141"/>
      <c r="N118" s="141"/>
      <c r="O118" s="141"/>
      <c r="Q118" s="142"/>
      <c r="R118" s="142"/>
      <c r="S118" s="142"/>
      <c r="T118" s="142"/>
      <c r="U118" s="142"/>
      <c r="V118" s="142"/>
      <c r="W118" s="142"/>
      <c r="X118" s="142"/>
      <c r="Z118" s="168"/>
      <c r="AA118" s="168"/>
      <c r="AB118" s="168"/>
      <c r="AC118" s="168"/>
      <c r="AD118" s="168"/>
      <c r="AE118" s="168"/>
      <c r="AF118" s="168"/>
      <c r="AG118" s="168"/>
      <c r="AI118" s="170"/>
      <c r="AJ118" s="170"/>
      <c r="AK118" s="166">
        <f t="shared" si="18"/>
        <v>0</v>
      </c>
      <c r="AL118" s="166">
        <f>IFERROR(VLOOKUP(B118,[2]rptBudgetaryBudgetCrossOrganiza!$A$12876:$O$13175,13,FALSE),"0")</f>
        <v>0</v>
      </c>
      <c r="AM118" s="166"/>
      <c r="AN118" s="166"/>
      <c r="AO118" s="166"/>
      <c r="AP118" s="166"/>
      <c r="AQ118" s="166"/>
      <c r="AS118" s="142"/>
      <c r="AT118" s="142"/>
      <c r="AU118" s="142"/>
      <c r="AV118" s="142"/>
      <c r="AW118" s="142"/>
      <c r="AX118" s="142"/>
      <c r="AY118" s="142"/>
      <c r="AZ118" s="142"/>
    </row>
    <row r="119" spans="2:52" x14ac:dyDescent="0.2">
      <c r="B119" s="143" t="s">
        <v>271</v>
      </c>
      <c r="C119" s="149" t="str">
        <f t="shared" si="19"/>
        <v>45</v>
      </c>
      <c r="D119" s="149" t="str">
        <f t="shared" si="20"/>
        <v>41</v>
      </c>
      <c r="E119" s="149" t="str">
        <f t="shared" si="21"/>
        <v>000</v>
      </c>
      <c r="F119" s="143" t="str">
        <f t="shared" si="22"/>
        <v>6000.10</v>
      </c>
      <c r="G119" s="143" t="s">
        <v>341</v>
      </c>
      <c r="H119" s="141"/>
      <c r="I119" s="141"/>
      <c r="J119" s="141"/>
      <c r="K119" s="141"/>
      <c r="L119" s="141"/>
      <c r="M119" s="141"/>
      <c r="N119" s="141"/>
      <c r="O119" s="141"/>
      <c r="Q119" s="142"/>
      <c r="R119" s="142"/>
      <c r="S119" s="142"/>
      <c r="T119" s="142"/>
      <c r="U119" s="142"/>
      <c r="V119" s="142"/>
      <c r="W119" s="142"/>
      <c r="X119" s="142"/>
      <c r="Z119" s="168"/>
      <c r="AA119" s="168"/>
      <c r="AB119" s="168"/>
      <c r="AC119" s="168"/>
      <c r="AD119" s="168"/>
      <c r="AE119" s="168"/>
      <c r="AF119" s="168"/>
      <c r="AG119" s="168"/>
      <c r="AI119" s="170"/>
      <c r="AJ119" s="170"/>
      <c r="AK119" s="166">
        <f t="shared" si="18"/>
        <v>0</v>
      </c>
      <c r="AL119" s="166">
        <f>IFERROR(VLOOKUP(B119,[2]rptBudgetaryBudgetCrossOrganiza!$A$12876:$O$13175,13,FALSE),"0")</f>
        <v>0</v>
      </c>
      <c r="AM119" s="166"/>
      <c r="AN119" s="166"/>
      <c r="AO119" s="166"/>
      <c r="AP119" s="166"/>
      <c r="AQ119" s="166"/>
      <c r="AS119" s="142"/>
      <c r="AT119" s="142"/>
      <c r="AU119" s="142"/>
      <c r="AV119" s="142"/>
      <c r="AW119" s="142"/>
      <c r="AX119" s="142"/>
      <c r="AY119" s="142"/>
      <c r="AZ119" s="142"/>
    </row>
    <row r="120" spans="2:52" x14ac:dyDescent="0.2">
      <c r="B120" s="143" t="s">
        <v>272</v>
      </c>
      <c r="C120" s="149" t="str">
        <f t="shared" si="19"/>
        <v>45</v>
      </c>
      <c r="D120" s="149" t="str">
        <f t="shared" si="20"/>
        <v>41</v>
      </c>
      <c r="E120" s="149" t="str">
        <f t="shared" si="21"/>
        <v>000</v>
      </c>
      <c r="F120" s="143" t="str">
        <f t="shared" si="22"/>
        <v>6000.12</v>
      </c>
      <c r="G120" s="143" t="s">
        <v>123</v>
      </c>
      <c r="H120" s="141"/>
      <c r="I120" s="141"/>
      <c r="J120" s="141"/>
      <c r="K120" s="141"/>
      <c r="L120" s="141"/>
      <c r="M120" s="141"/>
      <c r="N120" s="141"/>
      <c r="O120" s="141"/>
      <c r="Q120" s="142"/>
      <c r="R120" s="142"/>
      <c r="S120" s="142"/>
      <c r="T120" s="142"/>
      <c r="U120" s="142"/>
      <c r="V120" s="142"/>
      <c r="W120" s="142"/>
      <c r="X120" s="142"/>
      <c r="Z120" s="168"/>
      <c r="AA120" s="168"/>
      <c r="AB120" s="168"/>
      <c r="AC120" s="168"/>
      <c r="AD120" s="168"/>
      <c r="AE120" s="168"/>
      <c r="AF120" s="168"/>
      <c r="AG120" s="168"/>
      <c r="AI120" s="170"/>
      <c r="AJ120" s="170"/>
      <c r="AK120" s="166">
        <f t="shared" si="18"/>
        <v>0</v>
      </c>
      <c r="AL120" s="166">
        <f>IFERROR(VLOOKUP(B120,[2]rptBudgetaryBudgetCrossOrganiza!$A$12876:$O$13175,13,FALSE),"0")</f>
        <v>0</v>
      </c>
      <c r="AM120" s="166"/>
      <c r="AN120" s="166"/>
      <c r="AO120" s="166"/>
      <c r="AP120" s="166"/>
      <c r="AQ120" s="166"/>
      <c r="AS120" s="142"/>
      <c r="AT120" s="142"/>
      <c r="AU120" s="142"/>
      <c r="AV120" s="142"/>
      <c r="AW120" s="142"/>
      <c r="AX120" s="142"/>
      <c r="AY120" s="142"/>
      <c r="AZ120" s="142"/>
    </row>
    <row r="121" spans="2:52" x14ac:dyDescent="0.2">
      <c r="B121" s="143" t="s">
        <v>273</v>
      </c>
      <c r="C121" s="149" t="str">
        <f t="shared" si="19"/>
        <v>45</v>
      </c>
      <c r="D121" s="149" t="str">
        <f t="shared" si="20"/>
        <v>41</v>
      </c>
      <c r="E121" s="149" t="str">
        <f t="shared" si="21"/>
        <v>000</v>
      </c>
      <c r="F121" s="143" t="str">
        <f t="shared" si="22"/>
        <v>6000.13</v>
      </c>
      <c r="G121" s="143" t="s">
        <v>342</v>
      </c>
      <c r="H121" s="141"/>
      <c r="I121" s="141"/>
      <c r="J121" s="141"/>
      <c r="K121" s="141"/>
      <c r="L121" s="141"/>
      <c r="M121" s="141"/>
      <c r="N121" s="141"/>
      <c r="O121" s="141"/>
      <c r="Q121" s="142"/>
      <c r="R121" s="142"/>
      <c r="S121" s="142"/>
      <c r="T121" s="142"/>
      <c r="U121" s="142"/>
      <c r="V121" s="142"/>
      <c r="W121" s="142"/>
      <c r="X121" s="142"/>
      <c r="Z121" s="168"/>
      <c r="AA121" s="168"/>
      <c r="AB121" s="168"/>
      <c r="AC121" s="168"/>
      <c r="AD121" s="168"/>
      <c r="AE121" s="168"/>
      <c r="AF121" s="168"/>
      <c r="AG121" s="168"/>
      <c r="AI121" s="170"/>
      <c r="AJ121" s="170"/>
      <c r="AK121" s="166">
        <f t="shared" si="18"/>
        <v>0</v>
      </c>
      <c r="AL121" s="166">
        <f>IFERROR(VLOOKUP(B121,[2]rptBudgetaryBudgetCrossOrganiza!$A$12876:$O$13175,13,FALSE),"0")</f>
        <v>0</v>
      </c>
      <c r="AM121" s="166"/>
      <c r="AN121" s="166"/>
      <c r="AO121" s="166"/>
      <c r="AP121" s="166"/>
      <c r="AQ121" s="166"/>
      <c r="AS121" s="142"/>
      <c r="AT121" s="142"/>
      <c r="AU121" s="142"/>
      <c r="AV121" s="142"/>
      <c r="AW121" s="142"/>
      <c r="AX121" s="142"/>
      <c r="AY121" s="142"/>
      <c r="AZ121" s="142"/>
    </row>
    <row r="122" spans="2:52" x14ac:dyDescent="0.2">
      <c r="B122" s="143" t="s">
        <v>274</v>
      </c>
      <c r="C122" s="149" t="str">
        <f t="shared" si="19"/>
        <v>45</v>
      </c>
      <c r="D122" s="149" t="str">
        <f t="shared" si="20"/>
        <v>41</v>
      </c>
      <c r="E122" s="149" t="str">
        <f t="shared" si="21"/>
        <v>000</v>
      </c>
      <c r="F122" s="143" t="str">
        <f t="shared" si="22"/>
        <v>6000.14</v>
      </c>
      <c r="G122" s="143" t="s">
        <v>343</v>
      </c>
      <c r="H122" s="141"/>
      <c r="I122" s="141"/>
      <c r="J122" s="141"/>
      <c r="K122" s="141"/>
      <c r="L122" s="141"/>
      <c r="M122" s="141"/>
      <c r="N122" s="141"/>
      <c r="O122" s="141"/>
      <c r="Q122" s="142"/>
      <c r="R122" s="142"/>
      <c r="S122" s="142"/>
      <c r="T122" s="142"/>
      <c r="U122" s="142"/>
      <c r="V122" s="142"/>
      <c r="W122" s="142"/>
      <c r="X122" s="142"/>
      <c r="Z122" s="168"/>
      <c r="AA122" s="168"/>
      <c r="AB122" s="168"/>
      <c r="AC122" s="168"/>
      <c r="AD122" s="168"/>
      <c r="AE122" s="168"/>
      <c r="AF122" s="168"/>
      <c r="AG122" s="168"/>
      <c r="AI122" s="170"/>
      <c r="AJ122" s="170"/>
      <c r="AK122" s="166">
        <f t="shared" si="18"/>
        <v>0</v>
      </c>
      <c r="AL122" s="166">
        <f>IFERROR(VLOOKUP(B122,[2]rptBudgetaryBudgetCrossOrganiza!$A$12876:$O$13175,13,FALSE),"0")</f>
        <v>0</v>
      </c>
      <c r="AM122" s="166"/>
      <c r="AN122" s="166"/>
      <c r="AO122" s="166"/>
      <c r="AP122" s="166"/>
      <c r="AQ122" s="166"/>
      <c r="AS122" s="142"/>
      <c r="AT122" s="142"/>
      <c r="AU122" s="142"/>
      <c r="AV122" s="142"/>
      <c r="AW122" s="142"/>
      <c r="AX122" s="142"/>
      <c r="AY122" s="142"/>
      <c r="AZ122" s="142"/>
    </row>
    <row r="123" spans="2:52" x14ac:dyDescent="0.2">
      <c r="B123" s="143" t="s">
        <v>275</v>
      </c>
      <c r="C123" s="149" t="str">
        <f t="shared" si="19"/>
        <v>45</v>
      </c>
      <c r="D123" s="149" t="str">
        <f t="shared" si="20"/>
        <v>41</v>
      </c>
      <c r="E123" s="149" t="str">
        <f t="shared" si="21"/>
        <v>000</v>
      </c>
      <c r="F123" s="143" t="str">
        <f t="shared" si="22"/>
        <v>6000.18</v>
      </c>
      <c r="G123" s="143" t="s">
        <v>120</v>
      </c>
      <c r="H123" s="141"/>
      <c r="I123" s="141"/>
      <c r="J123" s="141"/>
      <c r="K123" s="141"/>
      <c r="L123" s="141"/>
      <c r="M123" s="141"/>
      <c r="N123" s="141"/>
      <c r="O123" s="141"/>
      <c r="Q123" s="142"/>
      <c r="R123" s="142"/>
      <c r="S123" s="142"/>
      <c r="T123" s="142"/>
      <c r="U123" s="142"/>
      <c r="V123" s="142"/>
      <c r="W123" s="142"/>
      <c r="X123" s="142"/>
      <c r="Z123" s="168"/>
      <c r="AA123" s="168"/>
      <c r="AB123" s="168"/>
      <c r="AC123" s="168"/>
      <c r="AD123" s="168"/>
      <c r="AE123" s="168"/>
      <c r="AF123" s="168"/>
      <c r="AG123" s="168"/>
      <c r="AI123" s="170"/>
      <c r="AJ123" s="170"/>
      <c r="AK123" s="166">
        <f t="shared" si="18"/>
        <v>0</v>
      </c>
      <c r="AL123" s="166">
        <f>IFERROR(VLOOKUP(B123,[2]rptBudgetaryBudgetCrossOrganiza!$A$12876:$O$13175,13,FALSE),"0")</f>
        <v>0</v>
      </c>
      <c r="AM123" s="166"/>
      <c r="AN123" s="166"/>
      <c r="AO123" s="166"/>
      <c r="AP123" s="166"/>
      <c r="AQ123" s="166"/>
      <c r="AS123" s="142"/>
      <c r="AT123" s="142"/>
      <c r="AU123" s="142"/>
      <c r="AV123" s="142"/>
      <c r="AW123" s="142"/>
      <c r="AX123" s="142"/>
      <c r="AY123" s="142"/>
      <c r="AZ123" s="142"/>
    </row>
    <row r="124" spans="2:52" x14ac:dyDescent="0.2">
      <c r="B124" s="143" t="s">
        <v>276</v>
      </c>
      <c r="C124" s="149" t="str">
        <f t="shared" si="19"/>
        <v>45</v>
      </c>
      <c r="D124" s="149" t="str">
        <f t="shared" si="20"/>
        <v>41</v>
      </c>
      <c r="E124" s="149" t="str">
        <f t="shared" si="21"/>
        <v>000</v>
      </c>
      <c r="F124" s="143" t="str">
        <f t="shared" si="22"/>
        <v>6100.01</v>
      </c>
      <c r="G124" s="143" t="s">
        <v>344</v>
      </c>
      <c r="H124" s="141"/>
      <c r="I124" s="141"/>
      <c r="J124" s="141"/>
      <c r="K124" s="141"/>
      <c r="L124" s="141"/>
      <c r="M124" s="141"/>
      <c r="N124" s="141"/>
      <c r="O124" s="141"/>
      <c r="Q124" s="142"/>
      <c r="R124" s="142"/>
      <c r="S124" s="142"/>
      <c r="T124" s="142"/>
      <c r="U124" s="142"/>
      <c r="V124" s="142"/>
      <c r="W124" s="142"/>
      <c r="X124" s="142"/>
      <c r="Z124" s="168"/>
      <c r="AA124" s="168"/>
      <c r="AB124" s="168"/>
      <c r="AC124" s="168"/>
      <c r="AD124" s="168"/>
      <c r="AE124" s="168"/>
      <c r="AF124" s="168"/>
      <c r="AG124" s="168"/>
      <c r="AI124" s="170"/>
      <c r="AJ124" s="170"/>
      <c r="AK124" s="166">
        <f t="shared" si="18"/>
        <v>0</v>
      </c>
      <c r="AL124" s="166">
        <f>IFERROR(VLOOKUP(B124,[2]rptBudgetaryBudgetCrossOrganiza!$A$12876:$O$13175,13,FALSE),"0")</f>
        <v>0</v>
      </c>
      <c r="AM124" s="166"/>
      <c r="AN124" s="166"/>
      <c r="AO124" s="166"/>
      <c r="AP124" s="166"/>
      <c r="AQ124" s="166"/>
      <c r="AS124" s="142"/>
      <c r="AT124" s="142"/>
      <c r="AU124" s="142"/>
      <c r="AV124" s="142"/>
      <c r="AW124" s="142"/>
      <c r="AX124" s="142"/>
      <c r="AY124" s="142"/>
      <c r="AZ124" s="142"/>
    </row>
    <row r="125" spans="2:52" x14ac:dyDescent="0.2">
      <c r="B125" s="143" t="s">
        <v>277</v>
      </c>
      <c r="C125" s="149" t="str">
        <f t="shared" si="19"/>
        <v>45</v>
      </c>
      <c r="D125" s="149" t="str">
        <f t="shared" si="20"/>
        <v>41</v>
      </c>
      <c r="E125" s="149" t="str">
        <f t="shared" si="21"/>
        <v>000</v>
      </c>
      <c r="F125" s="143" t="str">
        <f t="shared" si="22"/>
        <v>6100.02</v>
      </c>
      <c r="G125" s="143" t="s">
        <v>345</v>
      </c>
      <c r="H125" s="141"/>
      <c r="I125" s="141"/>
      <c r="J125" s="141"/>
      <c r="K125" s="141"/>
      <c r="L125" s="141"/>
      <c r="M125" s="141"/>
      <c r="N125" s="141"/>
      <c r="O125" s="141"/>
      <c r="Q125" s="142"/>
      <c r="R125" s="142"/>
      <c r="S125" s="142"/>
      <c r="T125" s="142"/>
      <c r="U125" s="142"/>
      <c r="V125" s="142"/>
      <c r="W125" s="142"/>
      <c r="X125" s="142"/>
      <c r="Z125" s="168"/>
      <c r="AA125" s="168"/>
      <c r="AB125" s="168"/>
      <c r="AC125" s="168"/>
      <c r="AD125" s="168"/>
      <c r="AE125" s="168"/>
      <c r="AF125" s="168"/>
      <c r="AG125" s="168"/>
      <c r="AI125" s="170"/>
      <c r="AJ125" s="170"/>
      <c r="AK125" s="166">
        <f t="shared" si="18"/>
        <v>0</v>
      </c>
      <c r="AL125" s="166">
        <f>IFERROR(VLOOKUP(B125,[2]rptBudgetaryBudgetCrossOrganiza!$A$12876:$O$13175,13,FALSE),"0")</f>
        <v>0</v>
      </c>
      <c r="AM125" s="166"/>
      <c r="AN125" s="166"/>
      <c r="AO125" s="166"/>
      <c r="AP125" s="166"/>
      <c r="AQ125" s="166"/>
      <c r="AS125" s="142"/>
      <c r="AT125" s="142"/>
      <c r="AU125" s="142"/>
      <c r="AV125" s="142"/>
      <c r="AW125" s="142"/>
      <c r="AX125" s="142"/>
      <c r="AY125" s="142"/>
      <c r="AZ125" s="142"/>
    </row>
    <row r="126" spans="2:52" x14ac:dyDescent="0.2">
      <c r="B126" s="143" t="s">
        <v>278</v>
      </c>
      <c r="C126" s="149" t="str">
        <f t="shared" si="19"/>
        <v>45</v>
      </c>
      <c r="D126" s="149" t="str">
        <f t="shared" si="20"/>
        <v>41</v>
      </c>
      <c r="E126" s="149" t="str">
        <f t="shared" si="21"/>
        <v>000</v>
      </c>
      <c r="F126" s="143" t="str">
        <f t="shared" si="22"/>
        <v>6100.03</v>
      </c>
      <c r="G126" s="143" t="s">
        <v>346</v>
      </c>
      <c r="H126" s="141"/>
      <c r="I126" s="141"/>
      <c r="J126" s="141"/>
      <c r="K126" s="141"/>
      <c r="L126" s="141"/>
      <c r="M126" s="141"/>
      <c r="N126" s="141"/>
      <c r="O126" s="141"/>
      <c r="Q126" s="142"/>
      <c r="R126" s="142"/>
      <c r="S126" s="142"/>
      <c r="T126" s="142"/>
      <c r="U126" s="142"/>
      <c r="V126" s="142"/>
      <c r="W126" s="142"/>
      <c r="X126" s="142"/>
      <c r="Z126" s="168"/>
      <c r="AA126" s="168"/>
      <c r="AB126" s="168"/>
      <c r="AC126" s="168"/>
      <c r="AD126" s="168"/>
      <c r="AE126" s="168"/>
      <c r="AF126" s="168"/>
      <c r="AG126" s="168"/>
      <c r="AI126" s="170"/>
      <c r="AJ126" s="170"/>
      <c r="AK126" s="166">
        <f t="shared" si="18"/>
        <v>0</v>
      </c>
      <c r="AL126" s="166">
        <f>IFERROR(VLOOKUP(B126,[2]rptBudgetaryBudgetCrossOrganiza!$A$12876:$O$13175,13,FALSE),"0")</f>
        <v>0</v>
      </c>
      <c r="AM126" s="166"/>
      <c r="AN126" s="166"/>
      <c r="AO126" s="166"/>
      <c r="AP126" s="166"/>
      <c r="AQ126" s="166"/>
      <c r="AS126" s="142"/>
      <c r="AT126" s="142"/>
      <c r="AU126" s="142"/>
      <c r="AV126" s="142"/>
      <c r="AW126" s="142"/>
      <c r="AX126" s="142"/>
      <c r="AY126" s="142"/>
      <c r="AZ126" s="142"/>
    </row>
    <row r="127" spans="2:52" x14ac:dyDescent="0.2">
      <c r="B127" s="143" t="s">
        <v>279</v>
      </c>
      <c r="C127" s="149" t="str">
        <f t="shared" si="19"/>
        <v>45</v>
      </c>
      <c r="D127" s="149" t="str">
        <f t="shared" si="20"/>
        <v>41</v>
      </c>
      <c r="E127" s="149" t="str">
        <f t="shared" si="21"/>
        <v>000</v>
      </c>
      <c r="F127" s="143" t="str">
        <f t="shared" si="22"/>
        <v>6200.01</v>
      </c>
      <c r="G127" s="143" t="s">
        <v>347</v>
      </c>
      <c r="H127" s="141"/>
      <c r="I127" s="141"/>
      <c r="J127" s="141"/>
      <c r="K127" s="141"/>
      <c r="L127" s="141"/>
      <c r="M127" s="141"/>
      <c r="N127" s="141"/>
      <c r="O127" s="141"/>
      <c r="Q127" s="142"/>
      <c r="R127" s="142"/>
      <c r="S127" s="142"/>
      <c r="T127" s="142"/>
      <c r="U127" s="142"/>
      <c r="V127" s="142"/>
      <c r="W127" s="142"/>
      <c r="X127" s="142"/>
      <c r="Z127" s="168"/>
      <c r="AA127" s="168"/>
      <c r="AB127" s="168"/>
      <c r="AC127" s="168"/>
      <c r="AD127" s="168"/>
      <c r="AE127" s="168"/>
      <c r="AF127" s="168"/>
      <c r="AG127" s="168"/>
      <c r="AI127" s="170"/>
      <c r="AJ127" s="170"/>
      <c r="AK127" s="166">
        <f t="shared" si="18"/>
        <v>0</v>
      </c>
      <c r="AL127" s="166">
        <f>IFERROR(VLOOKUP(B127,[2]rptBudgetaryBudgetCrossOrganiza!$A$12876:$O$13175,13,FALSE),"0")</f>
        <v>0</v>
      </c>
      <c r="AM127" s="166"/>
      <c r="AN127" s="166"/>
      <c r="AO127" s="166"/>
      <c r="AP127" s="166"/>
      <c r="AQ127" s="166"/>
      <c r="AS127" s="142"/>
      <c r="AT127" s="142"/>
      <c r="AU127" s="142"/>
      <c r="AV127" s="142"/>
      <c r="AW127" s="142"/>
      <c r="AX127" s="142"/>
      <c r="AY127" s="142"/>
      <c r="AZ127" s="142"/>
    </row>
    <row r="128" spans="2:52" x14ac:dyDescent="0.2">
      <c r="B128" s="143" t="s">
        <v>280</v>
      </c>
      <c r="C128" s="149" t="str">
        <f t="shared" si="19"/>
        <v>45</v>
      </c>
      <c r="D128" s="149" t="str">
        <f t="shared" si="20"/>
        <v>41</v>
      </c>
      <c r="E128" s="149" t="str">
        <f t="shared" si="21"/>
        <v>000</v>
      </c>
      <c r="F128" s="143" t="str">
        <f t="shared" si="22"/>
        <v>6200.02</v>
      </c>
      <c r="G128" s="143" t="s">
        <v>86</v>
      </c>
      <c r="H128" s="141"/>
      <c r="I128" s="141"/>
      <c r="J128" s="141"/>
      <c r="K128" s="141"/>
      <c r="L128" s="141"/>
      <c r="M128" s="141"/>
      <c r="N128" s="141"/>
      <c r="O128" s="141"/>
      <c r="Q128" s="142"/>
      <c r="R128" s="142"/>
      <c r="S128" s="142"/>
      <c r="T128" s="142"/>
      <c r="U128" s="142"/>
      <c r="V128" s="142"/>
      <c r="W128" s="142"/>
      <c r="X128" s="142"/>
      <c r="Z128" s="168"/>
      <c r="AA128" s="168"/>
      <c r="AB128" s="168"/>
      <c r="AC128" s="168"/>
      <c r="AD128" s="168"/>
      <c r="AE128" s="168"/>
      <c r="AF128" s="168"/>
      <c r="AG128" s="168"/>
      <c r="AI128" s="170"/>
      <c r="AJ128" s="170"/>
      <c r="AK128" s="166">
        <f t="shared" si="18"/>
        <v>0</v>
      </c>
      <c r="AL128" s="166">
        <f>IFERROR(VLOOKUP(B128,[2]rptBudgetaryBudgetCrossOrganiza!$A$12876:$O$13175,13,FALSE),"0")</f>
        <v>0</v>
      </c>
      <c r="AM128" s="166"/>
      <c r="AN128" s="166"/>
      <c r="AO128" s="166"/>
      <c r="AP128" s="166"/>
      <c r="AQ128" s="166"/>
      <c r="AS128" s="142"/>
      <c r="AT128" s="142"/>
      <c r="AU128" s="142"/>
      <c r="AV128" s="142"/>
      <c r="AW128" s="142"/>
      <c r="AX128" s="142"/>
      <c r="AY128" s="142"/>
      <c r="AZ128" s="142"/>
    </row>
    <row r="129" spans="2:52" x14ac:dyDescent="0.2">
      <c r="B129" s="143" t="s">
        <v>281</v>
      </c>
      <c r="C129" s="149" t="str">
        <f t="shared" si="19"/>
        <v>45</v>
      </c>
      <c r="D129" s="149" t="str">
        <f t="shared" si="20"/>
        <v>41</v>
      </c>
      <c r="E129" s="149" t="str">
        <f t="shared" si="21"/>
        <v>000</v>
      </c>
      <c r="F129" s="143" t="str">
        <f t="shared" si="22"/>
        <v>6200.03</v>
      </c>
      <c r="G129" s="143" t="s">
        <v>348</v>
      </c>
      <c r="H129" s="141"/>
      <c r="I129" s="141"/>
      <c r="J129" s="141"/>
      <c r="K129" s="141"/>
      <c r="L129" s="141"/>
      <c r="M129" s="141"/>
      <c r="N129" s="141"/>
      <c r="O129" s="141"/>
      <c r="Q129" s="142"/>
      <c r="R129" s="142"/>
      <c r="S129" s="142"/>
      <c r="T129" s="142"/>
      <c r="U129" s="142"/>
      <c r="V129" s="142"/>
      <c r="W129" s="142"/>
      <c r="X129" s="142"/>
      <c r="Z129" s="168"/>
      <c r="AA129" s="168"/>
      <c r="AB129" s="168"/>
      <c r="AC129" s="168"/>
      <c r="AD129" s="168"/>
      <c r="AE129" s="168"/>
      <c r="AF129" s="168"/>
      <c r="AG129" s="168"/>
      <c r="AI129" s="170"/>
      <c r="AJ129" s="170"/>
      <c r="AK129" s="166">
        <f t="shared" si="18"/>
        <v>0</v>
      </c>
      <c r="AL129" s="166">
        <f>IFERROR(VLOOKUP(B129,[2]rptBudgetaryBudgetCrossOrganiza!$A$12876:$O$13175,13,FALSE),"0")</f>
        <v>0</v>
      </c>
      <c r="AM129" s="166"/>
      <c r="AN129" s="166"/>
      <c r="AO129" s="166"/>
      <c r="AP129" s="166"/>
      <c r="AQ129" s="166"/>
      <c r="AS129" s="142"/>
      <c r="AT129" s="142"/>
      <c r="AU129" s="142"/>
      <c r="AV129" s="142"/>
      <c r="AW129" s="142"/>
      <c r="AX129" s="142"/>
      <c r="AY129" s="142"/>
      <c r="AZ129" s="142"/>
    </row>
    <row r="130" spans="2:52" x14ac:dyDescent="0.2">
      <c r="B130" s="143" t="s">
        <v>282</v>
      </c>
      <c r="C130" s="149" t="str">
        <f t="shared" si="19"/>
        <v>45</v>
      </c>
      <c r="D130" s="149" t="str">
        <f t="shared" si="20"/>
        <v>41</v>
      </c>
      <c r="E130" s="149" t="str">
        <f t="shared" si="21"/>
        <v>000</v>
      </c>
      <c r="F130" s="143" t="str">
        <f t="shared" si="22"/>
        <v>6200.04</v>
      </c>
      <c r="G130" s="143" t="s">
        <v>349</v>
      </c>
      <c r="H130" s="141"/>
      <c r="I130" s="141"/>
      <c r="J130" s="141"/>
      <c r="K130" s="141"/>
      <c r="L130" s="141"/>
      <c r="M130" s="141"/>
      <c r="N130" s="141"/>
      <c r="O130" s="141"/>
      <c r="Q130" s="142"/>
      <c r="R130" s="142"/>
      <c r="S130" s="142"/>
      <c r="T130" s="142"/>
      <c r="U130" s="142"/>
      <c r="V130" s="142"/>
      <c r="W130" s="142"/>
      <c r="X130" s="142"/>
      <c r="Z130" s="168"/>
      <c r="AA130" s="168"/>
      <c r="AB130" s="168"/>
      <c r="AC130" s="168"/>
      <c r="AD130" s="168"/>
      <c r="AE130" s="168"/>
      <c r="AF130" s="168"/>
      <c r="AG130" s="168"/>
      <c r="AI130" s="170"/>
      <c r="AJ130" s="170"/>
      <c r="AK130" s="166">
        <f t="shared" si="18"/>
        <v>0</v>
      </c>
      <c r="AL130" s="166">
        <f>IFERROR(VLOOKUP(B130,[2]rptBudgetaryBudgetCrossOrganiza!$A$12876:$O$13175,13,FALSE),"0")</f>
        <v>0</v>
      </c>
      <c r="AM130" s="166"/>
      <c r="AN130" s="166"/>
      <c r="AO130" s="166"/>
      <c r="AP130" s="166"/>
      <c r="AQ130" s="166"/>
      <c r="AS130" s="142"/>
      <c r="AT130" s="142"/>
      <c r="AU130" s="142"/>
      <c r="AV130" s="142"/>
      <c r="AW130" s="142"/>
      <c r="AX130" s="142"/>
      <c r="AY130" s="142"/>
      <c r="AZ130" s="142"/>
    </row>
    <row r="131" spans="2:52" x14ac:dyDescent="0.2">
      <c r="B131" s="143" t="s">
        <v>283</v>
      </c>
      <c r="C131" s="149" t="str">
        <f t="shared" si="19"/>
        <v>45</v>
      </c>
      <c r="D131" s="149" t="str">
        <f t="shared" si="20"/>
        <v>41</v>
      </c>
      <c r="E131" s="149" t="str">
        <f t="shared" si="21"/>
        <v>000</v>
      </c>
      <c r="F131" s="143" t="str">
        <f t="shared" si="22"/>
        <v>6200.05</v>
      </c>
      <c r="G131" s="143" t="s">
        <v>350</v>
      </c>
      <c r="H131" s="141"/>
      <c r="I131" s="141"/>
      <c r="J131" s="141"/>
      <c r="K131" s="141"/>
      <c r="L131" s="141"/>
      <c r="M131" s="141"/>
      <c r="N131" s="141"/>
      <c r="O131" s="141"/>
      <c r="Q131" s="142"/>
      <c r="R131" s="142"/>
      <c r="S131" s="142"/>
      <c r="T131" s="142"/>
      <c r="U131" s="142"/>
      <c r="V131" s="142"/>
      <c r="W131" s="142"/>
      <c r="X131" s="142"/>
      <c r="Z131" s="168"/>
      <c r="AA131" s="168"/>
      <c r="AB131" s="168"/>
      <c r="AC131" s="168"/>
      <c r="AD131" s="168"/>
      <c r="AE131" s="168"/>
      <c r="AF131" s="168"/>
      <c r="AG131" s="168"/>
      <c r="AI131" s="170"/>
      <c r="AJ131" s="170"/>
      <c r="AK131" s="166">
        <f t="shared" si="18"/>
        <v>0</v>
      </c>
      <c r="AL131" s="166">
        <f>IFERROR(VLOOKUP(B131,[2]rptBudgetaryBudgetCrossOrganiza!$A$12876:$O$13175,13,FALSE),"0")</f>
        <v>0</v>
      </c>
      <c r="AM131" s="166"/>
      <c r="AN131" s="166"/>
      <c r="AO131" s="166"/>
      <c r="AP131" s="166"/>
      <c r="AQ131" s="166"/>
      <c r="AS131" s="142"/>
      <c r="AT131" s="142"/>
      <c r="AU131" s="142"/>
      <c r="AV131" s="142"/>
      <c r="AW131" s="142"/>
      <c r="AX131" s="142"/>
      <c r="AY131" s="142"/>
      <c r="AZ131" s="142"/>
    </row>
    <row r="132" spans="2:52" x14ac:dyDescent="0.2">
      <c r="B132" s="143" t="s">
        <v>284</v>
      </c>
      <c r="C132" s="149" t="str">
        <f t="shared" si="19"/>
        <v>45</v>
      </c>
      <c r="D132" s="149" t="str">
        <f t="shared" si="20"/>
        <v>41</v>
      </c>
      <c r="E132" s="149" t="str">
        <f t="shared" si="21"/>
        <v>000</v>
      </c>
      <c r="F132" s="143" t="str">
        <f t="shared" si="22"/>
        <v>6200.09</v>
      </c>
      <c r="G132" s="143" t="s">
        <v>114</v>
      </c>
      <c r="H132" s="141"/>
      <c r="I132" s="141"/>
      <c r="J132" s="141"/>
      <c r="K132" s="141"/>
      <c r="L132" s="141"/>
      <c r="M132" s="141"/>
      <c r="N132" s="141"/>
      <c r="O132" s="141"/>
      <c r="Q132" s="142"/>
      <c r="R132" s="142"/>
      <c r="S132" s="142"/>
      <c r="T132" s="142"/>
      <c r="U132" s="142"/>
      <c r="V132" s="142"/>
      <c r="W132" s="142"/>
      <c r="X132" s="142"/>
      <c r="Z132" s="168"/>
      <c r="AA132" s="168"/>
      <c r="AB132" s="168"/>
      <c r="AC132" s="168"/>
      <c r="AD132" s="168"/>
      <c r="AE132" s="168"/>
      <c r="AF132" s="168"/>
      <c r="AG132" s="168"/>
      <c r="AI132" s="170"/>
      <c r="AJ132" s="170"/>
      <c r="AK132" s="166">
        <f t="shared" ref="AK132:AK166" si="23">AJ132</f>
        <v>0</v>
      </c>
      <c r="AL132" s="166">
        <f>IFERROR(VLOOKUP(B132,[2]rptBudgetaryBudgetCrossOrganiza!$A$12876:$O$13175,13,FALSE),"0")</f>
        <v>0</v>
      </c>
      <c r="AM132" s="166"/>
      <c r="AN132" s="166"/>
      <c r="AO132" s="166"/>
      <c r="AP132" s="166"/>
      <c r="AQ132" s="166"/>
      <c r="AS132" s="142"/>
      <c r="AT132" s="142"/>
      <c r="AU132" s="142"/>
      <c r="AV132" s="142"/>
      <c r="AW132" s="142"/>
      <c r="AX132" s="142"/>
      <c r="AY132" s="142"/>
      <c r="AZ132" s="142"/>
    </row>
    <row r="133" spans="2:52" x14ac:dyDescent="0.2">
      <c r="B133" s="143" t="s">
        <v>285</v>
      </c>
      <c r="C133" s="149" t="str">
        <f t="shared" si="19"/>
        <v>45</v>
      </c>
      <c r="D133" s="149" t="str">
        <f t="shared" si="20"/>
        <v>41</v>
      </c>
      <c r="E133" s="149" t="str">
        <f t="shared" si="21"/>
        <v>000</v>
      </c>
      <c r="F133" s="143" t="str">
        <f t="shared" si="22"/>
        <v>6300.01</v>
      </c>
      <c r="G133" s="143" t="s">
        <v>351</v>
      </c>
      <c r="H133" s="141"/>
      <c r="I133" s="141"/>
      <c r="J133" s="141"/>
      <c r="K133" s="141"/>
      <c r="L133" s="141"/>
      <c r="M133" s="141"/>
      <c r="N133" s="141"/>
      <c r="O133" s="141"/>
      <c r="Q133" s="142"/>
      <c r="R133" s="142"/>
      <c r="S133" s="142"/>
      <c r="T133" s="142"/>
      <c r="U133" s="142"/>
      <c r="V133" s="142"/>
      <c r="W133" s="142"/>
      <c r="X133" s="142"/>
      <c r="Z133" s="168"/>
      <c r="AA133" s="168"/>
      <c r="AB133" s="168"/>
      <c r="AC133" s="168"/>
      <c r="AD133" s="168"/>
      <c r="AE133" s="168"/>
      <c r="AF133" s="168"/>
      <c r="AG133" s="168"/>
      <c r="AI133" s="170"/>
      <c r="AJ133" s="170"/>
      <c r="AK133" s="166">
        <f t="shared" si="23"/>
        <v>0</v>
      </c>
      <c r="AL133" s="166">
        <f>IFERROR(VLOOKUP(B133,[2]rptBudgetaryBudgetCrossOrganiza!$A$12876:$O$13175,13,FALSE),"0")</f>
        <v>0</v>
      </c>
      <c r="AM133" s="166"/>
      <c r="AN133" s="166"/>
      <c r="AO133" s="166"/>
      <c r="AP133" s="166"/>
      <c r="AQ133" s="166"/>
      <c r="AS133" s="142"/>
      <c r="AT133" s="142"/>
      <c r="AU133" s="142"/>
      <c r="AV133" s="142"/>
      <c r="AW133" s="142"/>
      <c r="AX133" s="142"/>
      <c r="AY133" s="142"/>
      <c r="AZ133" s="142"/>
    </row>
    <row r="134" spans="2:52" x14ac:dyDescent="0.2">
      <c r="B134" s="143" t="s">
        <v>286</v>
      </c>
      <c r="C134" s="149" t="str">
        <f t="shared" si="19"/>
        <v>45</v>
      </c>
      <c r="D134" s="149" t="str">
        <f t="shared" si="20"/>
        <v>41</v>
      </c>
      <c r="E134" s="149" t="str">
        <f t="shared" si="21"/>
        <v>000</v>
      </c>
      <c r="F134" s="143" t="str">
        <f t="shared" si="22"/>
        <v>6300.02</v>
      </c>
      <c r="G134" s="143" t="s">
        <v>352</v>
      </c>
      <c r="H134" s="141"/>
      <c r="I134" s="141"/>
      <c r="J134" s="141"/>
      <c r="K134" s="141"/>
      <c r="L134" s="141"/>
      <c r="M134" s="141"/>
      <c r="N134" s="141"/>
      <c r="O134" s="141"/>
      <c r="Q134" s="142"/>
      <c r="R134" s="142"/>
      <c r="S134" s="142"/>
      <c r="T134" s="142"/>
      <c r="U134" s="142"/>
      <c r="V134" s="142"/>
      <c r="W134" s="142"/>
      <c r="X134" s="142"/>
      <c r="Z134" s="168"/>
      <c r="AA134" s="168"/>
      <c r="AB134" s="168"/>
      <c r="AC134" s="168"/>
      <c r="AD134" s="168"/>
      <c r="AE134" s="168"/>
      <c r="AF134" s="168"/>
      <c r="AG134" s="168"/>
      <c r="AI134" s="170"/>
      <c r="AJ134" s="170"/>
      <c r="AK134" s="166">
        <f t="shared" si="23"/>
        <v>0</v>
      </c>
      <c r="AL134" s="166">
        <f>IFERROR(VLOOKUP(B134,[2]rptBudgetaryBudgetCrossOrganiza!$A$12876:$O$13175,13,FALSE),"0")</f>
        <v>0</v>
      </c>
      <c r="AM134" s="166"/>
      <c r="AN134" s="166"/>
      <c r="AO134" s="166"/>
      <c r="AP134" s="166"/>
      <c r="AQ134" s="166"/>
      <c r="AS134" s="142"/>
      <c r="AT134" s="142"/>
      <c r="AU134" s="142"/>
      <c r="AV134" s="142"/>
      <c r="AW134" s="142"/>
      <c r="AX134" s="142"/>
      <c r="AY134" s="142"/>
      <c r="AZ134" s="142"/>
    </row>
    <row r="135" spans="2:52" x14ac:dyDescent="0.2">
      <c r="B135" s="143" t="s">
        <v>287</v>
      </c>
      <c r="C135" s="149" t="str">
        <f t="shared" si="19"/>
        <v>45</v>
      </c>
      <c r="D135" s="149" t="str">
        <f t="shared" si="20"/>
        <v>41</v>
      </c>
      <c r="E135" s="149" t="str">
        <f t="shared" si="21"/>
        <v>000</v>
      </c>
      <c r="F135" s="143" t="str">
        <f t="shared" si="22"/>
        <v>6300.03</v>
      </c>
      <c r="G135" s="143" t="s">
        <v>353</v>
      </c>
      <c r="H135" s="141"/>
      <c r="I135" s="141"/>
      <c r="J135" s="141"/>
      <c r="K135" s="141"/>
      <c r="L135" s="141"/>
      <c r="M135" s="141"/>
      <c r="N135" s="141"/>
      <c r="O135" s="141"/>
      <c r="Q135" s="142"/>
      <c r="R135" s="142"/>
      <c r="S135" s="142"/>
      <c r="T135" s="142"/>
      <c r="U135" s="142"/>
      <c r="V135" s="142"/>
      <c r="W135" s="142"/>
      <c r="X135" s="142"/>
      <c r="Z135" s="168"/>
      <c r="AA135" s="168"/>
      <c r="AB135" s="168"/>
      <c r="AC135" s="168"/>
      <c r="AD135" s="168"/>
      <c r="AE135" s="168"/>
      <c r="AF135" s="168"/>
      <c r="AG135" s="168"/>
      <c r="AI135" s="170"/>
      <c r="AJ135" s="170"/>
      <c r="AK135" s="166">
        <f t="shared" si="23"/>
        <v>0</v>
      </c>
      <c r="AL135" s="166">
        <f>IFERROR(VLOOKUP(B135,[2]rptBudgetaryBudgetCrossOrganiza!$A$12876:$O$13175,13,FALSE),"0")</f>
        <v>0</v>
      </c>
      <c r="AM135" s="166"/>
      <c r="AN135" s="166"/>
      <c r="AO135" s="166"/>
      <c r="AP135" s="166"/>
      <c r="AQ135" s="166"/>
      <c r="AS135" s="142"/>
      <c r="AT135" s="142"/>
      <c r="AU135" s="142"/>
      <c r="AV135" s="142"/>
      <c r="AW135" s="142"/>
      <c r="AX135" s="142"/>
      <c r="AY135" s="142"/>
      <c r="AZ135" s="142"/>
    </row>
    <row r="136" spans="2:52" x14ac:dyDescent="0.2">
      <c r="B136" s="143" t="s">
        <v>288</v>
      </c>
      <c r="C136" s="149" t="str">
        <f t="shared" si="19"/>
        <v>45</v>
      </c>
      <c r="D136" s="149" t="str">
        <f t="shared" si="20"/>
        <v>41</v>
      </c>
      <c r="E136" s="149" t="str">
        <f t="shared" si="21"/>
        <v>000</v>
      </c>
      <c r="F136" s="143" t="str">
        <f t="shared" si="22"/>
        <v>6350.01</v>
      </c>
      <c r="G136" s="143" t="s">
        <v>354</v>
      </c>
      <c r="H136" s="141"/>
      <c r="I136" s="141"/>
      <c r="J136" s="141"/>
      <c r="K136" s="141"/>
      <c r="L136" s="141"/>
      <c r="M136" s="141"/>
      <c r="N136" s="141"/>
      <c r="O136" s="141"/>
      <c r="Q136" s="142"/>
      <c r="R136" s="142"/>
      <c r="S136" s="142"/>
      <c r="T136" s="142"/>
      <c r="U136" s="142"/>
      <c r="V136" s="142"/>
      <c r="W136" s="142"/>
      <c r="X136" s="142"/>
      <c r="Z136" s="168"/>
      <c r="AA136" s="168"/>
      <c r="AB136" s="168"/>
      <c r="AC136" s="168"/>
      <c r="AD136" s="168"/>
      <c r="AE136" s="168"/>
      <c r="AF136" s="168"/>
      <c r="AG136" s="168"/>
      <c r="AI136" s="170"/>
      <c r="AJ136" s="170"/>
      <c r="AK136" s="166">
        <f t="shared" si="23"/>
        <v>0</v>
      </c>
      <c r="AL136" s="166">
        <f>IFERROR(VLOOKUP(B136,[2]rptBudgetaryBudgetCrossOrganiza!$A$12876:$O$13175,13,FALSE),"0")</f>
        <v>0</v>
      </c>
      <c r="AM136" s="166"/>
      <c r="AN136" s="166"/>
      <c r="AO136" s="166"/>
      <c r="AP136" s="166"/>
      <c r="AQ136" s="166"/>
      <c r="AS136" s="142"/>
      <c r="AT136" s="142"/>
      <c r="AU136" s="142"/>
      <c r="AV136" s="142"/>
      <c r="AW136" s="142"/>
      <c r="AX136" s="142"/>
      <c r="AY136" s="142"/>
      <c r="AZ136" s="142"/>
    </row>
    <row r="137" spans="2:52" x14ac:dyDescent="0.2">
      <c r="B137" s="143" t="s">
        <v>289</v>
      </c>
      <c r="C137" s="149" t="str">
        <f t="shared" si="19"/>
        <v>45</v>
      </c>
      <c r="D137" s="149" t="str">
        <f t="shared" si="20"/>
        <v>41</v>
      </c>
      <c r="E137" s="149" t="str">
        <f t="shared" si="21"/>
        <v>000</v>
      </c>
      <c r="F137" s="143" t="str">
        <f t="shared" si="22"/>
        <v>6350.02</v>
      </c>
      <c r="G137" s="143" t="s">
        <v>355</v>
      </c>
      <c r="H137" s="141"/>
      <c r="I137" s="141"/>
      <c r="J137" s="141"/>
      <c r="K137" s="141"/>
      <c r="L137" s="141"/>
      <c r="M137" s="141"/>
      <c r="N137" s="141"/>
      <c r="O137" s="141"/>
      <c r="Q137" s="142"/>
      <c r="R137" s="142"/>
      <c r="S137" s="142"/>
      <c r="T137" s="142"/>
      <c r="U137" s="142"/>
      <c r="V137" s="142"/>
      <c r="W137" s="142"/>
      <c r="X137" s="142"/>
      <c r="Z137" s="168"/>
      <c r="AA137" s="168"/>
      <c r="AB137" s="168"/>
      <c r="AC137" s="168"/>
      <c r="AD137" s="168"/>
      <c r="AE137" s="168"/>
      <c r="AF137" s="168"/>
      <c r="AG137" s="168"/>
      <c r="AI137" s="170"/>
      <c r="AJ137" s="170"/>
      <c r="AK137" s="166">
        <f t="shared" si="23"/>
        <v>0</v>
      </c>
      <c r="AL137" s="166">
        <f>IFERROR(VLOOKUP(B137,[2]rptBudgetaryBudgetCrossOrganiza!$A$12876:$O$13175,13,FALSE),"0")</f>
        <v>0</v>
      </c>
      <c r="AM137" s="166"/>
      <c r="AN137" s="166"/>
      <c r="AO137" s="166"/>
      <c r="AP137" s="166"/>
      <c r="AQ137" s="166"/>
      <c r="AS137" s="142"/>
      <c r="AT137" s="142"/>
      <c r="AU137" s="142"/>
      <c r="AV137" s="142"/>
      <c r="AW137" s="142"/>
      <c r="AX137" s="142"/>
      <c r="AY137" s="142"/>
      <c r="AZ137" s="142"/>
    </row>
    <row r="138" spans="2:52" x14ac:dyDescent="0.2">
      <c r="B138" s="143" t="s">
        <v>290</v>
      </c>
      <c r="C138" s="149" t="str">
        <f t="shared" si="19"/>
        <v>45</v>
      </c>
      <c r="D138" s="149" t="str">
        <f t="shared" si="20"/>
        <v>41</v>
      </c>
      <c r="E138" s="149" t="str">
        <f t="shared" si="21"/>
        <v>000</v>
      </c>
      <c r="F138" s="143" t="str">
        <f t="shared" si="22"/>
        <v>6350.03</v>
      </c>
      <c r="G138" s="143" t="s">
        <v>115</v>
      </c>
      <c r="H138" s="141"/>
      <c r="I138" s="141"/>
      <c r="J138" s="141"/>
      <c r="K138" s="141"/>
      <c r="L138" s="141"/>
      <c r="M138" s="141"/>
      <c r="N138" s="141"/>
      <c r="O138" s="141"/>
      <c r="Q138" s="142"/>
      <c r="R138" s="142"/>
      <c r="S138" s="142"/>
      <c r="T138" s="142"/>
      <c r="U138" s="142"/>
      <c r="V138" s="142"/>
      <c r="W138" s="142"/>
      <c r="X138" s="142"/>
      <c r="Z138" s="168"/>
      <c r="AA138" s="168"/>
      <c r="AB138" s="168"/>
      <c r="AC138" s="168"/>
      <c r="AD138" s="168"/>
      <c r="AE138" s="168"/>
      <c r="AF138" s="168"/>
      <c r="AG138" s="168"/>
      <c r="AI138" s="170"/>
      <c r="AJ138" s="170"/>
      <c r="AK138" s="166">
        <f t="shared" si="23"/>
        <v>0</v>
      </c>
      <c r="AL138" s="166">
        <f>IFERROR(VLOOKUP(B138,[2]rptBudgetaryBudgetCrossOrganiza!$A$12876:$O$13175,13,FALSE),"0")</f>
        <v>0</v>
      </c>
      <c r="AM138" s="166"/>
      <c r="AN138" s="166"/>
      <c r="AO138" s="166"/>
      <c r="AP138" s="166"/>
      <c r="AQ138" s="166"/>
      <c r="AS138" s="142"/>
      <c r="AT138" s="142"/>
      <c r="AU138" s="142"/>
      <c r="AV138" s="142"/>
      <c r="AW138" s="142"/>
      <c r="AX138" s="142"/>
      <c r="AY138" s="142"/>
      <c r="AZ138" s="142"/>
    </row>
    <row r="139" spans="2:52" x14ac:dyDescent="0.2">
      <c r="B139" s="143" t="s">
        <v>291</v>
      </c>
      <c r="C139" s="149" t="str">
        <f t="shared" si="19"/>
        <v>45</v>
      </c>
      <c r="D139" s="149" t="str">
        <f t="shared" si="20"/>
        <v>41</v>
      </c>
      <c r="E139" s="149" t="str">
        <f t="shared" si="21"/>
        <v>000</v>
      </c>
      <c r="F139" s="143" t="str">
        <f t="shared" si="22"/>
        <v>6350.04</v>
      </c>
      <c r="G139" s="143" t="s">
        <v>356</v>
      </c>
      <c r="H139" s="141"/>
      <c r="I139" s="141"/>
      <c r="J139" s="141"/>
      <c r="K139" s="141"/>
      <c r="L139" s="141"/>
      <c r="M139" s="141"/>
      <c r="N139" s="141"/>
      <c r="O139" s="141"/>
      <c r="Q139" s="142"/>
      <c r="R139" s="142"/>
      <c r="S139" s="142"/>
      <c r="T139" s="142"/>
      <c r="U139" s="142"/>
      <c r="V139" s="142"/>
      <c r="W139" s="142"/>
      <c r="X139" s="142"/>
      <c r="Z139" s="168"/>
      <c r="AA139" s="168"/>
      <c r="AB139" s="168"/>
      <c r="AC139" s="168"/>
      <c r="AD139" s="168"/>
      <c r="AE139" s="168"/>
      <c r="AF139" s="168"/>
      <c r="AG139" s="168"/>
      <c r="AI139" s="170"/>
      <c r="AJ139" s="170"/>
      <c r="AK139" s="166">
        <f t="shared" si="23"/>
        <v>0</v>
      </c>
      <c r="AL139" s="166">
        <f>IFERROR(VLOOKUP(B139,[2]rptBudgetaryBudgetCrossOrganiza!$A$12876:$O$13175,13,FALSE),"0")</f>
        <v>0</v>
      </c>
      <c r="AM139" s="166"/>
      <c r="AN139" s="166"/>
      <c r="AO139" s="166"/>
      <c r="AP139" s="166"/>
      <c r="AQ139" s="166"/>
      <c r="AS139" s="142"/>
      <c r="AT139" s="142"/>
      <c r="AU139" s="142"/>
      <c r="AV139" s="142"/>
      <c r="AW139" s="142"/>
      <c r="AX139" s="142"/>
      <c r="AY139" s="142"/>
      <c r="AZ139" s="142"/>
    </row>
    <row r="140" spans="2:52" x14ac:dyDescent="0.2">
      <c r="B140" s="143" t="s">
        <v>292</v>
      </c>
      <c r="C140" s="149" t="str">
        <f t="shared" si="19"/>
        <v>45</v>
      </c>
      <c r="D140" s="149" t="str">
        <f t="shared" si="20"/>
        <v>41</v>
      </c>
      <c r="E140" s="149" t="str">
        <f t="shared" si="21"/>
        <v>000</v>
      </c>
      <c r="F140" s="143" t="str">
        <f t="shared" si="22"/>
        <v>6350.05</v>
      </c>
      <c r="G140" s="143" t="s">
        <v>357</v>
      </c>
      <c r="H140" s="141"/>
      <c r="I140" s="141"/>
      <c r="J140" s="141"/>
      <c r="K140" s="141"/>
      <c r="L140" s="141"/>
      <c r="M140" s="141"/>
      <c r="N140" s="141"/>
      <c r="O140" s="141"/>
      <c r="Q140" s="142"/>
      <c r="R140" s="142"/>
      <c r="S140" s="142"/>
      <c r="T140" s="142"/>
      <c r="U140" s="142"/>
      <c r="V140" s="142"/>
      <c r="W140" s="142"/>
      <c r="X140" s="142"/>
      <c r="Z140" s="168"/>
      <c r="AA140" s="168"/>
      <c r="AB140" s="168"/>
      <c r="AC140" s="168"/>
      <c r="AD140" s="168"/>
      <c r="AE140" s="168"/>
      <c r="AF140" s="168"/>
      <c r="AG140" s="168"/>
      <c r="AI140" s="170"/>
      <c r="AJ140" s="170"/>
      <c r="AK140" s="166">
        <f t="shared" si="23"/>
        <v>0</v>
      </c>
      <c r="AL140" s="166">
        <f>IFERROR(VLOOKUP(B140,[2]rptBudgetaryBudgetCrossOrganiza!$A$12876:$O$13175,13,FALSE),"0")</f>
        <v>0</v>
      </c>
      <c r="AM140" s="166"/>
      <c r="AN140" s="166"/>
      <c r="AO140" s="166"/>
      <c r="AP140" s="166"/>
      <c r="AQ140" s="166"/>
      <c r="AS140" s="142"/>
      <c r="AT140" s="142"/>
      <c r="AU140" s="142"/>
      <c r="AV140" s="142"/>
      <c r="AW140" s="142"/>
      <c r="AX140" s="142"/>
      <c r="AY140" s="142"/>
      <c r="AZ140" s="142"/>
    </row>
    <row r="141" spans="2:52" x14ac:dyDescent="0.2">
      <c r="B141" s="143" t="s">
        <v>293</v>
      </c>
      <c r="C141" s="149" t="str">
        <f t="shared" si="19"/>
        <v>45</v>
      </c>
      <c r="D141" s="149" t="str">
        <f t="shared" si="20"/>
        <v>41</v>
      </c>
      <c r="E141" s="149" t="str">
        <f t="shared" si="21"/>
        <v>000</v>
      </c>
      <c r="F141" s="143" t="str">
        <f t="shared" si="22"/>
        <v>6350.06</v>
      </c>
      <c r="G141" s="143" t="s">
        <v>358</v>
      </c>
      <c r="H141" s="141"/>
      <c r="I141" s="141"/>
      <c r="J141" s="141"/>
      <c r="K141" s="141"/>
      <c r="L141" s="141"/>
      <c r="M141" s="141"/>
      <c r="N141" s="141"/>
      <c r="O141" s="141"/>
      <c r="Q141" s="142"/>
      <c r="R141" s="142"/>
      <c r="S141" s="142"/>
      <c r="T141" s="142"/>
      <c r="U141" s="142"/>
      <c r="V141" s="142"/>
      <c r="W141" s="142"/>
      <c r="X141" s="142"/>
      <c r="Z141" s="168"/>
      <c r="AA141" s="168"/>
      <c r="AB141" s="168"/>
      <c r="AC141" s="168"/>
      <c r="AD141" s="168"/>
      <c r="AE141" s="168"/>
      <c r="AF141" s="168"/>
      <c r="AG141" s="168"/>
      <c r="AI141" s="170"/>
      <c r="AJ141" s="170"/>
      <c r="AK141" s="166">
        <f t="shared" si="23"/>
        <v>0</v>
      </c>
      <c r="AL141" s="166">
        <f>IFERROR(VLOOKUP(B141,[2]rptBudgetaryBudgetCrossOrganiza!$A$12876:$O$13175,13,FALSE),"0")</f>
        <v>0</v>
      </c>
      <c r="AM141" s="166"/>
      <c r="AN141" s="166"/>
      <c r="AO141" s="166"/>
      <c r="AP141" s="166"/>
      <c r="AQ141" s="166"/>
      <c r="AS141" s="142"/>
      <c r="AT141" s="142"/>
      <c r="AU141" s="142"/>
      <c r="AV141" s="142"/>
      <c r="AW141" s="142"/>
      <c r="AX141" s="142"/>
      <c r="AY141" s="142"/>
      <c r="AZ141" s="142"/>
    </row>
    <row r="142" spans="2:52" x14ac:dyDescent="0.2">
      <c r="B142" s="143" t="s">
        <v>294</v>
      </c>
      <c r="C142" s="149" t="str">
        <f t="shared" si="19"/>
        <v>45</v>
      </c>
      <c r="D142" s="149" t="str">
        <f t="shared" si="20"/>
        <v>41</v>
      </c>
      <c r="E142" s="149" t="str">
        <f t="shared" si="21"/>
        <v>000</v>
      </c>
      <c r="F142" s="143" t="str">
        <f t="shared" si="22"/>
        <v>6400.01</v>
      </c>
      <c r="G142" s="143" t="s">
        <v>359</v>
      </c>
      <c r="H142" s="141"/>
      <c r="I142" s="141"/>
      <c r="J142" s="141"/>
      <c r="K142" s="141"/>
      <c r="L142" s="141"/>
      <c r="M142" s="141"/>
      <c r="N142" s="141"/>
      <c r="O142" s="141"/>
      <c r="Q142" s="142"/>
      <c r="R142" s="142"/>
      <c r="S142" s="142"/>
      <c r="T142" s="142"/>
      <c r="U142" s="142"/>
      <c r="V142" s="142"/>
      <c r="W142" s="142"/>
      <c r="X142" s="142"/>
      <c r="Z142" s="168"/>
      <c r="AA142" s="168"/>
      <c r="AB142" s="168"/>
      <c r="AC142" s="168"/>
      <c r="AD142" s="168"/>
      <c r="AE142" s="168"/>
      <c r="AF142" s="168"/>
      <c r="AG142" s="168"/>
      <c r="AI142" s="170"/>
      <c r="AJ142" s="170"/>
      <c r="AK142" s="166">
        <f t="shared" si="23"/>
        <v>0</v>
      </c>
      <c r="AL142" s="166">
        <f>IFERROR(VLOOKUP(B142,[2]rptBudgetaryBudgetCrossOrganiza!$A$12876:$O$13175,13,FALSE),"0")</f>
        <v>0</v>
      </c>
      <c r="AM142" s="166"/>
      <c r="AN142" s="166"/>
      <c r="AO142" s="166"/>
      <c r="AP142" s="166"/>
      <c r="AQ142" s="166"/>
      <c r="AS142" s="142"/>
      <c r="AT142" s="142"/>
      <c r="AU142" s="142"/>
      <c r="AV142" s="142"/>
      <c r="AW142" s="142"/>
      <c r="AX142" s="142"/>
      <c r="AY142" s="142"/>
      <c r="AZ142" s="142"/>
    </row>
    <row r="143" spans="2:52" x14ac:dyDescent="0.2">
      <c r="B143" s="143" t="s">
        <v>295</v>
      </c>
      <c r="C143" s="149" t="str">
        <f t="shared" si="19"/>
        <v>45</v>
      </c>
      <c r="D143" s="149" t="str">
        <f t="shared" si="20"/>
        <v>41</v>
      </c>
      <c r="E143" s="149" t="str">
        <f t="shared" si="21"/>
        <v>000</v>
      </c>
      <c r="F143" s="143" t="str">
        <f t="shared" si="22"/>
        <v>6400.02</v>
      </c>
      <c r="G143" s="143" t="s">
        <v>360</v>
      </c>
      <c r="H143" s="141"/>
      <c r="I143" s="141"/>
      <c r="J143" s="141"/>
      <c r="K143" s="141"/>
      <c r="L143" s="141"/>
      <c r="M143" s="141"/>
      <c r="N143" s="141"/>
      <c r="O143" s="141"/>
      <c r="Q143" s="142"/>
      <c r="R143" s="142"/>
      <c r="S143" s="142"/>
      <c r="T143" s="142"/>
      <c r="U143" s="142"/>
      <c r="V143" s="142"/>
      <c r="W143" s="142"/>
      <c r="X143" s="142"/>
      <c r="Z143" s="168"/>
      <c r="AA143" s="168"/>
      <c r="AB143" s="168"/>
      <c r="AC143" s="168"/>
      <c r="AD143" s="168"/>
      <c r="AE143" s="168"/>
      <c r="AF143" s="168"/>
      <c r="AG143" s="168"/>
      <c r="AI143" s="170"/>
      <c r="AJ143" s="170"/>
      <c r="AK143" s="166">
        <f t="shared" si="23"/>
        <v>0</v>
      </c>
      <c r="AL143" s="166">
        <f>IFERROR(VLOOKUP(B143,[2]rptBudgetaryBudgetCrossOrganiza!$A$12876:$O$13175,13,FALSE),"0")</f>
        <v>0</v>
      </c>
      <c r="AM143" s="166"/>
      <c r="AN143" s="166"/>
      <c r="AO143" s="166"/>
      <c r="AP143" s="166"/>
      <c r="AQ143" s="166"/>
      <c r="AS143" s="142"/>
      <c r="AT143" s="142"/>
      <c r="AU143" s="142"/>
      <c r="AV143" s="142"/>
      <c r="AW143" s="142"/>
      <c r="AX143" s="142"/>
      <c r="AY143" s="142"/>
      <c r="AZ143" s="142"/>
    </row>
    <row r="144" spans="2:52" x14ac:dyDescent="0.2">
      <c r="B144" s="143" t="s">
        <v>296</v>
      </c>
      <c r="C144" s="149" t="str">
        <f t="shared" si="19"/>
        <v>45</v>
      </c>
      <c r="D144" s="149" t="str">
        <f t="shared" si="20"/>
        <v>41</v>
      </c>
      <c r="E144" s="149" t="str">
        <f t="shared" si="21"/>
        <v>000</v>
      </c>
      <c r="F144" s="143" t="str">
        <f t="shared" si="22"/>
        <v>6400.03</v>
      </c>
      <c r="G144" s="143" t="s">
        <v>361</v>
      </c>
      <c r="H144" s="141"/>
      <c r="I144" s="141"/>
      <c r="J144" s="141"/>
      <c r="K144" s="141"/>
      <c r="L144" s="141"/>
      <c r="M144" s="141"/>
      <c r="N144" s="141"/>
      <c r="O144" s="141"/>
      <c r="Q144" s="142"/>
      <c r="R144" s="142"/>
      <c r="S144" s="142"/>
      <c r="T144" s="142"/>
      <c r="U144" s="142"/>
      <c r="V144" s="142"/>
      <c r="W144" s="142"/>
      <c r="X144" s="142"/>
      <c r="Z144" s="168"/>
      <c r="AA144" s="168"/>
      <c r="AB144" s="168"/>
      <c r="AC144" s="168"/>
      <c r="AD144" s="168"/>
      <c r="AE144" s="168"/>
      <c r="AF144" s="168"/>
      <c r="AG144" s="168"/>
      <c r="AI144" s="170"/>
      <c r="AJ144" s="170"/>
      <c r="AK144" s="166">
        <f t="shared" si="23"/>
        <v>0</v>
      </c>
      <c r="AL144" s="166">
        <f>IFERROR(VLOOKUP(B144,[2]rptBudgetaryBudgetCrossOrganiza!$A$12876:$O$13175,13,FALSE),"0")</f>
        <v>0</v>
      </c>
      <c r="AM144" s="166"/>
      <c r="AN144" s="166"/>
      <c r="AO144" s="166"/>
      <c r="AP144" s="166"/>
      <c r="AQ144" s="166"/>
      <c r="AS144" s="142"/>
      <c r="AT144" s="142"/>
      <c r="AU144" s="142"/>
      <c r="AV144" s="142"/>
      <c r="AW144" s="142"/>
      <c r="AX144" s="142"/>
      <c r="AY144" s="142"/>
      <c r="AZ144" s="142"/>
    </row>
    <row r="145" spans="2:52" x14ac:dyDescent="0.2">
      <c r="B145" s="143" t="s">
        <v>297</v>
      </c>
      <c r="C145" s="149" t="str">
        <f t="shared" si="19"/>
        <v>45</v>
      </c>
      <c r="D145" s="149" t="str">
        <f t="shared" si="20"/>
        <v>41</v>
      </c>
      <c r="E145" s="149" t="str">
        <f t="shared" si="21"/>
        <v>000</v>
      </c>
      <c r="F145" s="143" t="str">
        <f t="shared" si="22"/>
        <v>6400.04</v>
      </c>
      <c r="G145" s="143" t="s">
        <v>87</v>
      </c>
      <c r="H145" s="141"/>
      <c r="I145" s="141"/>
      <c r="J145" s="141"/>
      <c r="K145" s="141"/>
      <c r="L145" s="141"/>
      <c r="M145" s="141"/>
      <c r="N145" s="141"/>
      <c r="O145" s="141"/>
      <c r="Q145" s="142"/>
      <c r="R145" s="142"/>
      <c r="S145" s="142"/>
      <c r="T145" s="142"/>
      <c r="U145" s="142"/>
      <c r="V145" s="142"/>
      <c r="W145" s="142"/>
      <c r="X145" s="142"/>
      <c r="Z145" s="168"/>
      <c r="AA145" s="168"/>
      <c r="AB145" s="168"/>
      <c r="AC145" s="168"/>
      <c r="AD145" s="168"/>
      <c r="AE145" s="168"/>
      <c r="AF145" s="168"/>
      <c r="AG145" s="168"/>
      <c r="AI145" s="170"/>
      <c r="AJ145" s="170"/>
      <c r="AK145" s="166">
        <f t="shared" si="23"/>
        <v>0</v>
      </c>
      <c r="AL145" s="166">
        <f>IFERROR(VLOOKUP(B145,[2]rptBudgetaryBudgetCrossOrganiza!$A$12876:$O$13175,13,FALSE),"0")</f>
        <v>0</v>
      </c>
      <c r="AM145" s="166"/>
      <c r="AN145" s="166"/>
      <c r="AO145" s="166"/>
      <c r="AP145" s="166"/>
      <c r="AQ145" s="166"/>
      <c r="AS145" s="142"/>
      <c r="AT145" s="142"/>
      <c r="AU145" s="142"/>
      <c r="AV145" s="142"/>
      <c r="AW145" s="142"/>
      <c r="AX145" s="142"/>
      <c r="AY145" s="142"/>
      <c r="AZ145" s="142"/>
    </row>
    <row r="146" spans="2:52" x14ac:dyDescent="0.2">
      <c r="B146" s="143" t="s">
        <v>298</v>
      </c>
      <c r="C146" s="149" t="str">
        <f t="shared" si="19"/>
        <v>45</v>
      </c>
      <c r="D146" s="149" t="str">
        <f t="shared" si="20"/>
        <v>41</v>
      </c>
      <c r="E146" s="149" t="str">
        <f t="shared" si="21"/>
        <v>000</v>
      </c>
      <c r="F146" s="143" t="str">
        <f t="shared" si="22"/>
        <v>6400.05</v>
      </c>
      <c r="G146" s="143" t="s">
        <v>362</v>
      </c>
      <c r="H146" s="141"/>
      <c r="I146" s="141"/>
      <c r="J146" s="141"/>
      <c r="K146" s="141"/>
      <c r="L146" s="141"/>
      <c r="M146" s="141"/>
      <c r="N146" s="141"/>
      <c r="O146" s="141"/>
      <c r="Q146" s="142"/>
      <c r="R146" s="142"/>
      <c r="S146" s="142"/>
      <c r="T146" s="142"/>
      <c r="U146" s="142"/>
      <c r="V146" s="142"/>
      <c r="W146" s="142"/>
      <c r="X146" s="142"/>
      <c r="Z146" s="168"/>
      <c r="AA146" s="168"/>
      <c r="AB146" s="168"/>
      <c r="AC146" s="168"/>
      <c r="AD146" s="168"/>
      <c r="AE146" s="168"/>
      <c r="AF146" s="168"/>
      <c r="AG146" s="168"/>
      <c r="AI146" s="170"/>
      <c r="AJ146" s="170"/>
      <c r="AK146" s="166">
        <f t="shared" si="23"/>
        <v>0</v>
      </c>
      <c r="AL146" s="166">
        <f>IFERROR(VLOOKUP(B146,[2]rptBudgetaryBudgetCrossOrganiza!$A$12876:$O$13175,13,FALSE),"0")</f>
        <v>0</v>
      </c>
      <c r="AM146" s="166"/>
      <c r="AN146" s="166"/>
      <c r="AO146" s="166"/>
      <c r="AP146" s="166"/>
      <c r="AQ146" s="166"/>
      <c r="AS146" s="142"/>
      <c r="AT146" s="142"/>
      <c r="AU146" s="142"/>
      <c r="AV146" s="142"/>
      <c r="AW146" s="142"/>
      <c r="AX146" s="142"/>
      <c r="AY146" s="142"/>
      <c r="AZ146" s="142"/>
    </row>
    <row r="147" spans="2:52" x14ac:dyDescent="0.2">
      <c r="B147" s="143" t="s">
        <v>299</v>
      </c>
      <c r="C147" s="149" t="str">
        <f t="shared" si="19"/>
        <v>45</v>
      </c>
      <c r="D147" s="149" t="str">
        <f t="shared" si="20"/>
        <v>41</v>
      </c>
      <c r="E147" s="149" t="str">
        <f t="shared" si="21"/>
        <v>000</v>
      </c>
      <c r="F147" s="143" t="str">
        <f t="shared" si="22"/>
        <v>6600.01</v>
      </c>
      <c r="G147" s="143" t="s">
        <v>363</v>
      </c>
      <c r="H147" s="141"/>
      <c r="I147" s="141"/>
      <c r="J147" s="141"/>
      <c r="K147" s="141"/>
      <c r="L147" s="141"/>
      <c r="M147" s="141"/>
      <c r="N147" s="141"/>
      <c r="O147" s="141"/>
      <c r="Q147" s="142"/>
      <c r="R147" s="142"/>
      <c r="S147" s="142"/>
      <c r="T147" s="142"/>
      <c r="U147" s="142"/>
      <c r="V147" s="142"/>
      <c r="W147" s="142"/>
      <c r="X147" s="142"/>
      <c r="Z147" s="168"/>
      <c r="AA147" s="168"/>
      <c r="AB147" s="168"/>
      <c r="AC147" s="168"/>
      <c r="AD147" s="168"/>
      <c r="AE147" s="168"/>
      <c r="AF147" s="168"/>
      <c r="AG147" s="168"/>
      <c r="AI147" s="170"/>
      <c r="AJ147" s="170"/>
      <c r="AK147" s="166">
        <f t="shared" si="23"/>
        <v>0</v>
      </c>
      <c r="AL147" s="166">
        <f>IFERROR(VLOOKUP(B147,[2]rptBudgetaryBudgetCrossOrganiza!$A$12876:$O$13175,13,FALSE),"0")</f>
        <v>0</v>
      </c>
      <c r="AM147" s="166"/>
      <c r="AN147" s="166"/>
      <c r="AO147" s="166"/>
      <c r="AP147" s="166"/>
      <c r="AQ147" s="166"/>
      <c r="AS147" s="142"/>
      <c r="AT147" s="142"/>
      <c r="AU147" s="142"/>
      <c r="AV147" s="142"/>
      <c r="AW147" s="142"/>
      <c r="AX147" s="142"/>
      <c r="AY147" s="142"/>
      <c r="AZ147" s="142"/>
    </row>
    <row r="148" spans="2:52" x14ac:dyDescent="0.2">
      <c r="B148" s="143" t="s">
        <v>300</v>
      </c>
      <c r="C148" s="149" t="str">
        <f t="shared" si="19"/>
        <v>45</v>
      </c>
      <c r="D148" s="149" t="str">
        <f t="shared" si="20"/>
        <v>41</v>
      </c>
      <c r="E148" s="149" t="str">
        <f t="shared" si="21"/>
        <v>000</v>
      </c>
      <c r="F148" s="143" t="str">
        <f t="shared" si="22"/>
        <v>6600.03</v>
      </c>
      <c r="G148" s="143" t="s">
        <v>364</v>
      </c>
      <c r="H148" s="141"/>
      <c r="I148" s="141"/>
      <c r="J148" s="141"/>
      <c r="K148" s="141"/>
      <c r="L148" s="141"/>
      <c r="M148" s="141"/>
      <c r="N148" s="141"/>
      <c r="O148" s="141"/>
      <c r="Q148" s="142"/>
      <c r="R148" s="142"/>
      <c r="S148" s="142"/>
      <c r="T148" s="142"/>
      <c r="U148" s="142"/>
      <c r="V148" s="142"/>
      <c r="W148" s="142"/>
      <c r="X148" s="142"/>
      <c r="Z148" s="168"/>
      <c r="AA148" s="168"/>
      <c r="AB148" s="168"/>
      <c r="AC148" s="168"/>
      <c r="AD148" s="168"/>
      <c r="AE148" s="168"/>
      <c r="AF148" s="168"/>
      <c r="AG148" s="168"/>
      <c r="AI148" s="170"/>
      <c r="AJ148" s="170"/>
      <c r="AK148" s="166">
        <f t="shared" si="23"/>
        <v>0</v>
      </c>
      <c r="AL148" s="166">
        <f>IFERROR(VLOOKUP(B148,[2]rptBudgetaryBudgetCrossOrganiza!$A$12876:$O$13175,13,FALSE),"0")</f>
        <v>0</v>
      </c>
      <c r="AM148" s="166"/>
      <c r="AN148" s="166"/>
      <c r="AO148" s="166"/>
      <c r="AP148" s="166"/>
      <c r="AQ148" s="166"/>
      <c r="AS148" s="142"/>
      <c r="AT148" s="142"/>
      <c r="AU148" s="142"/>
      <c r="AV148" s="142"/>
      <c r="AW148" s="142"/>
      <c r="AX148" s="142"/>
      <c r="AY148" s="142"/>
      <c r="AZ148" s="142"/>
    </row>
    <row r="149" spans="2:52" x14ac:dyDescent="0.2">
      <c r="B149" s="143" t="s">
        <v>301</v>
      </c>
      <c r="C149" s="149" t="str">
        <f t="shared" si="19"/>
        <v>45</v>
      </c>
      <c r="D149" s="149" t="str">
        <f t="shared" si="20"/>
        <v>41</v>
      </c>
      <c r="E149" s="149" t="str">
        <f t="shared" si="21"/>
        <v>000</v>
      </c>
      <c r="F149" s="143" t="str">
        <f t="shared" si="22"/>
        <v>6600.04</v>
      </c>
      <c r="G149" s="143" t="s">
        <v>88</v>
      </c>
      <c r="H149" s="141"/>
      <c r="I149" s="141"/>
      <c r="J149" s="141"/>
      <c r="K149" s="141"/>
      <c r="L149" s="141"/>
      <c r="M149" s="141"/>
      <c r="N149" s="141"/>
      <c r="O149" s="141"/>
      <c r="Q149" s="142"/>
      <c r="R149" s="142"/>
      <c r="S149" s="142"/>
      <c r="T149" s="142"/>
      <c r="U149" s="142"/>
      <c r="V149" s="142"/>
      <c r="W149" s="142"/>
      <c r="X149" s="142"/>
      <c r="Z149" s="168"/>
      <c r="AA149" s="168"/>
      <c r="AB149" s="168"/>
      <c r="AC149" s="168"/>
      <c r="AD149" s="168"/>
      <c r="AE149" s="168"/>
      <c r="AF149" s="168"/>
      <c r="AG149" s="168"/>
      <c r="AI149" s="170"/>
      <c r="AJ149" s="170"/>
      <c r="AK149" s="166">
        <f t="shared" si="23"/>
        <v>0</v>
      </c>
      <c r="AL149" s="166">
        <f>IFERROR(VLOOKUP(B149,[2]rptBudgetaryBudgetCrossOrganiza!$A$12876:$O$13175,13,FALSE),"0")</f>
        <v>0</v>
      </c>
      <c r="AM149" s="166"/>
      <c r="AN149" s="166"/>
      <c r="AO149" s="166"/>
      <c r="AP149" s="166"/>
      <c r="AQ149" s="166"/>
      <c r="AS149" s="142"/>
      <c r="AT149" s="142"/>
      <c r="AU149" s="142"/>
      <c r="AV149" s="142"/>
      <c r="AW149" s="142"/>
      <c r="AX149" s="142"/>
      <c r="AY149" s="142"/>
      <c r="AZ149" s="142"/>
    </row>
    <row r="150" spans="2:52" x14ac:dyDescent="0.2">
      <c r="B150" s="143" t="s">
        <v>302</v>
      </c>
      <c r="C150" s="149" t="str">
        <f t="shared" si="19"/>
        <v>45</v>
      </c>
      <c r="D150" s="149" t="str">
        <f t="shared" si="20"/>
        <v>41</v>
      </c>
      <c r="E150" s="149" t="str">
        <f t="shared" si="21"/>
        <v>000</v>
      </c>
      <c r="F150" s="143" t="str">
        <f t="shared" si="22"/>
        <v>6600.05</v>
      </c>
      <c r="G150" s="143" t="s">
        <v>365</v>
      </c>
      <c r="H150" s="141"/>
      <c r="I150" s="141"/>
      <c r="J150" s="141"/>
      <c r="K150" s="141"/>
      <c r="L150" s="141"/>
      <c r="M150" s="141"/>
      <c r="N150" s="141"/>
      <c r="O150" s="141"/>
      <c r="Q150" s="142"/>
      <c r="R150" s="142"/>
      <c r="S150" s="142"/>
      <c r="T150" s="142"/>
      <c r="U150" s="142"/>
      <c r="V150" s="142"/>
      <c r="W150" s="142"/>
      <c r="X150" s="142"/>
      <c r="Z150" s="168"/>
      <c r="AA150" s="168"/>
      <c r="AB150" s="168"/>
      <c r="AC150" s="168"/>
      <c r="AD150" s="168"/>
      <c r="AE150" s="168"/>
      <c r="AF150" s="168"/>
      <c r="AG150" s="168"/>
      <c r="AI150" s="170"/>
      <c r="AJ150" s="170"/>
      <c r="AK150" s="166">
        <f t="shared" si="23"/>
        <v>0</v>
      </c>
      <c r="AL150" s="166">
        <f>IFERROR(VLOOKUP(B150,[2]rptBudgetaryBudgetCrossOrganiza!$A$12876:$O$13175,13,FALSE),"0")</f>
        <v>0</v>
      </c>
      <c r="AM150" s="166"/>
      <c r="AN150" s="166"/>
      <c r="AO150" s="166"/>
      <c r="AP150" s="166"/>
      <c r="AQ150" s="166"/>
      <c r="AS150" s="142"/>
      <c r="AT150" s="142"/>
      <c r="AU150" s="142"/>
      <c r="AV150" s="142"/>
      <c r="AW150" s="142"/>
      <c r="AX150" s="142"/>
      <c r="AY150" s="142"/>
      <c r="AZ150" s="142"/>
    </row>
    <row r="151" spans="2:52" x14ac:dyDescent="0.2">
      <c r="B151" s="143" t="s">
        <v>303</v>
      </c>
      <c r="C151" s="149" t="str">
        <f t="shared" si="19"/>
        <v>45</v>
      </c>
      <c r="D151" s="149" t="str">
        <f t="shared" si="20"/>
        <v>41</v>
      </c>
      <c r="E151" s="149" t="str">
        <f t="shared" si="21"/>
        <v>000</v>
      </c>
      <c r="F151" s="143" t="str">
        <f t="shared" si="22"/>
        <v>6600.06</v>
      </c>
      <c r="G151" s="143" t="s">
        <v>366</v>
      </c>
      <c r="H151" s="141"/>
      <c r="I151" s="141"/>
      <c r="J151" s="141"/>
      <c r="K151" s="141"/>
      <c r="L151" s="141"/>
      <c r="M151" s="141"/>
      <c r="N151" s="141"/>
      <c r="O151" s="141"/>
      <c r="Q151" s="142"/>
      <c r="R151" s="142"/>
      <c r="S151" s="142"/>
      <c r="T151" s="142"/>
      <c r="U151" s="142"/>
      <c r="V151" s="142"/>
      <c r="W151" s="142"/>
      <c r="X151" s="142"/>
      <c r="Z151" s="168"/>
      <c r="AA151" s="168"/>
      <c r="AB151" s="168"/>
      <c r="AC151" s="168"/>
      <c r="AD151" s="168"/>
      <c r="AE151" s="168"/>
      <c r="AF151" s="168"/>
      <c r="AG151" s="168"/>
      <c r="AI151" s="170"/>
      <c r="AJ151" s="170"/>
      <c r="AK151" s="166">
        <f t="shared" si="23"/>
        <v>0</v>
      </c>
      <c r="AL151" s="166">
        <f>IFERROR(VLOOKUP(B151,[2]rptBudgetaryBudgetCrossOrganiza!$A$12876:$O$13175,13,FALSE),"0")</f>
        <v>0</v>
      </c>
      <c r="AM151" s="166"/>
      <c r="AN151" s="166"/>
      <c r="AO151" s="166"/>
      <c r="AP151" s="166"/>
      <c r="AQ151" s="166"/>
      <c r="AS151" s="142"/>
      <c r="AT151" s="142"/>
      <c r="AU151" s="142"/>
      <c r="AV151" s="142"/>
      <c r="AW151" s="142"/>
      <c r="AX151" s="142"/>
      <c r="AY151" s="142"/>
      <c r="AZ151" s="142"/>
    </row>
    <row r="152" spans="2:52" x14ac:dyDescent="0.2">
      <c r="B152" s="143" t="s">
        <v>304</v>
      </c>
      <c r="C152" s="149" t="str">
        <f t="shared" si="19"/>
        <v>45</v>
      </c>
      <c r="D152" s="149" t="str">
        <f t="shared" si="20"/>
        <v>41</v>
      </c>
      <c r="E152" s="149" t="str">
        <f t="shared" si="21"/>
        <v>000</v>
      </c>
      <c r="F152" s="143" t="str">
        <f t="shared" si="22"/>
        <v>6600.07</v>
      </c>
      <c r="G152" s="143" t="s">
        <v>367</v>
      </c>
      <c r="H152" s="141"/>
      <c r="I152" s="141"/>
      <c r="J152" s="141"/>
      <c r="K152" s="141"/>
      <c r="L152" s="141"/>
      <c r="M152" s="141"/>
      <c r="N152" s="141"/>
      <c r="O152" s="141"/>
      <c r="Q152" s="142"/>
      <c r="R152" s="142"/>
      <c r="S152" s="142"/>
      <c r="T152" s="142"/>
      <c r="U152" s="142"/>
      <c r="V152" s="142"/>
      <c r="W152" s="142"/>
      <c r="X152" s="142"/>
      <c r="Z152" s="168"/>
      <c r="AA152" s="168"/>
      <c r="AB152" s="168"/>
      <c r="AC152" s="168"/>
      <c r="AD152" s="168"/>
      <c r="AE152" s="168"/>
      <c r="AF152" s="168"/>
      <c r="AG152" s="168"/>
      <c r="AI152" s="170"/>
      <c r="AJ152" s="170"/>
      <c r="AK152" s="166">
        <f t="shared" si="23"/>
        <v>0</v>
      </c>
      <c r="AL152" s="166">
        <f>IFERROR(VLOOKUP(B152,[2]rptBudgetaryBudgetCrossOrganiza!$A$12876:$O$13175,13,FALSE),"0")</f>
        <v>0</v>
      </c>
      <c r="AM152" s="166"/>
      <c r="AN152" s="166"/>
      <c r="AO152" s="166"/>
      <c r="AP152" s="166"/>
      <c r="AQ152" s="166"/>
      <c r="AS152" s="142"/>
      <c r="AT152" s="142"/>
      <c r="AU152" s="142"/>
      <c r="AV152" s="142"/>
      <c r="AW152" s="142"/>
      <c r="AX152" s="142"/>
      <c r="AY152" s="142"/>
      <c r="AZ152" s="142"/>
    </row>
    <row r="153" spans="2:52" x14ac:dyDescent="0.2">
      <c r="B153" s="143" t="s">
        <v>305</v>
      </c>
      <c r="C153" s="149" t="str">
        <f t="shared" ref="C153:C166" si="24">MID(B153,5,2)</f>
        <v>45</v>
      </c>
      <c r="D153" s="149" t="str">
        <f t="shared" ref="D153:D166" si="25">MID(B153,8,2)</f>
        <v>41</v>
      </c>
      <c r="E153" s="149" t="str">
        <f t="shared" ref="E153:E166" si="26">MID(B153,11,3)</f>
        <v>000</v>
      </c>
      <c r="F153" s="143" t="str">
        <f t="shared" ref="F153:F166" si="27">RIGHT(B153,7)</f>
        <v>6600.08</v>
      </c>
      <c r="G153" s="143" t="s">
        <v>368</v>
      </c>
      <c r="H153" s="141"/>
      <c r="I153" s="141"/>
      <c r="J153" s="141"/>
      <c r="K153" s="141"/>
      <c r="L153" s="141"/>
      <c r="M153" s="141"/>
      <c r="N153" s="141"/>
      <c r="O153" s="141"/>
      <c r="Q153" s="142"/>
      <c r="R153" s="142"/>
      <c r="S153" s="142"/>
      <c r="T153" s="142"/>
      <c r="U153" s="142"/>
      <c r="V153" s="142"/>
      <c r="W153" s="142"/>
      <c r="X153" s="142"/>
      <c r="Z153" s="168"/>
      <c r="AA153" s="168"/>
      <c r="AB153" s="168"/>
      <c r="AC153" s="168"/>
      <c r="AD153" s="168"/>
      <c r="AE153" s="168"/>
      <c r="AF153" s="168"/>
      <c r="AG153" s="168"/>
      <c r="AI153" s="170"/>
      <c r="AJ153" s="170"/>
      <c r="AK153" s="166">
        <f t="shared" si="23"/>
        <v>0</v>
      </c>
      <c r="AL153" s="166">
        <f>IFERROR(VLOOKUP(B153,[2]rptBudgetaryBudgetCrossOrganiza!$A$12876:$O$13175,13,FALSE),"0")</f>
        <v>0</v>
      </c>
      <c r="AM153" s="166"/>
      <c r="AN153" s="166"/>
      <c r="AO153" s="166"/>
      <c r="AP153" s="166"/>
      <c r="AQ153" s="166"/>
      <c r="AS153" s="142"/>
      <c r="AT153" s="142"/>
      <c r="AU153" s="142"/>
      <c r="AV153" s="142"/>
      <c r="AW153" s="142"/>
      <c r="AX153" s="142"/>
      <c r="AY153" s="142"/>
      <c r="AZ153" s="142"/>
    </row>
    <row r="154" spans="2:52" x14ac:dyDescent="0.2">
      <c r="B154" s="143" t="s">
        <v>306</v>
      </c>
      <c r="C154" s="149" t="str">
        <f t="shared" si="24"/>
        <v>45</v>
      </c>
      <c r="D154" s="149" t="str">
        <f t="shared" si="25"/>
        <v>41</v>
      </c>
      <c r="E154" s="149" t="str">
        <f t="shared" si="26"/>
        <v>000</v>
      </c>
      <c r="F154" s="143" t="str">
        <f t="shared" si="27"/>
        <v>6600.14</v>
      </c>
      <c r="G154" s="143" t="s">
        <v>369</v>
      </c>
      <c r="H154" s="141"/>
      <c r="I154" s="141"/>
      <c r="J154" s="141"/>
      <c r="K154" s="141"/>
      <c r="L154" s="141"/>
      <c r="M154" s="141"/>
      <c r="N154" s="141"/>
      <c r="O154" s="141"/>
      <c r="Q154" s="142"/>
      <c r="R154" s="142"/>
      <c r="S154" s="142"/>
      <c r="T154" s="142"/>
      <c r="U154" s="142"/>
      <c r="V154" s="142"/>
      <c r="W154" s="142"/>
      <c r="X154" s="142"/>
      <c r="Z154" s="168"/>
      <c r="AA154" s="168"/>
      <c r="AB154" s="168"/>
      <c r="AC154" s="168"/>
      <c r="AD154" s="168"/>
      <c r="AE154" s="168"/>
      <c r="AF154" s="168"/>
      <c r="AG154" s="168"/>
      <c r="AI154" s="170"/>
      <c r="AJ154" s="170"/>
      <c r="AK154" s="166">
        <f t="shared" si="23"/>
        <v>0</v>
      </c>
      <c r="AL154" s="166">
        <f>IFERROR(VLOOKUP(B154,[2]rptBudgetaryBudgetCrossOrganiza!$A$12876:$O$13175,13,FALSE),"0")</f>
        <v>0</v>
      </c>
      <c r="AM154" s="166"/>
      <c r="AN154" s="166"/>
      <c r="AO154" s="166"/>
      <c r="AP154" s="166"/>
      <c r="AQ154" s="166"/>
      <c r="AS154" s="142"/>
      <c r="AT154" s="142"/>
      <c r="AU154" s="142"/>
      <c r="AV154" s="142"/>
      <c r="AW154" s="142"/>
      <c r="AX154" s="142"/>
      <c r="AY154" s="142"/>
      <c r="AZ154" s="142"/>
    </row>
    <row r="155" spans="2:52" x14ac:dyDescent="0.2">
      <c r="B155" s="143" t="s">
        <v>307</v>
      </c>
      <c r="C155" s="149" t="str">
        <f t="shared" si="24"/>
        <v>45</v>
      </c>
      <c r="D155" s="149" t="str">
        <f t="shared" si="25"/>
        <v>41</v>
      </c>
      <c r="E155" s="149" t="str">
        <f t="shared" si="26"/>
        <v>000</v>
      </c>
      <c r="F155" s="143" t="str">
        <f t="shared" si="27"/>
        <v>6600.24</v>
      </c>
      <c r="G155" s="143" t="s">
        <v>370</v>
      </c>
      <c r="H155" s="141"/>
      <c r="I155" s="141"/>
      <c r="J155" s="141"/>
      <c r="K155" s="141"/>
      <c r="L155" s="141"/>
      <c r="M155" s="141"/>
      <c r="N155" s="141"/>
      <c r="O155" s="141"/>
      <c r="Q155" s="142"/>
      <c r="R155" s="142"/>
      <c r="S155" s="142"/>
      <c r="T155" s="142"/>
      <c r="U155" s="142"/>
      <c r="V155" s="142"/>
      <c r="W155" s="142"/>
      <c r="X155" s="142"/>
      <c r="Z155" s="168"/>
      <c r="AA155" s="168"/>
      <c r="AB155" s="168"/>
      <c r="AC155" s="168"/>
      <c r="AD155" s="168"/>
      <c r="AE155" s="168"/>
      <c r="AF155" s="168"/>
      <c r="AG155" s="168"/>
      <c r="AI155" s="170"/>
      <c r="AJ155" s="170"/>
      <c r="AK155" s="166">
        <f t="shared" si="23"/>
        <v>0</v>
      </c>
      <c r="AL155" s="166">
        <f>IFERROR(VLOOKUP(B155,[2]rptBudgetaryBudgetCrossOrganiza!$A$12876:$O$13175,13,FALSE),"0")</f>
        <v>0</v>
      </c>
      <c r="AM155" s="166"/>
      <c r="AN155" s="166"/>
      <c r="AO155" s="166"/>
      <c r="AP155" s="166"/>
      <c r="AQ155" s="166"/>
      <c r="AS155" s="142"/>
      <c r="AT155" s="142"/>
      <c r="AU155" s="142"/>
      <c r="AV155" s="142"/>
      <c r="AW155" s="142"/>
      <c r="AX155" s="142"/>
      <c r="AY155" s="142"/>
      <c r="AZ155" s="142"/>
    </row>
    <row r="156" spans="2:52" x14ac:dyDescent="0.2">
      <c r="B156" s="143" t="s">
        <v>308</v>
      </c>
      <c r="C156" s="149" t="str">
        <f t="shared" si="24"/>
        <v>45</v>
      </c>
      <c r="D156" s="149" t="str">
        <f t="shared" si="25"/>
        <v>41</v>
      </c>
      <c r="E156" s="149" t="str">
        <f t="shared" si="26"/>
        <v>000</v>
      </c>
      <c r="F156" s="143" t="str">
        <f t="shared" si="27"/>
        <v>6600.25</v>
      </c>
      <c r="G156" s="143" t="s">
        <v>116</v>
      </c>
      <c r="H156" s="141"/>
      <c r="I156" s="141"/>
      <c r="J156" s="141"/>
      <c r="K156" s="141"/>
      <c r="L156" s="141"/>
      <c r="M156" s="141"/>
      <c r="N156" s="141"/>
      <c r="O156" s="141"/>
      <c r="Q156" s="142"/>
      <c r="R156" s="142"/>
      <c r="S156" s="142"/>
      <c r="T156" s="142"/>
      <c r="U156" s="142"/>
      <c r="V156" s="142"/>
      <c r="W156" s="142"/>
      <c r="X156" s="142"/>
      <c r="Z156" s="168"/>
      <c r="AA156" s="168"/>
      <c r="AB156" s="168"/>
      <c r="AC156" s="168"/>
      <c r="AD156" s="168"/>
      <c r="AE156" s="168"/>
      <c r="AF156" s="168"/>
      <c r="AG156" s="168"/>
      <c r="AI156" s="170"/>
      <c r="AJ156" s="170"/>
      <c r="AK156" s="166">
        <f t="shared" si="23"/>
        <v>0</v>
      </c>
      <c r="AL156" s="166">
        <f>IFERROR(VLOOKUP(B156,[2]rptBudgetaryBudgetCrossOrganiza!$A$12876:$O$13175,13,FALSE),"0")</f>
        <v>0</v>
      </c>
      <c r="AM156" s="166"/>
      <c r="AN156" s="166"/>
      <c r="AO156" s="166"/>
      <c r="AP156" s="166"/>
      <c r="AQ156" s="166"/>
      <c r="AS156" s="142"/>
      <c r="AT156" s="142"/>
      <c r="AU156" s="142"/>
      <c r="AV156" s="142"/>
      <c r="AW156" s="142"/>
      <c r="AX156" s="142"/>
      <c r="AY156" s="142"/>
      <c r="AZ156" s="142"/>
    </row>
    <row r="157" spans="2:52" x14ac:dyDescent="0.2">
      <c r="B157" s="143" t="s">
        <v>309</v>
      </c>
      <c r="C157" s="149" t="str">
        <f t="shared" si="24"/>
        <v>45</v>
      </c>
      <c r="D157" s="149" t="str">
        <f t="shared" si="25"/>
        <v>41</v>
      </c>
      <c r="E157" s="149" t="str">
        <f t="shared" si="26"/>
        <v>000</v>
      </c>
      <c r="F157" s="143" t="str">
        <f t="shared" si="27"/>
        <v>6600.26</v>
      </c>
      <c r="G157" s="143" t="s">
        <v>121</v>
      </c>
      <c r="H157" s="141"/>
      <c r="I157" s="141"/>
      <c r="J157" s="141"/>
      <c r="K157" s="141"/>
      <c r="L157" s="141"/>
      <c r="M157" s="141"/>
      <c r="N157" s="141"/>
      <c r="O157" s="141"/>
      <c r="Q157" s="142"/>
      <c r="R157" s="142"/>
      <c r="S157" s="142"/>
      <c r="T157" s="142"/>
      <c r="U157" s="142"/>
      <c r="V157" s="142"/>
      <c r="W157" s="142"/>
      <c r="X157" s="142"/>
      <c r="Z157" s="168"/>
      <c r="AA157" s="168"/>
      <c r="AB157" s="168"/>
      <c r="AC157" s="168"/>
      <c r="AD157" s="168"/>
      <c r="AE157" s="168"/>
      <c r="AF157" s="168"/>
      <c r="AG157" s="168"/>
      <c r="AI157" s="170"/>
      <c r="AJ157" s="170"/>
      <c r="AK157" s="166">
        <f t="shared" si="23"/>
        <v>0</v>
      </c>
      <c r="AL157" s="166">
        <f>IFERROR(VLOOKUP(B157,[2]rptBudgetaryBudgetCrossOrganiza!$A$12876:$O$13175,13,FALSE),"0")</f>
        <v>0</v>
      </c>
      <c r="AM157" s="166"/>
      <c r="AN157" s="166"/>
      <c r="AO157" s="166"/>
      <c r="AP157" s="166"/>
      <c r="AQ157" s="166"/>
      <c r="AS157" s="142"/>
      <c r="AT157" s="142"/>
      <c r="AU157" s="142"/>
      <c r="AV157" s="142"/>
      <c r="AW157" s="142"/>
      <c r="AX157" s="142"/>
      <c r="AY157" s="142"/>
      <c r="AZ157" s="142"/>
    </row>
    <row r="158" spans="2:52" x14ac:dyDescent="0.2">
      <c r="B158" s="143" t="s">
        <v>310</v>
      </c>
      <c r="C158" s="149" t="str">
        <f t="shared" si="24"/>
        <v>45</v>
      </c>
      <c r="D158" s="149" t="str">
        <f t="shared" si="25"/>
        <v>41</v>
      </c>
      <c r="E158" s="149" t="str">
        <f t="shared" si="26"/>
        <v>000</v>
      </c>
      <c r="F158" s="143" t="str">
        <f t="shared" si="27"/>
        <v>6600.27</v>
      </c>
      <c r="G158" s="143" t="s">
        <v>371</v>
      </c>
      <c r="H158" s="141"/>
      <c r="I158" s="141"/>
      <c r="J158" s="141"/>
      <c r="K158" s="141"/>
      <c r="L158" s="141"/>
      <c r="M158" s="141"/>
      <c r="N158" s="141"/>
      <c r="O158" s="141"/>
      <c r="Q158" s="142"/>
      <c r="R158" s="142"/>
      <c r="S158" s="142"/>
      <c r="T158" s="142"/>
      <c r="U158" s="142"/>
      <c r="V158" s="142"/>
      <c r="W158" s="142"/>
      <c r="X158" s="142"/>
      <c r="Z158" s="168"/>
      <c r="AA158" s="168"/>
      <c r="AB158" s="168"/>
      <c r="AC158" s="168"/>
      <c r="AD158" s="168"/>
      <c r="AE158" s="168"/>
      <c r="AF158" s="168"/>
      <c r="AG158" s="168"/>
      <c r="AI158" s="170"/>
      <c r="AJ158" s="170"/>
      <c r="AK158" s="166">
        <f t="shared" si="23"/>
        <v>0</v>
      </c>
      <c r="AL158" s="166">
        <f>IFERROR(VLOOKUP(B158,[2]rptBudgetaryBudgetCrossOrganiza!$A$12876:$O$13175,13,FALSE),"0")</f>
        <v>0</v>
      </c>
      <c r="AM158" s="166"/>
      <c r="AN158" s="166"/>
      <c r="AO158" s="166"/>
      <c r="AP158" s="166"/>
      <c r="AQ158" s="166"/>
      <c r="AS158" s="142"/>
      <c r="AT158" s="142"/>
      <c r="AU158" s="142"/>
      <c r="AV158" s="142"/>
      <c r="AW158" s="142"/>
      <c r="AX158" s="142"/>
      <c r="AY158" s="142"/>
      <c r="AZ158" s="142"/>
    </row>
    <row r="159" spans="2:52" x14ac:dyDescent="0.2">
      <c r="B159" s="143" t="s">
        <v>311</v>
      </c>
      <c r="C159" s="149" t="str">
        <f t="shared" si="24"/>
        <v>45</v>
      </c>
      <c r="D159" s="149" t="str">
        <f t="shared" si="25"/>
        <v>41</v>
      </c>
      <c r="E159" s="149" t="str">
        <f t="shared" si="26"/>
        <v>000</v>
      </c>
      <c r="F159" s="143" t="str">
        <f t="shared" si="27"/>
        <v>6600.29</v>
      </c>
      <c r="G159" s="143" t="s">
        <v>372</v>
      </c>
      <c r="H159" s="141"/>
      <c r="I159" s="141"/>
      <c r="J159" s="141"/>
      <c r="K159" s="141"/>
      <c r="L159" s="141"/>
      <c r="M159" s="141"/>
      <c r="N159" s="141"/>
      <c r="O159" s="141"/>
      <c r="Q159" s="142"/>
      <c r="R159" s="142"/>
      <c r="S159" s="142"/>
      <c r="T159" s="142"/>
      <c r="U159" s="142"/>
      <c r="V159" s="142"/>
      <c r="W159" s="142"/>
      <c r="X159" s="142"/>
      <c r="Z159" s="168"/>
      <c r="AA159" s="168"/>
      <c r="AB159" s="168"/>
      <c r="AC159" s="168"/>
      <c r="AD159" s="168"/>
      <c r="AE159" s="168"/>
      <c r="AF159" s="168"/>
      <c r="AG159" s="168"/>
      <c r="AI159" s="170"/>
      <c r="AJ159" s="170"/>
      <c r="AK159" s="166">
        <f t="shared" si="23"/>
        <v>0</v>
      </c>
      <c r="AL159" s="166">
        <f>IFERROR(VLOOKUP(B159,[2]rptBudgetaryBudgetCrossOrganiza!$A$12876:$O$13175,13,FALSE),"0")</f>
        <v>0</v>
      </c>
      <c r="AM159" s="166"/>
      <c r="AN159" s="166"/>
      <c r="AO159" s="166"/>
      <c r="AP159" s="166"/>
      <c r="AQ159" s="166"/>
      <c r="AS159" s="142"/>
      <c r="AT159" s="142"/>
      <c r="AU159" s="142"/>
      <c r="AV159" s="142"/>
      <c r="AW159" s="142"/>
      <c r="AX159" s="142"/>
      <c r="AY159" s="142"/>
      <c r="AZ159" s="142"/>
    </row>
    <row r="160" spans="2:52" x14ac:dyDescent="0.2">
      <c r="B160" s="143" t="s">
        <v>312</v>
      </c>
      <c r="C160" s="149" t="str">
        <f t="shared" si="24"/>
        <v>45</v>
      </c>
      <c r="D160" s="149" t="str">
        <f t="shared" si="25"/>
        <v>41</v>
      </c>
      <c r="E160" s="149" t="str">
        <f t="shared" si="26"/>
        <v>000</v>
      </c>
      <c r="F160" s="143" t="str">
        <f t="shared" si="27"/>
        <v>6600.30</v>
      </c>
      <c r="G160" s="143" t="s">
        <v>373</v>
      </c>
      <c r="H160" s="141"/>
      <c r="I160" s="141"/>
      <c r="J160" s="141"/>
      <c r="K160" s="141"/>
      <c r="L160" s="141"/>
      <c r="M160" s="141"/>
      <c r="N160" s="141"/>
      <c r="O160" s="141"/>
      <c r="Q160" s="142"/>
      <c r="R160" s="142"/>
      <c r="S160" s="142"/>
      <c r="T160" s="142"/>
      <c r="U160" s="142"/>
      <c r="V160" s="142"/>
      <c r="W160" s="142"/>
      <c r="X160" s="142"/>
      <c r="Z160" s="168"/>
      <c r="AA160" s="168"/>
      <c r="AB160" s="168"/>
      <c r="AC160" s="168"/>
      <c r="AD160" s="168"/>
      <c r="AE160" s="168"/>
      <c r="AF160" s="168"/>
      <c r="AG160" s="168"/>
      <c r="AI160" s="170"/>
      <c r="AJ160" s="170"/>
      <c r="AK160" s="166">
        <f t="shared" si="23"/>
        <v>0</v>
      </c>
      <c r="AL160" s="166">
        <f>IFERROR(VLOOKUP(B160,[2]rptBudgetaryBudgetCrossOrganiza!$A$12876:$O$13175,13,FALSE),"0")</f>
        <v>0</v>
      </c>
      <c r="AM160" s="166"/>
      <c r="AN160" s="166"/>
      <c r="AO160" s="166"/>
      <c r="AP160" s="166"/>
      <c r="AQ160" s="166"/>
      <c r="AS160" s="142"/>
      <c r="AT160" s="142"/>
      <c r="AU160" s="142"/>
      <c r="AV160" s="142"/>
      <c r="AW160" s="142"/>
      <c r="AX160" s="142"/>
      <c r="AY160" s="142"/>
      <c r="AZ160" s="142"/>
    </row>
    <row r="161" spans="2:52" x14ac:dyDescent="0.2">
      <c r="B161" s="143" t="s">
        <v>313</v>
      </c>
      <c r="C161" s="149" t="str">
        <f t="shared" si="24"/>
        <v>45</v>
      </c>
      <c r="D161" s="149" t="str">
        <f t="shared" si="25"/>
        <v>41</v>
      </c>
      <c r="E161" s="149" t="str">
        <f t="shared" si="26"/>
        <v>000</v>
      </c>
      <c r="F161" s="143" t="str">
        <f t="shared" si="27"/>
        <v>7000.03</v>
      </c>
      <c r="G161" s="143" t="s">
        <v>83</v>
      </c>
      <c r="H161" s="141"/>
      <c r="I161" s="141"/>
      <c r="J161" s="141"/>
      <c r="K161" s="141"/>
      <c r="L161" s="141"/>
      <c r="M161" s="141"/>
      <c r="N161" s="141"/>
      <c r="O161" s="141"/>
      <c r="Q161" s="142"/>
      <c r="R161" s="142"/>
      <c r="S161" s="142"/>
      <c r="T161" s="142"/>
      <c r="U161" s="142"/>
      <c r="V161" s="142"/>
      <c r="W161" s="142"/>
      <c r="X161" s="142"/>
      <c r="Z161" s="168"/>
      <c r="AA161" s="168"/>
      <c r="AB161" s="168"/>
      <c r="AC161" s="168"/>
      <c r="AD161" s="168"/>
      <c r="AE161" s="168"/>
      <c r="AF161" s="168"/>
      <c r="AG161" s="168"/>
      <c r="AI161" s="170"/>
      <c r="AJ161" s="170"/>
      <c r="AK161" s="166">
        <f t="shared" si="23"/>
        <v>0</v>
      </c>
      <c r="AL161" s="166">
        <f>IFERROR(VLOOKUP(B161,[2]rptBudgetaryBudgetCrossOrganiza!$A$12876:$O$13175,13,FALSE),"0")</f>
        <v>0</v>
      </c>
      <c r="AM161" s="166"/>
      <c r="AN161" s="166"/>
      <c r="AO161" s="166"/>
      <c r="AP161" s="166"/>
      <c r="AQ161" s="166"/>
      <c r="AS161" s="142"/>
      <c r="AT161" s="142"/>
      <c r="AU161" s="142"/>
      <c r="AV161" s="142"/>
      <c r="AW161" s="142"/>
      <c r="AX161" s="142"/>
      <c r="AY161" s="142"/>
      <c r="AZ161" s="142"/>
    </row>
    <row r="162" spans="2:52" x14ac:dyDescent="0.2">
      <c r="B162" s="143" t="s">
        <v>314</v>
      </c>
      <c r="C162" s="149" t="str">
        <f t="shared" si="24"/>
        <v>45</v>
      </c>
      <c r="D162" s="149" t="str">
        <f t="shared" si="25"/>
        <v>41</v>
      </c>
      <c r="E162" s="149" t="str">
        <f t="shared" si="26"/>
        <v>000</v>
      </c>
      <c r="F162" s="143" t="str">
        <f t="shared" si="27"/>
        <v>7000.04</v>
      </c>
      <c r="G162" s="143" t="s">
        <v>374</v>
      </c>
      <c r="H162" s="141"/>
      <c r="I162" s="141"/>
      <c r="J162" s="141"/>
      <c r="K162" s="141"/>
      <c r="L162" s="141"/>
      <c r="M162" s="141"/>
      <c r="N162" s="141"/>
      <c r="O162" s="141"/>
      <c r="Q162" s="142"/>
      <c r="R162" s="142"/>
      <c r="S162" s="142"/>
      <c r="T162" s="142"/>
      <c r="U162" s="142"/>
      <c r="V162" s="142"/>
      <c r="W162" s="142"/>
      <c r="X162" s="142"/>
      <c r="Z162" s="168"/>
      <c r="AA162" s="168"/>
      <c r="AB162" s="168"/>
      <c r="AC162" s="168"/>
      <c r="AD162" s="168"/>
      <c r="AE162" s="168"/>
      <c r="AF162" s="168"/>
      <c r="AG162" s="168"/>
      <c r="AI162" s="170"/>
      <c r="AJ162" s="170"/>
      <c r="AK162" s="166">
        <f t="shared" si="23"/>
        <v>0</v>
      </c>
      <c r="AL162" s="166">
        <f>IFERROR(VLOOKUP(B162,[2]rptBudgetaryBudgetCrossOrganiza!$A$12876:$O$13175,13,FALSE),"0")</f>
        <v>0</v>
      </c>
      <c r="AM162" s="166"/>
      <c r="AN162" s="166"/>
      <c r="AO162" s="166"/>
      <c r="AP162" s="166"/>
      <c r="AQ162" s="166"/>
      <c r="AS162" s="142"/>
      <c r="AT162" s="142"/>
      <c r="AU162" s="142"/>
      <c r="AV162" s="142"/>
      <c r="AW162" s="142"/>
      <c r="AX162" s="142"/>
      <c r="AY162" s="142"/>
      <c r="AZ162" s="142"/>
    </row>
    <row r="163" spans="2:52" x14ac:dyDescent="0.2">
      <c r="B163" s="143" t="s">
        <v>315</v>
      </c>
      <c r="C163" s="149" t="str">
        <f t="shared" si="24"/>
        <v>45</v>
      </c>
      <c r="D163" s="149" t="str">
        <f t="shared" si="25"/>
        <v>41</v>
      </c>
      <c r="E163" s="149" t="str">
        <f t="shared" si="26"/>
        <v>000</v>
      </c>
      <c r="F163" s="143" t="str">
        <f t="shared" si="27"/>
        <v>7000.07</v>
      </c>
      <c r="G163" s="143" t="s">
        <v>166</v>
      </c>
      <c r="H163" s="141"/>
      <c r="I163" s="141"/>
      <c r="J163" s="141"/>
      <c r="K163" s="141"/>
      <c r="L163" s="141"/>
      <c r="M163" s="141"/>
      <c r="N163" s="141"/>
      <c r="O163" s="141"/>
      <c r="Q163" s="142"/>
      <c r="R163" s="142"/>
      <c r="S163" s="142"/>
      <c r="T163" s="142"/>
      <c r="U163" s="142"/>
      <c r="V163" s="142"/>
      <c r="W163" s="142"/>
      <c r="X163" s="142"/>
      <c r="Z163" s="168"/>
      <c r="AA163" s="168"/>
      <c r="AB163" s="168"/>
      <c r="AC163" s="168"/>
      <c r="AD163" s="168"/>
      <c r="AE163" s="168"/>
      <c r="AF163" s="168"/>
      <c r="AG163" s="168"/>
      <c r="AI163" s="170"/>
      <c r="AJ163" s="170"/>
      <c r="AK163" s="166">
        <f t="shared" si="23"/>
        <v>0</v>
      </c>
      <c r="AL163" s="166">
        <f>IFERROR(VLOOKUP(B163,[2]rptBudgetaryBudgetCrossOrganiza!$A$12876:$O$13175,13,FALSE),"0")</f>
        <v>0</v>
      </c>
      <c r="AM163" s="166"/>
      <c r="AN163" s="166"/>
      <c r="AO163" s="166"/>
      <c r="AP163" s="166"/>
      <c r="AQ163" s="166"/>
      <c r="AS163" s="142"/>
      <c r="AT163" s="142"/>
      <c r="AU163" s="142"/>
      <c r="AV163" s="142"/>
      <c r="AW163" s="142"/>
      <c r="AX163" s="142"/>
      <c r="AY163" s="142"/>
      <c r="AZ163" s="142"/>
    </row>
    <row r="164" spans="2:52" x14ac:dyDescent="0.2">
      <c r="B164" s="143" t="s">
        <v>316</v>
      </c>
      <c r="C164" s="149" t="str">
        <f t="shared" si="24"/>
        <v>45</v>
      </c>
      <c r="D164" s="149" t="str">
        <f t="shared" si="25"/>
        <v>41</v>
      </c>
      <c r="E164" s="149" t="str">
        <f t="shared" si="26"/>
        <v>000</v>
      </c>
      <c r="F164" s="143" t="str">
        <f t="shared" si="27"/>
        <v>7000.08</v>
      </c>
      <c r="G164" s="143" t="s">
        <v>117</v>
      </c>
      <c r="H164" s="141"/>
      <c r="I164" s="141"/>
      <c r="J164" s="141"/>
      <c r="K164" s="141"/>
      <c r="L164" s="141"/>
      <c r="M164" s="141"/>
      <c r="N164" s="141"/>
      <c r="O164" s="141"/>
      <c r="Q164" s="142"/>
      <c r="R164" s="142"/>
      <c r="S164" s="142"/>
      <c r="T164" s="142"/>
      <c r="U164" s="142"/>
      <c r="V164" s="142"/>
      <c r="W164" s="142"/>
      <c r="X164" s="142"/>
      <c r="Z164" s="168"/>
      <c r="AA164" s="168"/>
      <c r="AB164" s="168"/>
      <c r="AC164" s="168"/>
      <c r="AD164" s="168"/>
      <c r="AE164" s="168"/>
      <c r="AF164" s="168"/>
      <c r="AG164" s="168"/>
      <c r="AI164" s="170"/>
      <c r="AJ164" s="170"/>
      <c r="AK164" s="166">
        <f t="shared" si="23"/>
        <v>0</v>
      </c>
      <c r="AL164" s="166">
        <f>IFERROR(VLOOKUP(B164,[2]rptBudgetaryBudgetCrossOrganiza!$A$12876:$O$13175,13,FALSE),"0")</f>
        <v>0</v>
      </c>
      <c r="AM164" s="166"/>
      <c r="AN164" s="166"/>
      <c r="AO164" s="166"/>
      <c r="AP164" s="166"/>
      <c r="AQ164" s="166"/>
      <c r="AS164" s="142"/>
      <c r="AT164" s="142"/>
      <c r="AU164" s="142"/>
      <c r="AV164" s="142"/>
      <c r="AW164" s="142"/>
      <c r="AX164" s="142"/>
      <c r="AY164" s="142"/>
      <c r="AZ164" s="142"/>
    </row>
    <row r="165" spans="2:52" x14ac:dyDescent="0.2">
      <c r="B165" s="143" t="s">
        <v>317</v>
      </c>
      <c r="C165" s="149" t="str">
        <f t="shared" si="24"/>
        <v>45</v>
      </c>
      <c r="D165" s="149" t="str">
        <f t="shared" si="25"/>
        <v>41</v>
      </c>
      <c r="E165" s="149" t="str">
        <f t="shared" si="26"/>
        <v>000</v>
      </c>
      <c r="F165" s="143" t="str">
        <f t="shared" si="27"/>
        <v>7000.12</v>
      </c>
      <c r="G165" s="143" t="s">
        <v>375</v>
      </c>
      <c r="H165" s="141"/>
      <c r="I165" s="141"/>
      <c r="J165" s="141"/>
      <c r="K165" s="141"/>
      <c r="L165" s="141"/>
      <c r="M165" s="141"/>
      <c r="N165" s="141"/>
      <c r="O165" s="141"/>
      <c r="Q165" s="142"/>
      <c r="R165" s="142"/>
      <c r="S165" s="142"/>
      <c r="T165" s="142"/>
      <c r="U165" s="142"/>
      <c r="V165" s="142"/>
      <c r="W165" s="142"/>
      <c r="X165" s="142"/>
      <c r="Z165" s="168"/>
      <c r="AA165" s="168"/>
      <c r="AB165" s="168"/>
      <c r="AC165" s="168"/>
      <c r="AD165" s="168"/>
      <c r="AE165" s="168"/>
      <c r="AF165" s="168"/>
      <c r="AG165" s="168"/>
      <c r="AI165" s="170"/>
      <c r="AJ165" s="170"/>
      <c r="AK165" s="166">
        <f t="shared" si="23"/>
        <v>0</v>
      </c>
      <c r="AL165" s="166">
        <f>IFERROR(VLOOKUP(B165,[2]rptBudgetaryBudgetCrossOrganiza!$A$12876:$O$13175,13,FALSE),"0")</f>
        <v>0</v>
      </c>
      <c r="AM165" s="166"/>
      <c r="AN165" s="166"/>
      <c r="AO165" s="166"/>
      <c r="AP165" s="166"/>
      <c r="AQ165" s="166"/>
      <c r="AS165" s="142"/>
      <c r="AT165" s="142"/>
      <c r="AU165" s="142"/>
      <c r="AV165" s="142"/>
      <c r="AW165" s="142"/>
      <c r="AX165" s="142"/>
      <c r="AY165" s="142"/>
      <c r="AZ165" s="142"/>
    </row>
    <row r="166" spans="2:52" x14ac:dyDescent="0.2">
      <c r="B166" s="143" t="s">
        <v>318</v>
      </c>
      <c r="C166" s="149" t="str">
        <f t="shared" si="24"/>
        <v>45</v>
      </c>
      <c r="D166" s="149" t="str">
        <f t="shared" si="25"/>
        <v>41</v>
      </c>
      <c r="E166" s="149" t="str">
        <f t="shared" si="26"/>
        <v>000</v>
      </c>
      <c r="F166" s="143" t="str">
        <f t="shared" si="27"/>
        <v>7000.99</v>
      </c>
      <c r="G166" s="143" t="s">
        <v>84</v>
      </c>
      <c r="H166" s="141"/>
      <c r="I166" s="141"/>
      <c r="J166" s="141"/>
      <c r="K166" s="141"/>
      <c r="L166" s="141"/>
      <c r="M166" s="141"/>
      <c r="N166" s="141"/>
      <c r="O166" s="141"/>
      <c r="Q166" s="142"/>
      <c r="R166" s="142"/>
      <c r="S166" s="142"/>
      <c r="T166" s="142"/>
      <c r="U166" s="142"/>
      <c r="V166" s="142"/>
      <c r="W166" s="142"/>
      <c r="X166" s="142"/>
      <c r="Z166" s="168"/>
      <c r="AA166" s="168"/>
      <c r="AB166" s="168"/>
      <c r="AC166" s="168"/>
      <c r="AD166" s="168"/>
      <c r="AE166" s="168"/>
      <c r="AF166" s="168"/>
      <c r="AG166" s="168"/>
      <c r="AI166" s="170"/>
      <c r="AJ166" s="170"/>
      <c r="AK166" s="166">
        <f t="shared" si="23"/>
        <v>0</v>
      </c>
      <c r="AL166" s="166">
        <f>IFERROR(VLOOKUP(B166,[2]rptBudgetaryBudgetCrossOrganiza!$A$12876:$O$13175,13,FALSE),"0")</f>
        <v>0</v>
      </c>
      <c r="AM166" s="166"/>
      <c r="AN166" s="166"/>
      <c r="AO166" s="166"/>
      <c r="AP166" s="166"/>
      <c r="AQ166" s="166"/>
      <c r="AS166" s="142"/>
      <c r="AT166" s="142"/>
      <c r="AU166" s="142"/>
      <c r="AV166" s="142"/>
      <c r="AW166" s="142"/>
      <c r="AX166" s="142"/>
      <c r="AY166" s="142"/>
      <c r="AZ166" s="142"/>
    </row>
    <row r="167" spans="2:52" x14ac:dyDescent="0.2">
      <c r="H167" s="143">
        <f>SUBTOTAL(9,H3:H166)</f>
        <v>0</v>
      </c>
      <c r="I167" s="143">
        <f>SUBTOTAL(9,I3:I166)</f>
        <v>0</v>
      </c>
      <c r="J167" s="143">
        <f>SUM(J3:J166)</f>
        <v>0</v>
      </c>
      <c r="K167" s="143">
        <f>SUM(K3:K166)</f>
        <v>0</v>
      </c>
      <c r="L167" s="143">
        <f>SUM(L3:L166)</f>
        <v>0</v>
      </c>
      <c r="M167" s="143">
        <f>SUM(M3:M166)</f>
        <v>0</v>
      </c>
      <c r="N167" s="143">
        <f>SUBTOTAL(9,N3:N166)</f>
        <v>0</v>
      </c>
      <c r="O167" s="143">
        <f>SUM(O3:O166)</f>
        <v>0</v>
      </c>
      <c r="Q167" s="143">
        <f t="shared" ref="Q167:W167" si="28">SUBTOTAL(9,Q3:Q166)</f>
        <v>0</v>
      </c>
      <c r="R167" s="143">
        <f t="shared" si="28"/>
        <v>0</v>
      </c>
      <c r="S167" s="143">
        <f t="shared" si="28"/>
        <v>0</v>
      </c>
      <c r="T167" s="143">
        <f t="shared" si="28"/>
        <v>0</v>
      </c>
      <c r="U167" s="143">
        <f t="shared" si="28"/>
        <v>0</v>
      </c>
      <c r="V167" s="143">
        <f t="shared" si="28"/>
        <v>0</v>
      </c>
      <c r="W167" s="143">
        <f t="shared" si="28"/>
        <v>0</v>
      </c>
      <c r="X167" s="143">
        <f>SUM(X3:X166)</f>
        <v>0</v>
      </c>
      <c r="Z167" s="143">
        <f t="shared" ref="Z167:AG167" si="29">SUBTOTAL(9,Z3:Z166)</f>
        <v>1595420</v>
      </c>
      <c r="AA167" s="143">
        <f t="shared" si="29"/>
        <v>1992090</v>
      </c>
      <c r="AB167" s="143">
        <f t="shared" si="29"/>
        <v>0</v>
      </c>
      <c r="AC167" s="143">
        <f t="shared" si="29"/>
        <v>0</v>
      </c>
      <c r="AD167" s="143">
        <f t="shared" si="29"/>
        <v>0</v>
      </c>
      <c r="AE167" s="143">
        <f t="shared" si="29"/>
        <v>167807.21</v>
      </c>
      <c r="AF167" s="143">
        <f t="shared" si="29"/>
        <v>167807.21</v>
      </c>
      <c r="AG167" s="143">
        <f t="shared" si="29"/>
        <v>-1783155.42</v>
      </c>
      <c r="AI167" s="143">
        <f t="shared" ref="AI167:AQ167" si="30">SUM(AI3:AI166)</f>
        <v>95420</v>
      </c>
      <c r="AJ167" s="143">
        <f t="shared" si="30"/>
        <v>95420</v>
      </c>
      <c r="AK167" s="143">
        <f t="shared" si="30"/>
        <v>95420</v>
      </c>
      <c r="AL167" s="143">
        <f t="shared" si="30"/>
        <v>71639.899999999994</v>
      </c>
      <c r="AM167" s="143">
        <f t="shared" si="30"/>
        <v>0</v>
      </c>
      <c r="AN167" s="143">
        <f t="shared" si="30"/>
        <v>0</v>
      </c>
      <c r="AO167" s="143">
        <f t="shared" si="30"/>
        <v>0</v>
      </c>
      <c r="AP167" s="143">
        <f t="shared" si="30"/>
        <v>0</v>
      </c>
      <c r="AQ167" s="143">
        <f t="shared" si="30"/>
        <v>-5000</v>
      </c>
      <c r="AS167" s="143">
        <f t="shared" ref="AS167:AZ167" si="31">SUM(AS3:AS166)</f>
        <v>0</v>
      </c>
      <c r="AT167" s="143">
        <f t="shared" si="31"/>
        <v>0</v>
      </c>
      <c r="AU167" s="143">
        <f t="shared" si="31"/>
        <v>0</v>
      </c>
      <c r="AV167" s="143">
        <f t="shared" si="31"/>
        <v>0</v>
      </c>
      <c r="AW167" s="143">
        <f t="shared" si="31"/>
        <v>0</v>
      </c>
      <c r="AX167" s="143">
        <f t="shared" si="31"/>
        <v>0</v>
      </c>
      <c r="AY167" s="143">
        <f t="shared" si="31"/>
        <v>0</v>
      </c>
      <c r="AZ167" s="143">
        <f t="shared" si="31"/>
        <v>0</v>
      </c>
    </row>
    <row r="169" spans="2:52" x14ac:dyDescent="0.2">
      <c r="I169" s="143">
        <f>H167-I167</f>
        <v>0</v>
      </c>
    </row>
    <row r="170" spans="2:52" x14ac:dyDescent="0.2">
      <c r="AK170" s="186" t="s">
        <v>176</v>
      </c>
    </row>
  </sheetData>
  <autoFilter ref="A2:BJ166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"/>
  <sheetViews>
    <sheetView zoomScale="80" zoomScaleNormal="80" workbookViewId="0">
      <selection activeCell="AA24" sqref="AA24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hidden="1" customWidth="1" outlineLevel="1"/>
    <col min="4" max="4" width="8" style="129" hidden="1" customWidth="1" outlineLevel="1"/>
    <col min="5" max="5" width="12.5703125" style="144" hidden="1" customWidth="1" outlineLevel="1"/>
    <col min="6" max="6" width="7.140625" style="130" hidden="1" customWidth="1" outlineLevel="1"/>
    <col min="7" max="7" width="54.28515625" style="130" customWidth="1" collapsed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customWidth="1" outlineLevel="1"/>
    <col min="42" max="42" width="13.7109375" style="131" bestFit="1" customWidth="1"/>
    <col min="43" max="43" width="14.85546875" style="131" hidden="1" customWidth="1" outlineLevel="1"/>
    <col min="44" max="44" width="2.7109375" style="131" customWidth="1" collapsed="1"/>
    <col min="45" max="45" width="10.7109375" style="131" hidden="1" customWidth="1" outlineLevel="1"/>
    <col min="46" max="46" width="11.85546875" style="131" hidden="1" customWidth="1" outlineLevel="1"/>
    <col min="47" max="50" width="15.42578125" style="131" hidden="1" customWidth="1" outlineLevel="1"/>
    <col min="51" max="51" width="13.7109375" style="131" hidden="1" customWidth="1" outlineLevel="1"/>
    <col min="52" max="52" width="17.7109375" style="131" hidden="1" customWidth="1" outlineLevel="1"/>
    <col min="53" max="53" width="9.140625" style="131" collapsed="1"/>
    <col min="54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194" t="s">
        <v>2</v>
      </c>
      <c r="I1" s="194"/>
      <c r="J1" s="194"/>
      <c r="K1" s="194"/>
      <c r="L1" s="194"/>
      <c r="M1" s="194"/>
      <c r="N1" s="194"/>
      <c r="O1" s="145"/>
      <c r="Q1" s="195" t="s">
        <v>3</v>
      </c>
      <c r="R1" s="195"/>
      <c r="S1" s="195"/>
      <c r="T1" s="195"/>
      <c r="U1" s="195"/>
      <c r="V1" s="195"/>
      <c r="W1" s="195"/>
      <c r="X1" s="195"/>
      <c r="Z1" s="196" t="s">
        <v>4</v>
      </c>
      <c r="AA1" s="196"/>
      <c r="AB1" s="196"/>
      <c r="AC1" s="196"/>
      <c r="AD1" s="196"/>
      <c r="AE1" s="196"/>
      <c r="AF1" s="196"/>
      <c r="AG1" s="196"/>
      <c r="AI1" s="197" t="s">
        <v>5</v>
      </c>
      <c r="AJ1" s="197"/>
      <c r="AK1" s="197"/>
      <c r="AL1" s="197"/>
      <c r="AM1" s="197"/>
      <c r="AN1" s="197"/>
      <c r="AO1" s="197"/>
      <c r="AP1" s="197"/>
      <c r="AQ1" s="197"/>
      <c r="AS1" s="195" t="s">
        <v>6</v>
      </c>
      <c r="AT1" s="195"/>
      <c r="AU1" s="195"/>
      <c r="AV1" s="195"/>
      <c r="AW1" s="195"/>
      <c r="AX1" s="195"/>
      <c r="AY1" s="195"/>
      <c r="AZ1" s="195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132</v>
      </c>
      <c r="AJ2" s="138" t="s">
        <v>8</v>
      </c>
      <c r="AK2" s="138" t="s">
        <v>131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7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3" customFormat="1" x14ac:dyDescent="0.2">
      <c r="A3" s="182">
        <v>1</v>
      </c>
      <c r="B3" s="143" t="s">
        <v>145</v>
      </c>
      <c r="C3" s="149" t="str">
        <f t="shared" ref="C3:C11" si="0">MID(B3,5,2)</f>
        <v>40</v>
      </c>
      <c r="D3" s="149" t="str">
        <f t="shared" ref="D3:D11" si="1">MID(B3,8,2)</f>
        <v>85</v>
      </c>
      <c r="E3" s="149" t="str">
        <f t="shared" ref="E3:E11" si="2">MID(B3,11,3)</f>
        <v>015</v>
      </c>
      <c r="F3" s="143" t="str">
        <f t="shared" ref="F3:F11" si="3">RIGHT(B3,7)</f>
        <v>4500.31</v>
      </c>
      <c r="G3" s="143" t="s">
        <v>170</v>
      </c>
      <c r="H3" s="141"/>
      <c r="I3" s="141"/>
      <c r="J3" s="141"/>
      <c r="K3" s="141"/>
      <c r="L3" s="141"/>
      <c r="M3" s="141"/>
      <c r="N3" s="141"/>
      <c r="O3" s="141">
        <f t="shared" ref="O3:O11" si="4">N3-I3</f>
        <v>0</v>
      </c>
      <c r="Q3" s="142"/>
      <c r="R3" s="142"/>
      <c r="S3" s="142"/>
      <c r="T3" s="142"/>
      <c r="U3" s="142"/>
      <c r="V3" s="142"/>
      <c r="W3" s="142"/>
      <c r="X3" s="142">
        <f t="shared" ref="X3:X11" si="5">W3-R3</f>
        <v>0</v>
      </c>
      <c r="Z3" s="168">
        <v>1849565</v>
      </c>
      <c r="AA3" s="168">
        <v>1849565</v>
      </c>
      <c r="AB3" s="168"/>
      <c r="AC3" s="168"/>
      <c r="AD3" s="168"/>
      <c r="AE3" s="168">
        <v>2182728</v>
      </c>
      <c r="AF3" s="168">
        <v>2182728</v>
      </c>
      <c r="AG3" s="168">
        <f t="shared" ref="AG3:AG11" si="6">AF3-AA3</f>
        <v>333163</v>
      </c>
      <c r="AI3" s="170">
        <f>IFERROR(VLOOKUP(B3,[3]rptBudgetaryBudgetCrossOrganiza!$A$1:$L$744,4,FALSE),"0")</f>
        <v>1849565</v>
      </c>
      <c r="AJ3" s="170">
        <f>IFERROR(VLOOKUP(B3,[3]rptBudgetaryBudgetCrossOrganiza!$A$1:$L$744,6,FALSE),"0")</f>
        <v>1849565</v>
      </c>
      <c r="AK3" s="166">
        <f>AJ3</f>
        <v>1849565</v>
      </c>
      <c r="AL3" s="166">
        <f>IFERROR(VLOOKUP(B3,[4]rptBudgetaryBudgetCrossOrganiza!$A$903:$O$911,13,FALSE),"0")</f>
        <v>943153</v>
      </c>
      <c r="AM3" s="166"/>
      <c r="AN3" s="166"/>
      <c r="AO3" s="166"/>
      <c r="AP3" s="166"/>
      <c r="AQ3" s="166">
        <f t="shared" ref="AQ3:AQ11" si="7">AP3-AJ3</f>
        <v>-1849565</v>
      </c>
      <c r="AS3" s="142"/>
      <c r="AT3" s="142"/>
      <c r="AU3" s="142"/>
      <c r="AV3" s="142"/>
      <c r="AW3" s="142"/>
      <c r="AX3" s="142"/>
      <c r="AY3" s="142"/>
      <c r="AZ3" s="142">
        <f t="shared" ref="AZ3:AZ11" si="8">AY3-AT3</f>
        <v>0</v>
      </c>
    </row>
    <row r="4" spans="1:62" s="143" customFormat="1" x14ac:dyDescent="0.2">
      <c r="A4" s="182">
        <v>2</v>
      </c>
      <c r="B4" s="143" t="s">
        <v>146</v>
      </c>
      <c r="C4" s="149" t="str">
        <f t="shared" si="0"/>
        <v>40</v>
      </c>
      <c r="D4" s="149" t="str">
        <f t="shared" si="1"/>
        <v>85</v>
      </c>
      <c r="E4" s="149" t="str">
        <f t="shared" si="2"/>
        <v>015</v>
      </c>
      <c r="F4" s="143" t="str">
        <f t="shared" si="3"/>
        <v>4700.01</v>
      </c>
      <c r="G4" s="143" t="s">
        <v>127</v>
      </c>
      <c r="H4" s="141"/>
      <c r="I4" s="141"/>
      <c r="J4" s="141"/>
      <c r="K4" s="141"/>
      <c r="L4" s="141"/>
      <c r="M4" s="141"/>
      <c r="N4" s="141"/>
      <c r="O4" s="141">
        <f t="shared" si="4"/>
        <v>0</v>
      </c>
      <c r="Q4" s="142"/>
      <c r="R4" s="142"/>
      <c r="S4" s="142"/>
      <c r="T4" s="142"/>
      <c r="U4" s="142"/>
      <c r="V4" s="142"/>
      <c r="W4" s="142"/>
      <c r="X4" s="142">
        <f t="shared" si="5"/>
        <v>0</v>
      </c>
      <c r="Z4" s="168">
        <v>12100</v>
      </c>
      <c r="AA4" s="168">
        <v>12100</v>
      </c>
      <c r="AB4" s="168"/>
      <c r="AC4" s="168"/>
      <c r="AD4" s="168"/>
      <c r="AE4" s="168">
        <v>45224.4</v>
      </c>
      <c r="AF4" s="168">
        <v>45224.4</v>
      </c>
      <c r="AG4" s="168">
        <f t="shared" si="6"/>
        <v>33124.400000000001</v>
      </c>
      <c r="AI4" s="170">
        <f>IFERROR(VLOOKUP(B4,[3]rptBudgetaryBudgetCrossOrganiza!$A$1:$L$744,4,FALSE),"0")</f>
        <v>12100</v>
      </c>
      <c r="AJ4" s="170">
        <f>IFERROR(VLOOKUP(B4,[3]rptBudgetaryBudgetCrossOrganiza!$A$1:$L$744,6,FALSE),"0")</f>
        <v>12100</v>
      </c>
      <c r="AK4" s="166">
        <f t="shared" ref="AK4:AK11" si="9">AJ4</f>
        <v>12100</v>
      </c>
      <c r="AL4" s="166">
        <f>IFERROR(VLOOKUP(B4,[4]rptBudgetaryBudgetCrossOrganiza!$A$903:$O$911,13,FALSE),"0")</f>
        <v>0</v>
      </c>
      <c r="AM4" s="166"/>
      <c r="AN4" s="166"/>
      <c r="AO4" s="166"/>
      <c r="AP4" s="166"/>
      <c r="AQ4" s="166">
        <f t="shared" si="7"/>
        <v>-12100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62" s="143" customFormat="1" x14ac:dyDescent="0.2">
      <c r="A5" s="182">
        <v>2</v>
      </c>
      <c r="B5" s="143" t="s">
        <v>147</v>
      </c>
      <c r="C5" s="149" t="str">
        <f t="shared" si="0"/>
        <v>40</v>
      </c>
      <c r="D5" s="149" t="str">
        <f t="shared" si="1"/>
        <v>85</v>
      </c>
      <c r="E5" s="149" t="str">
        <f t="shared" si="2"/>
        <v>015</v>
      </c>
      <c r="F5" s="143" t="str">
        <f t="shared" si="3"/>
        <v>4700.12</v>
      </c>
      <c r="G5" s="143" t="s">
        <v>171</v>
      </c>
      <c r="H5" s="141"/>
      <c r="I5" s="141"/>
      <c r="J5" s="141"/>
      <c r="K5" s="141"/>
      <c r="L5" s="141"/>
      <c r="M5" s="141"/>
      <c r="N5" s="141"/>
      <c r="O5" s="141">
        <f t="shared" si="4"/>
        <v>0</v>
      </c>
      <c r="Q5" s="142"/>
      <c r="R5" s="142"/>
      <c r="S5" s="142"/>
      <c r="T5" s="142"/>
      <c r="U5" s="142"/>
      <c r="V5" s="142"/>
      <c r="W5" s="142"/>
      <c r="X5" s="142">
        <f t="shared" si="5"/>
        <v>0</v>
      </c>
      <c r="Z5" s="168">
        <v>0</v>
      </c>
      <c r="AA5" s="168">
        <v>0</v>
      </c>
      <c r="AB5" s="168"/>
      <c r="AC5" s="168"/>
      <c r="AD5" s="168"/>
      <c r="AE5" s="168">
        <v>0</v>
      </c>
      <c r="AF5" s="168">
        <v>0</v>
      </c>
      <c r="AG5" s="168">
        <f t="shared" si="6"/>
        <v>0</v>
      </c>
      <c r="AI5" s="170">
        <f>IFERROR(VLOOKUP(B5,[3]rptBudgetaryBudgetCrossOrganiza!$A$1:$L$744,4,FALSE),"0")</f>
        <v>0</v>
      </c>
      <c r="AJ5" s="170">
        <f>IFERROR(VLOOKUP(B5,[3]rptBudgetaryBudgetCrossOrganiza!$A$1:$L$744,6,FALSE),"0")</f>
        <v>0</v>
      </c>
      <c r="AK5" s="166">
        <f t="shared" si="9"/>
        <v>0</v>
      </c>
      <c r="AL5" s="166">
        <f>IFERROR(VLOOKUP(B5,[4]rptBudgetaryBudgetCrossOrganiza!$A$903:$O$911,13,FALSE),"0")</f>
        <v>0</v>
      </c>
      <c r="AM5" s="166"/>
      <c r="AN5" s="166"/>
      <c r="AO5" s="166"/>
      <c r="AP5" s="166"/>
      <c r="AQ5" s="166">
        <f t="shared" si="7"/>
        <v>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62" s="143" customFormat="1" x14ac:dyDescent="0.2">
      <c r="A6" s="182">
        <v>2</v>
      </c>
      <c r="B6" s="143" t="s">
        <v>148</v>
      </c>
      <c r="C6" s="149" t="str">
        <f t="shared" si="0"/>
        <v>40</v>
      </c>
      <c r="D6" s="149" t="str">
        <f t="shared" si="1"/>
        <v>85</v>
      </c>
      <c r="E6" s="149" t="str">
        <f t="shared" si="2"/>
        <v>015</v>
      </c>
      <c r="F6" s="143" t="str">
        <f t="shared" si="3"/>
        <v>4700.13</v>
      </c>
      <c r="G6" s="143" t="s">
        <v>172</v>
      </c>
      <c r="H6" s="141"/>
      <c r="I6" s="141"/>
      <c r="J6" s="141"/>
      <c r="K6" s="141"/>
      <c r="L6" s="141"/>
      <c r="M6" s="141"/>
      <c r="N6" s="141"/>
      <c r="O6" s="141">
        <f t="shared" si="4"/>
        <v>0</v>
      </c>
      <c r="Q6" s="142"/>
      <c r="R6" s="142"/>
      <c r="S6" s="142"/>
      <c r="T6" s="142"/>
      <c r="U6" s="142"/>
      <c r="V6" s="142"/>
      <c r="W6" s="142"/>
      <c r="X6" s="142">
        <f t="shared" si="5"/>
        <v>0</v>
      </c>
      <c r="Z6" s="168">
        <v>0</v>
      </c>
      <c r="AA6" s="168">
        <v>0</v>
      </c>
      <c r="AB6" s="168"/>
      <c r="AC6" s="168"/>
      <c r="AD6" s="168"/>
      <c r="AE6" s="168">
        <v>0</v>
      </c>
      <c r="AF6" s="168">
        <v>0</v>
      </c>
      <c r="AG6" s="168">
        <f t="shared" si="6"/>
        <v>0</v>
      </c>
      <c r="AI6" s="170">
        <f>IFERROR(VLOOKUP(B6,[3]rptBudgetaryBudgetCrossOrganiza!$A$1:$L$744,4,FALSE),"0")</f>
        <v>0</v>
      </c>
      <c r="AJ6" s="170">
        <f>IFERROR(VLOOKUP(B6,[3]rptBudgetaryBudgetCrossOrganiza!$A$1:$L$744,6,FALSE),"0")</f>
        <v>0</v>
      </c>
      <c r="AK6" s="166">
        <f t="shared" si="9"/>
        <v>0</v>
      </c>
      <c r="AL6" s="166">
        <f>IFERROR(VLOOKUP(B6,[4]rptBudgetaryBudgetCrossOrganiza!$A$903:$O$911,13,FALSE),"0")</f>
        <v>0</v>
      </c>
      <c r="AM6" s="166"/>
      <c r="AN6" s="166"/>
      <c r="AO6" s="166"/>
      <c r="AP6" s="166"/>
      <c r="AQ6" s="166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62" s="143" customFormat="1" x14ac:dyDescent="0.2">
      <c r="A7" s="182">
        <v>2</v>
      </c>
      <c r="B7" s="143" t="s">
        <v>149</v>
      </c>
      <c r="C7" s="149" t="str">
        <f t="shared" si="0"/>
        <v>40</v>
      </c>
      <c r="D7" s="149" t="str">
        <f t="shared" si="1"/>
        <v>85</v>
      </c>
      <c r="E7" s="149" t="str">
        <f t="shared" si="2"/>
        <v>015</v>
      </c>
      <c r="F7" s="143" t="str">
        <f t="shared" si="3"/>
        <v>4700.19</v>
      </c>
      <c r="G7" s="143" t="s">
        <v>128</v>
      </c>
      <c r="H7" s="141"/>
      <c r="I7" s="141"/>
      <c r="J7" s="141"/>
      <c r="K7" s="141"/>
      <c r="L7" s="141"/>
      <c r="M7" s="141"/>
      <c r="N7" s="141"/>
      <c r="O7" s="141">
        <f t="shared" si="4"/>
        <v>0</v>
      </c>
      <c r="Q7" s="142"/>
      <c r="R7" s="142"/>
      <c r="S7" s="142"/>
      <c r="T7" s="142"/>
      <c r="U7" s="142"/>
      <c r="V7" s="142"/>
      <c r="W7" s="142"/>
      <c r="X7" s="142">
        <f t="shared" si="5"/>
        <v>0</v>
      </c>
      <c r="Z7" s="168">
        <v>0</v>
      </c>
      <c r="AA7" s="168">
        <v>0</v>
      </c>
      <c r="AB7" s="168"/>
      <c r="AC7" s="168"/>
      <c r="AD7" s="168"/>
      <c r="AE7" s="168">
        <v>0</v>
      </c>
      <c r="AF7" s="168">
        <v>0</v>
      </c>
      <c r="AG7" s="168">
        <f t="shared" si="6"/>
        <v>0</v>
      </c>
      <c r="AI7" s="170">
        <f>IFERROR(VLOOKUP(B7,[3]rptBudgetaryBudgetCrossOrganiza!$A$1:$L$744,4,FALSE),"0")</f>
        <v>0</v>
      </c>
      <c r="AJ7" s="170">
        <f>IFERROR(VLOOKUP(B7,[3]rptBudgetaryBudgetCrossOrganiza!$A$1:$L$744,6,FALSE),"0")</f>
        <v>0</v>
      </c>
      <c r="AK7" s="166">
        <f t="shared" si="9"/>
        <v>0</v>
      </c>
      <c r="AL7" s="166">
        <f>IFERROR(VLOOKUP(B7,[4]rptBudgetaryBudgetCrossOrganiza!$A$903:$O$911,13,FALSE),"0")</f>
        <v>0</v>
      </c>
      <c r="AM7" s="166"/>
      <c r="AN7" s="166"/>
      <c r="AO7" s="166"/>
      <c r="AP7" s="166"/>
      <c r="AQ7" s="166">
        <f t="shared" si="7"/>
        <v>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62" s="143" customFormat="1" x14ac:dyDescent="0.2">
      <c r="A8" s="182">
        <v>2</v>
      </c>
      <c r="B8" s="143" t="s">
        <v>150</v>
      </c>
      <c r="C8" s="149" t="str">
        <f t="shared" si="0"/>
        <v>40</v>
      </c>
      <c r="D8" s="149" t="str">
        <f t="shared" si="1"/>
        <v>85</v>
      </c>
      <c r="E8" s="149" t="str">
        <f t="shared" si="2"/>
        <v>015</v>
      </c>
      <c r="F8" s="143" t="str">
        <f t="shared" si="3"/>
        <v>4700.21</v>
      </c>
      <c r="G8" s="143" t="s">
        <v>129</v>
      </c>
      <c r="H8" s="141"/>
      <c r="I8" s="141"/>
      <c r="J8" s="141"/>
      <c r="K8" s="141"/>
      <c r="L8" s="141"/>
      <c r="M8" s="141"/>
      <c r="N8" s="141"/>
      <c r="O8" s="141">
        <f t="shared" si="4"/>
        <v>0</v>
      </c>
      <c r="Q8" s="142"/>
      <c r="R8" s="142"/>
      <c r="S8" s="142"/>
      <c r="T8" s="142"/>
      <c r="U8" s="142"/>
      <c r="V8" s="142"/>
      <c r="W8" s="142"/>
      <c r="X8" s="142">
        <f t="shared" si="5"/>
        <v>0</v>
      </c>
      <c r="Z8" s="168">
        <v>-1400</v>
      </c>
      <c r="AA8" s="168">
        <v>-1400</v>
      </c>
      <c r="AB8" s="168"/>
      <c r="AC8" s="168"/>
      <c r="AD8" s="168"/>
      <c r="AE8" s="168">
        <v>-2541.4899999999998</v>
      </c>
      <c r="AF8" s="168">
        <v>-2541.4899999999998</v>
      </c>
      <c r="AG8" s="168">
        <f t="shared" si="6"/>
        <v>-1141.4899999999998</v>
      </c>
      <c r="AI8" s="170">
        <f>IFERROR(VLOOKUP(B8,[3]rptBudgetaryBudgetCrossOrganiza!$A$1:$L$744,4,FALSE),"0")</f>
        <v>-1400</v>
      </c>
      <c r="AJ8" s="170">
        <f>IFERROR(VLOOKUP(B8,[3]rptBudgetaryBudgetCrossOrganiza!$A$1:$L$744,6,FALSE),"0")</f>
        <v>-1400</v>
      </c>
      <c r="AK8" s="166">
        <f t="shared" si="9"/>
        <v>-1400</v>
      </c>
      <c r="AL8" s="166">
        <f>IFERROR(VLOOKUP(B8,[4]rptBudgetaryBudgetCrossOrganiza!$A$903:$O$911,13,FALSE),"0")</f>
        <v>0</v>
      </c>
      <c r="AM8" s="166"/>
      <c r="AN8" s="166"/>
      <c r="AO8" s="166"/>
      <c r="AP8" s="166"/>
      <c r="AQ8" s="166">
        <f t="shared" si="7"/>
        <v>1400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62" s="143" customFormat="1" x14ac:dyDescent="0.2">
      <c r="A9" s="182">
        <v>2</v>
      </c>
      <c r="B9" s="143" t="s">
        <v>151</v>
      </c>
      <c r="C9" s="149" t="str">
        <f t="shared" si="0"/>
        <v>40</v>
      </c>
      <c r="D9" s="149" t="str">
        <f t="shared" si="1"/>
        <v>85</v>
      </c>
      <c r="E9" s="149" t="str">
        <f t="shared" si="2"/>
        <v>015</v>
      </c>
      <c r="F9" s="143" t="str">
        <f t="shared" si="3"/>
        <v>4700.23</v>
      </c>
      <c r="G9" s="143" t="s">
        <v>173</v>
      </c>
      <c r="H9" s="141"/>
      <c r="I9" s="141"/>
      <c r="J9" s="141"/>
      <c r="K9" s="141"/>
      <c r="L9" s="141"/>
      <c r="M9" s="141"/>
      <c r="N9" s="141"/>
      <c r="O9" s="141">
        <f t="shared" si="4"/>
        <v>0</v>
      </c>
      <c r="Q9" s="142"/>
      <c r="R9" s="142"/>
      <c r="S9" s="142"/>
      <c r="T9" s="142"/>
      <c r="U9" s="142"/>
      <c r="V9" s="142"/>
      <c r="W9" s="142"/>
      <c r="X9" s="142">
        <f t="shared" si="5"/>
        <v>0</v>
      </c>
      <c r="Z9" s="168">
        <v>0</v>
      </c>
      <c r="AA9" s="168">
        <v>0</v>
      </c>
      <c r="AB9" s="168"/>
      <c r="AC9" s="168"/>
      <c r="AD9" s="168"/>
      <c r="AE9" s="168">
        <v>0</v>
      </c>
      <c r="AF9" s="168">
        <v>0</v>
      </c>
      <c r="AG9" s="168">
        <f t="shared" si="6"/>
        <v>0</v>
      </c>
      <c r="AI9" s="170">
        <f>IFERROR(VLOOKUP(B9,[3]rptBudgetaryBudgetCrossOrganiza!$A$1:$L$744,4,FALSE),"0")</f>
        <v>0</v>
      </c>
      <c r="AJ9" s="170">
        <f>IFERROR(VLOOKUP(B9,[3]rptBudgetaryBudgetCrossOrganiza!$A$1:$L$744,6,FALSE),"0")</f>
        <v>0</v>
      </c>
      <c r="AK9" s="166">
        <f t="shared" si="9"/>
        <v>0</v>
      </c>
      <c r="AL9" s="166">
        <f>IFERROR(VLOOKUP(B9,[4]rptBudgetaryBudgetCrossOrganiza!$A$903:$O$911,13,FALSE),"0")</f>
        <v>0</v>
      </c>
      <c r="AM9" s="166"/>
      <c r="AN9" s="166"/>
      <c r="AO9" s="166"/>
      <c r="AP9" s="166"/>
      <c r="AQ9" s="166">
        <f t="shared" si="7"/>
        <v>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62" s="143" customFormat="1" x14ac:dyDescent="0.2">
      <c r="A10" s="182">
        <v>3</v>
      </c>
      <c r="B10" s="143" t="s">
        <v>152</v>
      </c>
      <c r="C10" s="149" t="str">
        <f t="shared" si="0"/>
        <v>40</v>
      </c>
      <c r="D10" s="149" t="str">
        <f t="shared" si="1"/>
        <v>85</v>
      </c>
      <c r="E10" s="149" t="str">
        <f t="shared" si="2"/>
        <v>015</v>
      </c>
      <c r="F10" s="143" t="str">
        <f t="shared" si="3"/>
        <v>4850.07</v>
      </c>
      <c r="G10" s="143" t="s">
        <v>130</v>
      </c>
      <c r="H10" s="141"/>
      <c r="I10" s="141"/>
      <c r="J10" s="141"/>
      <c r="K10" s="141"/>
      <c r="L10" s="141"/>
      <c r="M10" s="141"/>
      <c r="N10" s="141"/>
      <c r="O10" s="141">
        <f t="shared" si="4"/>
        <v>0</v>
      </c>
      <c r="Q10" s="142"/>
      <c r="R10" s="142"/>
      <c r="S10" s="142"/>
      <c r="T10" s="142"/>
      <c r="U10" s="142"/>
      <c r="V10" s="142"/>
      <c r="W10" s="142"/>
      <c r="X10" s="142">
        <f t="shared" si="5"/>
        <v>0</v>
      </c>
      <c r="Z10" s="168">
        <v>0</v>
      </c>
      <c r="AA10" s="168">
        <v>0</v>
      </c>
      <c r="AB10" s="168"/>
      <c r="AC10" s="168"/>
      <c r="AD10" s="168"/>
      <c r="AE10" s="168">
        <v>0</v>
      </c>
      <c r="AF10" s="168">
        <v>0</v>
      </c>
      <c r="AG10" s="168">
        <f t="shared" si="6"/>
        <v>0</v>
      </c>
      <c r="AI10" s="170">
        <f>IFERROR(VLOOKUP(B10,[3]rptBudgetaryBudgetCrossOrganiza!$A$1:$L$744,4,FALSE),"0")</f>
        <v>0</v>
      </c>
      <c r="AJ10" s="170">
        <f>IFERROR(VLOOKUP(B10,[3]rptBudgetaryBudgetCrossOrganiza!$A$1:$L$744,6,FALSE),"0")</f>
        <v>0</v>
      </c>
      <c r="AK10" s="166">
        <f t="shared" si="9"/>
        <v>0</v>
      </c>
      <c r="AL10" s="166">
        <f>IFERROR(VLOOKUP(B10,[4]rptBudgetaryBudgetCrossOrganiza!$A$903:$O$911,13,FALSE),"0")</f>
        <v>0</v>
      </c>
      <c r="AM10" s="166"/>
      <c r="AN10" s="166"/>
      <c r="AO10" s="166"/>
      <c r="AP10" s="166"/>
      <c r="AQ10" s="166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62" s="143" customFormat="1" x14ac:dyDescent="0.2">
      <c r="A11" s="182">
        <v>12</v>
      </c>
      <c r="B11" s="143" t="s">
        <v>134</v>
      </c>
      <c r="C11" s="149" t="str">
        <f t="shared" si="0"/>
        <v>00</v>
      </c>
      <c r="D11" s="149" t="str">
        <f t="shared" si="1"/>
        <v>00</v>
      </c>
      <c r="E11" s="149" t="str">
        <f t="shared" si="2"/>
        <v>900</v>
      </c>
      <c r="F11" s="143" t="str">
        <f t="shared" si="3"/>
        <v>4900.59</v>
      </c>
      <c r="G11" s="143" t="s">
        <v>165</v>
      </c>
      <c r="H11" s="141"/>
      <c r="I11" s="141"/>
      <c r="J11" s="141"/>
      <c r="K11" s="141"/>
      <c r="L11" s="141"/>
      <c r="M11" s="141"/>
      <c r="N11" s="141"/>
      <c r="O11" s="141">
        <f t="shared" si="4"/>
        <v>0</v>
      </c>
      <c r="Q11" s="142"/>
      <c r="R11" s="142"/>
      <c r="S11" s="142"/>
      <c r="T11" s="142"/>
      <c r="U11" s="142"/>
      <c r="V11" s="142"/>
      <c r="W11" s="142"/>
      <c r="X11" s="142">
        <f t="shared" si="5"/>
        <v>0</v>
      </c>
      <c r="Z11" s="168">
        <v>0</v>
      </c>
      <c r="AA11" s="168">
        <v>0</v>
      </c>
      <c r="AB11" s="168"/>
      <c r="AC11" s="168"/>
      <c r="AD11" s="168"/>
      <c r="AE11" s="168">
        <v>0</v>
      </c>
      <c r="AF11" s="168">
        <v>0</v>
      </c>
      <c r="AG11" s="168">
        <f t="shared" si="6"/>
        <v>0</v>
      </c>
      <c r="AI11" s="170">
        <f>IFERROR(VLOOKUP(B11,[3]rptBudgetaryBudgetCrossOrganiza!$A$1:$L$744,4,FALSE),"0")</f>
        <v>0</v>
      </c>
      <c r="AJ11" s="170">
        <f>IFERROR(VLOOKUP(B11,[3]rptBudgetaryBudgetCrossOrganiza!$A$1:$L$744,6,FALSE),"0")</f>
        <v>0</v>
      </c>
      <c r="AK11" s="166">
        <f t="shared" si="9"/>
        <v>0</v>
      </c>
      <c r="AL11" s="166">
        <f>IFERROR(VLOOKUP(B11,[4]rptBudgetaryBudgetCrossOrganiza!$A$903:$O$911,13,FALSE),"0")</f>
        <v>0</v>
      </c>
      <c r="AM11" s="166"/>
      <c r="AN11" s="166"/>
      <c r="AO11" s="166"/>
      <c r="AP11" s="166"/>
      <c r="AQ11" s="166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62" x14ac:dyDescent="0.2">
      <c r="H12" s="143">
        <f>SUM(H3:H11)</f>
        <v>0</v>
      </c>
      <c r="I12" s="143">
        <f t="shared" ref="I12:N12" si="10">SUM(I3:I11)</f>
        <v>0</v>
      </c>
      <c r="J12" s="143">
        <f t="shared" si="10"/>
        <v>0</v>
      </c>
      <c r="K12" s="143">
        <f t="shared" si="10"/>
        <v>0</v>
      </c>
      <c r="L12" s="143">
        <f t="shared" si="10"/>
        <v>0</v>
      </c>
      <c r="M12" s="143">
        <f t="shared" si="10"/>
        <v>0</v>
      </c>
      <c r="N12" s="143">
        <f t="shared" si="10"/>
        <v>0</v>
      </c>
      <c r="O12" s="143" t="e">
        <f>SUM(#REF!)</f>
        <v>#REF!</v>
      </c>
      <c r="Q12" s="143">
        <f t="shared" ref="Q12" si="11">SUM(Q3:Q11)</f>
        <v>0</v>
      </c>
      <c r="R12" s="143">
        <f t="shared" ref="R12" si="12">SUM(R3:R11)</f>
        <v>0</v>
      </c>
      <c r="S12" s="143">
        <f t="shared" ref="S12" si="13">SUM(S3:S11)</f>
        <v>0</v>
      </c>
      <c r="T12" s="143">
        <f t="shared" ref="T12" si="14">SUM(T3:T11)</f>
        <v>0</v>
      </c>
      <c r="U12" s="143">
        <f t="shared" ref="U12" si="15">SUM(U3:U11)</f>
        <v>0</v>
      </c>
      <c r="V12" s="143">
        <f t="shared" ref="V12" si="16">SUM(V3:V11)</f>
        <v>0</v>
      </c>
      <c r="W12" s="143">
        <f t="shared" ref="W12" si="17">SUM(W3:W11)</f>
        <v>0</v>
      </c>
      <c r="X12" s="143" t="e">
        <f>SUM(#REF!)</f>
        <v>#REF!</v>
      </c>
      <c r="Y12" s="143"/>
      <c r="Z12" s="143">
        <f>SUM(Z3:Z11)</f>
        <v>1860265</v>
      </c>
      <c r="AA12" s="143">
        <f t="shared" ref="AA12:AH12" si="18">SUM(AA3:AA11)</f>
        <v>1860265</v>
      </c>
      <c r="AB12" s="143">
        <f t="shared" si="18"/>
        <v>0</v>
      </c>
      <c r="AC12" s="143">
        <f t="shared" si="18"/>
        <v>0</v>
      </c>
      <c r="AD12" s="143">
        <f t="shared" si="18"/>
        <v>0</v>
      </c>
      <c r="AE12" s="143">
        <f t="shared" si="18"/>
        <v>2225410.9099999997</v>
      </c>
      <c r="AF12" s="143">
        <f t="shared" si="18"/>
        <v>2225410.9099999997</v>
      </c>
      <c r="AG12" s="143">
        <f t="shared" si="18"/>
        <v>365145.91000000003</v>
      </c>
      <c r="AH12" s="143">
        <f t="shared" si="18"/>
        <v>0</v>
      </c>
      <c r="AI12" s="143">
        <f t="shared" ref="AI12" si="19">SUM(AI3:AI11)</f>
        <v>1860265</v>
      </c>
      <c r="AJ12" s="143">
        <f t="shared" ref="AJ12" si="20">SUM(AJ3:AJ11)</f>
        <v>1860265</v>
      </c>
      <c r="AK12" s="143">
        <f t="shared" ref="AK12" si="21">SUM(AK3:AK11)</f>
        <v>1860265</v>
      </c>
      <c r="AL12" s="143">
        <f t="shared" ref="AL12" si="22">SUM(AL3:AL11)</f>
        <v>943153</v>
      </c>
      <c r="AM12" s="143">
        <f t="shared" ref="AM12" si="23">SUM(AM3:AM11)</f>
        <v>0</v>
      </c>
      <c r="AN12" s="143">
        <f t="shared" ref="AN12" si="24">SUM(AN3:AN11)</f>
        <v>0</v>
      </c>
      <c r="AO12" s="143">
        <f t="shared" ref="AO12" si="25">SUM(AO3:AO11)</f>
        <v>0</v>
      </c>
      <c r="AP12" s="143">
        <f t="shared" ref="AP12" si="26">SUM(AP3:AP11)</f>
        <v>0</v>
      </c>
      <c r="AQ12" s="143">
        <f t="shared" ref="AQ12" si="27">SUM(AQ3:AQ11)</f>
        <v>-1860265</v>
      </c>
      <c r="AR12" s="143"/>
      <c r="AS12" s="143" t="e">
        <f>SUM(#REF!)</f>
        <v>#REF!</v>
      </c>
      <c r="AT12" s="143" t="e">
        <f>SUM(#REF!)</f>
        <v>#REF!</v>
      </c>
      <c r="AU12" s="143" t="e">
        <f>SUM(#REF!)</f>
        <v>#REF!</v>
      </c>
      <c r="AV12" s="143" t="e">
        <f>SUM(#REF!)</f>
        <v>#REF!</v>
      </c>
      <c r="AW12" s="143" t="e">
        <f>SUM(#REF!)</f>
        <v>#REF!</v>
      </c>
      <c r="AX12" s="143" t="e">
        <f>SUM(#REF!)</f>
        <v>#REF!</v>
      </c>
      <c r="AY12" s="143" t="e">
        <f>SUM(#REF!)</f>
        <v>#REF!</v>
      </c>
      <c r="AZ12" s="143" t="e">
        <f>SUM(#REF!)</f>
        <v>#REF!</v>
      </c>
      <c r="BA12" s="143"/>
      <c r="BB12" s="143"/>
      <c r="BC12" s="143"/>
      <c r="BD12" s="143"/>
    </row>
    <row r="18" spans="36:36" x14ac:dyDescent="0.2">
      <c r="AJ18" s="131" t="s">
        <v>175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1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0" t="s">
        <v>89</v>
      </c>
      <c r="C1" s="150"/>
    </row>
    <row r="2" spans="1:22" x14ac:dyDescent="0.25">
      <c r="A2" s="150" t="s">
        <v>90</v>
      </c>
      <c r="C2" s="150"/>
      <c r="D2" s="152" t="s">
        <v>91</v>
      </c>
      <c r="E2" s="15"/>
      <c r="F2" s="152" t="s">
        <v>2</v>
      </c>
      <c r="G2" s="15"/>
      <c r="H2" s="152" t="s">
        <v>3</v>
      </c>
      <c r="I2" s="15"/>
      <c r="J2" s="152" t="s">
        <v>4</v>
      </c>
      <c r="K2" s="15"/>
      <c r="L2" s="152" t="s">
        <v>5</v>
      </c>
      <c r="M2" s="15"/>
      <c r="N2" s="152"/>
      <c r="O2" s="15"/>
      <c r="P2" s="152"/>
      <c r="Q2" s="153"/>
      <c r="R2" s="152"/>
      <c r="T2" s="154"/>
    </row>
    <row r="4" spans="1:22" x14ac:dyDescent="0.25">
      <c r="A4" s="150" t="s">
        <v>92</v>
      </c>
      <c r="C4" s="150"/>
    </row>
    <row r="5" spans="1:22" x14ac:dyDescent="0.25">
      <c r="B5" s="150"/>
      <c r="C5" s="150" t="s">
        <v>93</v>
      </c>
      <c r="D5" s="155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</row>
    <row r="6" spans="1:22" x14ac:dyDescent="0.25">
      <c r="B6" s="150"/>
      <c r="C6" s="150" t="s">
        <v>94</v>
      </c>
      <c r="D6" s="155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22" x14ac:dyDescent="0.25">
      <c r="B7" s="150"/>
      <c r="C7" s="150" t="s">
        <v>95</v>
      </c>
      <c r="D7" s="155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</row>
    <row r="8" spans="1:22" x14ac:dyDescent="0.25">
      <c r="B8" s="150"/>
      <c r="C8" s="150" t="s">
        <v>96</v>
      </c>
      <c r="D8" s="155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</row>
    <row r="9" spans="1:22" x14ac:dyDescent="0.25">
      <c r="B9" s="150"/>
      <c r="C9" s="150" t="s">
        <v>97</v>
      </c>
      <c r="D9" s="155"/>
      <c r="E9" s="151"/>
      <c r="F9" s="151"/>
      <c r="G9" s="151"/>
      <c r="H9" s="162"/>
      <c r="I9" s="151"/>
      <c r="J9" s="151"/>
      <c r="K9" s="151"/>
      <c r="L9" s="151"/>
      <c r="M9" s="151"/>
      <c r="N9" s="151"/>
      <c r="O9" s="151"/>
      <c r="P9" s="151"/>
      <c r="Q9" s="151"/>
      <c r="R9" s="151"/>
      <c r="V9" s="156"/>
    </row>
    <row r="10" spans="1:22" x14ac:dyDescent="0.25">
      <c r="A10" s="150" t="s">
        <v>98</v>
      </c>
      <c r="C10" s="150"/>
      <c r="D10" s="157">
        <f>SUM(D5:D8)</f>
        <v>0</v>
      </c>
      <c r="E10" s="151"/>
      <c r="F10" s="157">
        <f>SUM(F5:F8)</f>
        <v>0</v>
      </c>
      <c r="G10" s="151"/>
      <c r="H10" s="158">
        <f>SUM(H5:H9)</f>
        <v>0</v>
      </c>
      <c r="I10" s="151"/>
      <c r="J10" s="158">
        <f>SUM(J5:J9)</f>
        <v>0</v>
      </c>
      <c r="K10" s="151"/>
      <c r="L10" s="158">
        <f>SUM(L5:L9)</f>
        <v>0</v>
      </c>
      <c r="M10" s="151"/>
      <c r="N10" s="158">
        <f>SUM(N5:N9)</f>
        <v>0</v>
      </c>
      <c r="O10" s="151"/>
      <c r="P10" s="158">
        <f>SUM(P5:P9)</f>
        <v>0</v>
      </c>
      <c r="Q10" s="151"/>
      <c r="R10" s="158">
        <f>SUM(R5:R9)</f>
        <v>0</v>
      </c>
      <c r="T10" s="158">
        <f>SUM(T5:T9)</f>
        <v>0</v>
      </c>
    </row>
    <row r="11" spans="1:22" x14ac:dyDescent="0.25">
      <c r="B11" s="150"/>
      <c r="C11" s="150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</row>
    <row r="12" spans="1:22" x14ac:dyDescent="0.25">
      <c r="A12" s="150" t="s">
        <v>99</v>
      </c>
      <c r="C12" s="150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</row>
    <row r="13" spans="1:22" x14ac:dyDescent="0.25">
      <c r="B13" s="150"/>
      <c r="C13" s="150" t="s">
        <v>100</v>
      </c>
      <c r="D13" s="155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22" x14ac:dyDescent="0.25">
      <c r="B14" s="150"/>
      <c r="C14" s="150" t="s">
        <v>101</v>
      </c>
      <c r="D14" s="155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</row>
    <row r="15" spans="1:22" x14ac:dyDescent="0.25">
      <c r="B15" s="150"/>
      <c r="C15" s="150" t="s">
        <v>102</v>
      </c>
      <c r="D15" s="155"/>
      <c r="E15" s="151"/>
      <c r="F15" s="151"/>
      <c r="G15" s="151"/>
      <c r="H15" s="151"/>
      <c r="I15" s="151"/>
      <c r="K15" s="151"/>
      <c r="L15" s="151"/>
      <c r="M15" s="151"/>
      <c r="N15" s="151"/>
      <c r="O15" s="151"/>
      <c r="P15" s="151"/>
      <c r="Q15" s="151"/>
      <c r="R15" s="151"/>
    </row>
    <row r="16" spans="1:22" x14ac:dyDescent="0.25">
      <c r="B16" s="150"/>
      <c r="C16" s="150" t="s">
        <v>103</v>
      </c>
      <c r="D16" s="155"/>
      <c r="E16" s="151"/>
      <c r="F16" s="151"/>
      <c r="G16" s="151"/>
      <c r="H16" s="151"/>
      <c r="I16" s="151"/>
      <c r="K16" s="151"/>
      <c r="L16" s="151"/>
      <c r="M16" s="151"/>
      <c r="N16" s="151"/>
      <c r="O16" s="151"/>
      <c r="P16" s="151"/>
      <c r="Q16" s="151"/>
      <c r="R16" s="151"/>
    </row>
    <row r="17" spans="1:20" x14ac:dyDescent="0.25">
      <c r="B17" s="150"/>
      <c r="C17" s="150" t="s">
        <v>104</v>
      </c>
      <c r="D17" s="155"/>
      <c r="E17" s="151"/>
      <c r="F17" s="151"/>
      <c r="G17" s="151"/>
      <c r="H17" s="151"/>
      <c r="I17" s="151"/>
      <c r="K17" s="151"/>
      <c r="L17" s="151"/>
      <c r="M17" s="151"/>
      <c r="N17" s="151"/>
      <c r="O17" s="151"/>
      <c r="P17" s="151"/>
      <c r="Q17" s="151"/>
      <c r="R17" s="151"/>
    </row>
    <row r="18" spans="1:20" x14ac:dyDescent="0.25">
      <c r="B18" s="150"/>
      <c r="C18" s="150" t="s">
        <v>105</v>
      </c>
      <c r="D18" s="155"/>
      <c r="E18" s="151"/>
      <c r="F18" s="151"/>
      <c r="G18" s="151"/>
      <c r="H18" s="151"/>
      <c r="I18" s="151"/>
      <c r="K18" s="151"/>
      <c r="L18" s="151"/>
      <c r="M18" s="151"/>
      <c r="N18" s="151"/>
      <c r="O18" s="151"/>
      <c r="P18" s="151"/>
      <c r="Q18" s="151"/>
      <c r="R18" s="151"/>
    </row>
    <row r="19" spans="1:20" x14ac:dyDescent="0.25">
      <c r="B19" s="150"/>
      <c r="C19" s="150" t="s">
        <v>105</v>
      </c>
      <c r="D19" s="155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</row>
    <row r="20" spans="1:20" x14ac:dyDescent="0.25">
      <c r="B20" s="150"/>
      <c r="C20" s="150" t="s">
        <v>106</v>
      </c>
      <c r="D20" s="155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20" x14ac:dyDescent="0.25">
      <c r="A21" s="150" t="s">
        <v>107</v>
      </c>
      <c r="C21" s="150"/>
      <c r="D21" s="157">
        <f>SUM(D13:D20)</f>
        <v>0</v>
      </c>
      <c r="E21" s="151"/>
      <c r="F21" s="157">
        <f>SUM(F13:F20)</f>
        <v>0</v>
      </c>
      <c r="G21" s="151"/>
      <c r="H21" s="158">
        <f>SUM(H13:H20)</f>
        <v>0</v>
      </c>
      <c r="I21" s="151"/>
      <c r="J21" s="158"/>
      <c r="K21" s="151"/>
      <c r="L21" s="158"/>
      <c r="M21" s="151"/>
      <c r="N21" s="158"/>
      <c r="O21" s="151"/>
      <c r="P21" s="158"/>
      <c r="Q21" s="151"/>
      <c r="R21" s="158"/>
      <c r="T21" s="158"/>
    </row>
    <row r="22" spans="1:20" x14ac:dyDescent="0.25">
      <c r="B22" s="150"/>
      <c r="C22" s="150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</row>
    <row r="23" spans="1:20" ht="15.75" thickBot="1" x14ac:dyDescent="0.3">
      <c r="A23" s="150" t="s">
        <v>108</v>
      </c>
      <c r="C23" s="150"/>
      <c r="D23" s="159">
        <f>+D10-D21</f>
        <v>0</v>
      </c>
      <c r="E23" s="151"/>
      <c r="F23" s="159">
        <f>+F10-F21</f>
        <v>0</v>
      </c>
      <c r="G23" s="151"/>
      <c r="H23" s="159">
        <f>+H10-H21</f>
        <v>0</v>
      </c>
      <c r="I23" s="151"/>
      <c r="J23" s="160"/>
      <c r="K23" s="151"/>
      <c r="L23" s="160"/>
      <c r="M23" s="151"/>
      <c r="N23" s="160"/>
      <c r="O23" s="151"/>
      <c r="P23" s="160"/>
      <c r="Q23" s="151"/>
      <c r="R23" s="160"/>
      <c r="T23" s="160"/>
    </row>
    <row r="24" spans="1:20" ht="15.75" thickTop="1" x14ac:dyDescent="0.25">
      <c r="A24" t="s">
        <v>109</v>
      </c>
      <c r="B24" s="150"/>
      <c r="C24" s="150"/>
      <c r="D24" s="155">
        <f>+D23-'[1]Current Working'!H61</f>
        <v>-2391589.8199999998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</row>
    <row r="25" spans="1:20" x14ac:dyDescent="0.25">
      <c r="A25" t="s">
        <v>110</v>
      </c>
    </row>
    <row r="26" spans="1:20" x14ac:dyDescent="0.25">
      <c r="B26" s="151"/>
      <c r="C26" s="150" t="s">
        <v>111</v>
      </c>
      <c r="D26" s="151"/>
      <c r="E26" s="151"/>
      <c r="F26" s="151"/>
      <c r="G26" s="151"/>
      <c r="H26" s="151"/>
      <c r="I26" s="151"/>
      <c r="J26" s="151"/>
      <c r="K26" s="151"/>
      <c r="N26" s="151"/>
      <c r="O26" s="151"/>
      <c r="P26" s="151"/>
      <c r="R26" s="151"/>
      <c r="S26" s="151"/>
    </row>
    <row r="27" spans="1:20" x14ac:dyDescent="0.25">
      <c r="B27" s="151"/>
      <c r="C27" s="150"/>
      <c r="D27" s="151"/>
      <c r="E27" s="151"/>
      <c r="F27" s="151"/>
      <c r="G27" s="151"/>
      <c r="H27" s="151"/>
      <c r="I27" s="151"/>
      <c r="J27" s="151"/>
      <c r="K27" s="151"/>
      <c r="N27" s="151"/>
      <c r="O27" s="151"/>
      <c r="P27" s="151"/>
      <c r="R27" s="151"/>
      <c r="S27" s="151"/>
    </row>
    <row r="28" spans="1:20" x14ac:dyDescent="0.25">
      <c r="B28" s="151"/>
      <c r="C28" s="150"/>
      <c r="D28" s="151"/>
      <c r="E28" s="151"/>
      <c r="F28" s="151"/>
      <c r="G28" s="151"/>
      <c r="H28" s="151"/>
      <c r="I28" s="151"/>
      <c r="J28" s="151"/>
      <c r="K28" s="151"/>
      <c r="N28" s="151"/>
      <c r="O28" s="151"/>
      <c r="R28" s="151"/>
      <c r="S28" s="151"/>
    </row>
    <row r="29" spans="1:20" x14ac:dyDescent="0.25">
      <c r="P29" s="156"/>
      <c r="R29" s="151"/>
      <c r="S29" s="151"/>
    </row>
    <row r="30" spans="1:20" x14ac:dyDescent="0.25">
      <c r="R30" s="151"/>
      <c r="S30" s="151"/>
    </row>
    <row r="31" spans="1:20" x14ac:dyDescent="0.25">
      <c r="R31" s="151"/>
      <c r="S31" s="151"/>
    </row>
    <row r="32" spans="1:20" x14ac:dyDescent="0.25">
      <c r="R32" s="151"/>
      <c r="S32" s="151"/>
    </row>
    <row r="35" spans="3:18" x14ac:dyDescent="0.25">
      <c r="C35" s="161"/>
      <c r="R35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15" sqref="D15"/>
    </sheetView>
  </sheetViews>
  <sheetFormatPr defaultColWidth="9.140625" defaultRowHeight="15" x14ac:dyDescent="0.25"/>
  <cols>
    <col min="1" max="1" width="20" style="1" customWidth="1"/>
    <col min="2" max="16384" width="9.140625" style="1"/>
  </cols>
  <sheetData>
    <row r="2" spans="1:1" x14ac:dyDescent="0.25">
      <c r="A2" s="172"/>
    </row>
    <row r="3" spans="1:1" x14ac:dyDescent="0.25">
      <c r="A3" s="173"/>
    </row>
    <row r="4" spans="1:1" x14ac:dyDescent="0.25">
      <c r="A4" s="173"/>
    </row>
    <row r="5" spans="1:1" x14ac:dyDescent="0.25">
      <c r="A5" s="173"/>
    </row>
    <row r="6" spans="1:1" x14ac:dyDescent="0.25">
      <c r="A6" s="173"/>
    </row>
    <row r="7" spans="1:1" x14ac:dyDescent="0.25">
      <c r="A7" s="173"/>
    </row>
    <row r="8" spans="1:1" x14ac:dyDescent="0.25">
      <c r="A8" s="173"/>
    </row>
    <row r="9" spans="1:1" x14ac:dyDescent="0.25">
      <c r="A9" s="173"/>
    </row>
    <row r="10" spans="1:1" x14ac:dyDescent="0.25">
      <c r="A10" s="173"/>
    </row>
    <row r="11" spans="1:1" x14ac:dyDescent="0.25">
      <c r="A11" s="173"/>
    </row>
    <row r="12" spans="1:1" x14ac:dyDescent="0.25">
      <c r="A12" s="17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QD2UCF5UJE4V-2141839551-56</_dlc_DocId>
    <_dlc_DocIdUrl xmlns="7184055b-e5ea-4162-8b19-ace5c644b73a">
      <Url>http://intranet2/finance/_layouts/15/DocIdRedir.aspx?ID=QD2UCF5UJE4V-2141839551-56</Url>
      <Description>QD2UCF5UJE4V-2141839551-56</Description>
    </_dlc_DocIdUrl>
  </documentManagement>
</p:properties>
</file>

<file path=customXml/itemProps1.xml><?xml version="1.0" encoding="utf-8"?>
<ds:datastoreItem xmlns:ds="http://schemas.openxmlformats.org/officeDocument/2006/customXml" ds:itemID="{A76ABCE7-A6DD-44D1-A6E3-C6CDC9872A13}"/>
</file>

<file path=customXml/itemProps2.xml><?xml version="1.0" encoding="utf-8"?>
<ds:datastoreItem xmlns:ds="http://schemas.openxmlformats.org/officeDocument/2006/customXml" ds:itemID="{488409B8-0679-4852-B51D-3927046B739D}"/>
</file>

<file path=customXml/itemProps3.xml><?xml version="1.0" encoding="utf-8"?>
<ds:datastoreItem xmlns:ds="http://schemas.openxmlformats.org/officeDocument/2006/customXml" ds:itemID="{688ED102-6905-431A-83D7-A3D88B471AFE}"/>
</file>

<file path=customXml/itemProps4.xml><?xml version="1.0" encoding="utf-8"?>
<ds:datastoreItem xmlns:ds="http://schemas.openxmlformats.org/officeDocument/2006/customXml" ds:itemID="{712EE1D4-4547-49A1-934B-9BFBA119F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2020-11-04T01:35:39Z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2297d7a7-5c42-44b4-8c9d-d61064ed6e4f</vt:lpwstr>
  </property>
</Properties>
</file>