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lperry\Desktop\"/>
    </mc:Choice>
  </mc:AlternateContent>
  <xr:revisionPtr revIDLastSave="0" documentId="13_ncr:1_{45B1E32D-9E77-4410-90ED-070D8099B0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vel Auth Form" sheetId="1" r:id="rId1"/>
    <sheet name="Final Exp Rpt" sheetId="3" r:id="rId2"/>
    <sheet name="Multiple GL Worksheet" sheetId="5" r:id="rId3"/>
    <sheet name="Transportation Comparison Wksht" sheetId="6" r:id="rId4"/>
  </sheets>
  <definedNames>
    <definedName name="_xlnm.Print_Area" localSheetId="3">'Transportation Comparison Wksht'!$A$1:$G$30</definedName>
    <definedName name="_xlnm.Print_Area" localSheetId="0">'Travel Auth Form'!$A$1:$L$43</definedName>
    <definedName name="Print_Area_MI" localSheetId="3">#REF!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E21" i="3"/>
  <c r="E24" i="3" l="1"/>
  <c r="F24" i="3"/>
  <c r="E23" i="3"/>
  <c r="F23" i="3"/>
  <c r="E22" i="3"/>
  <c r="F22" i="3"/>
  <c r="G22" i="3"/>
  <c r="F21" i="3"/>
  <c r="E20" i="3"/>
  <c r="F20" i="3"/>
  <c r="G20" i="3"/>
  <c r="H20" i="3"/>
  <c r="E19" i="3"/>
  <c r="F19" i="3"/>
  <c r="G19" i="3"/>
  <c r="H19" i="3"/>
  <c r="E18" i="3"/>
  <c r="F18" i="3"/>
  <c r="G18" i="3"/>
  <c r="H18" i="3"/>
  <c r="E17" i="3"/>
  <c r="F17" i="3"/>
  <c r="G17" i="3"/>
  <c r="E16" i="3"/>
  <c r="F16" i="3"/>
  <c r="G16" i="3"/>
  <c r="E15" i="3"/>
  <c r="F15" i="3"/>
  <c r="G15" i="3"/>
  <c r="E14" i="3"/>
  <c r="F14" i="3"/>
  <c r="G14" i="3"/>
  <c r="E11" i="3"/>
  <c r="F11" i="3"/>
  <c r="G11" i="3"/>
  <c r="E13" i="3"/>
  <c r="F13" i="3"/>
  <c r="G13" i="3"/>
  <c r="E12" i="3"/>
  <c r="F12" i="3"/>
  <c r="G12" i="3"/>
  <c r="H12" i="3"/>
  <c r="I12" i="3"/>
  <c r="J12" i="3"/>
  <c r="K12" i="3"/>
  <c r="A7" i="6"/>
  <c r="K13" i="3"/>
  <c r="K14" i="3"/>
  <c r="K15" i="3"/>
  <c r="K16" i="3"/>
  <c r="K17" i="3"/>
  <c r="K18" i="3"/>
  <c r="K19" i="3"/>
  <c r="K20" i="3"/>
  <c r="K21" i="3"/>
  <c r="K22" i="3"/>
  <c r="K23" i="3"/>
  <c r="K24" i="3"/>
  <c r="J13" i="3"/>
  <c r="J14" i="3"/>
  <c r="J15" i="3"/>
  <c r="J16" i="3"/>
  <c r="J17" i="3"/>
  <c r="J18" i="3"/>
  <c r="J19" i="3"/>
  <c r="J20" i="3"/>
  <c r="J21" i="3"/>
  <c r="J22" i="3"/>
  <c r="J23" i="3"/>
  <c r="J24" i="3"/>
  <c r="I13" i="3"/>
  <c r="I14" i="3"/>
  <c r="I15" i="3"/>
  <c r="I16" i="3"/>
  <c r="I17" i="3"/>
  <c r="I18" i="3"/>
  <c r="I19" i="3"/>
  <c r="I20" i="3"/>
  <c r="I21" i="3"/>
  <c r="I22" i="3"/>
  <c r="I23" i="3"/>
  <c r="I24" i="3"/>
  <c r="H13" i="3"/>
  <c r="H14" i="3"/>
  <c r="H15" i="3"/>
  <c r="H16" i="3"/>
  <c r="H17" i="3"/>
  <c r="H21" i="3"/>
  <c r="H22" i="3"/>
  <c r="H23" i="3"/>
  <c r="H24" i="3"/>
  <c r="G21" i="3"/>
  <c r="G23" i="3"/>
  <c r="G24" i="3"/>
  <c r="D13" i="3"/>
  <c r="D14" i="3"/>
  <c r="D15" i="3"/>
  <c r="D16" i="3"/>
  <c r="D17" i="3"/>
  <c r="D18" i="3"/>
  <c r="D19" i="3"/>
  <c r="D20" i="3"/>
  <c r="D22" i="3"/>
  <c r="D23" i="3"/>
  <c r="D24" i="3"/>
  <c r="D12" i="3"/>
  <c r="C13" i="3"/>
  <c r="C14" i="3"/>
  <c r="C15" i="3"/>
  <c r="C16" i="3"/>
  <c r="C17" i="3"/>
  <c r="C18" i="3"/>
  <c r="C19" i="3"/>
  <c r="C20" i="3"/>
  <c r="C21" i="3"/>
  <c r="L21" i="3" s="1"/>
  <c r="C22" i="3"/>
  <c r="C23" i="3"/>
  <c r="C24" i="3"/>
  <c r="H17" i="6"/>
  <c r="E18" i="6" s="1"/>
  <c r="C5" i="6"/>
  <c r="A5" i="6"/>
  <c r="A9" i="5"/>
  <c r="C7" i="5"/>
  <c r="A7" i="5"/>
  <c r="C5" i="5"/>
  <c r="A5" i="5"/>
  <c r="L28" i="3"/>
  <c r="M18" i="3"/>
  <c r="C12" i="3"/>
  <c r="K11" i="3"/>
  <c r="J11" i="3"/>
  <c r="I11" i="3"/>
  <c r="H11" i="3"/>
  <c r="D11" i="3"/>
  <c r="C5" i="3"/>
  <c r="A5" i="3"/>
  <c r="L32" i="1"/>
  <c r="L29" i="3" s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5" i="3" l="1"/>
  <c r="L19" i="3"/>
  <c r="L20" i="3"/>
  <c r="L31" i="1"/>
  <c r="L23" i="3"/>
  <c r="L22" i="3"/>
  <c r="E23" i="6"/>
  <c r="L13" i="3"/>
  <c r="L24" i="3"/>
  <c r="L12" i="3"/>
  <c r="L18" i="3"/>
  <c r="L16" i="3"/>
  <c r="L17" i="3"/>
  <c r="L14" i="3"/>
  <c r="F18" i="6"/>
  <c r="F23" i="6" s="1"/>
  <c r="G18" i="6"/>
  <c r="G23" i="6" s="1"/>
  <c r="D18" i="6"/>
  <c r="D23" i="6" s="1"/>
  <c r="C18" i="6"/>
  <c r="C23" i="6" s="1"/>
  <c r="L25" i="3" l="1"/>
  <c r="L27" i="3" s="1"/>
  <c r="L30" i="3" s="1"/>
</calcChain>
</file>

<file path=xl/sharedStrings.xml><?xml version="1.0" encoding="utf-8"?>
<sst xmlns="http://schemas.openxmlformats.org/spreadsheetml/2006/main" count="135" uniqueCount="99">
  <si>
    <t>CITY OF MANTECA</t>
  </si>
  <si>
    <t>Page 1</t>
  </si>
  <si>
    <t>Employee</t>
  </si>
  <si>
    <t>Department</t>
  </si>
  <si>
    <t>Position</t>
  </si>
  <si>
    <t>Destination</t>
  </si>
  <si>
    <t>Name of Conference or Training</t>
  </si>
  <si>
    <t>PURPOSE/COMMENTS:</t>
  </si>
  <si>
    <t>Local Travel:</t>
  </si>
  <si>
    <t>Budget Balance:</t>
  </si>
  <si>
    <t>Payment</t>
  </si>
  <si>
    <t>TOTAL:</t>
  </si>
  <si>
    <t>Type</t>
  </si>
  <si>
    <t>Registration</t>
  </si>
  <si>
    <t>Lodging</t>
  </si>
  <si>
    <t>Breakfast</t>
  </si>
  <si>
    <t>Lunch</t>
  </si>
  <si>
    <t>Dinner</t>
  </si>
  <si>
    <t>Air Travel</t>
  </si>
  <si>
    <t>Mileage (enter miles)</t>
  </si>
  <si>
    <t>Rental Car</t>
  </si>
  <si>
    <t>Parking</t>
  </si>
  <si>
    <t xml:space="preserve">Other 1: </t>
  </si>
  <si>
    <t>Other 2:</t>
  </si>
  <si>
    <t>Other 3:</t>
  </si>
  <si>
    <t>Other 4:</t>
  </si>
  <si>
    <r>
      <rPr>
        <b/>
        <u/>
        <sz val="10"/>
        <color rgb="FFFF0000"/>
        <rFont val="Calibri"/>
        <family val="2"/>
      </rPr>
      <t>Click Here for IRS Per Diem Website for your reference</t>
    </r>
    <r>
      <rPr>
        <b/>
        <u/>
        <sz val="10"/>
        <color rgb="FF0000FF"/>
        <rFont val="Calibri"/>
        <family val="2"/>
      </rPr>
      <t xml:space="preserve"> (http://www.gsa.gov/portal/content/104877)</t>
    </r>
  </si>
  <si>
    <t>If meals are included in the Conference fee and/or through the Hotel/Motel, per diem is not applicable</t>
  </si>
  <si>
    <t xml:space="preserve">    Total Travel:</t>
  </si>
  <si>
    <t>Departure Date</t>
  </si>
  <si>
    <t>Departure Time</t>
  </si>
  <si>
    <t>Meeting Start &amp; End Dates</t>
  </si>
  <si>
    <t>Return Date</t>
  </si>
  <si>
    <t>Return Time</t>
  </si>
  <si>
    <t>APPROVALS</t>
  </si>
  <si>
    <t>Date</t>
  </si>
  <si>
    <t>Finance Director (If Necessary)</t>
  </si>
  <si>
    <t>Department Supervisor</t>
  </si>
  <si>
    <t>City Manager (If Necessary)</t>
  </si>
  <si>
    <r>
      <rPr>
        <b/>
        <i/>
        <sz val="10"/>
        <color theme="1"/>
        <rFont val="Calibri"/>
        <family val="2"/>
      </rPr>
      <t xml:space="preserve">**Final Travel Expense Detail Report Forms that report </t>
    </r>
    <r>
      <rPr>
        <b/>
        <i/>
        <u/>
        <sz val="10"/>
        <color theme="1"/>
        <rFont val="Calibri"/>
        <family val="2"/>
      </rPr>
      <t>actual expenses</t>
    </r>
    <r>
      <rPr>
        <b/>
        <i/>
        <sz val="10"/>
        <color theme="1"/>
        <rFont val="Calibri"/>
        <family val="2"/>
      </rPr>
      <t xml:space="preserve"> must be signed by Employee and Department Supervisor/Director within 10 working days after your return</t>
    </r>
  </si>
  <si>
    <t>**Any expenses not supported, should be paid back to City if charged on a City credit card.</t>
  </si>
  <si>
    <t>Page 2</t>
  </si>
  <si>
    <t>Dates</t>
  </si>
  <si>
    <t>Other 1:</t>
  </si>
  <si>
    <t>Expense Reconciliation Report - Final</t>
  </si>
  <si>
    <t>Name of Conference or Training:</t>
  </si>
  <si>
    <t xml:space="preserve">BRIEF DESCRIPTION OF TRIP:  (REQUIRED)  </t>
  </si>
  <si>
    <t xml:space="preserve">TRAVEL EXPENSES 
</t>
  </si>
  <si>
    <t>TOTAL</t>
  </si>
  <si>
    <t>Prepayments</t>
  </si>
  <si>
    <t xml:space="preserve">Other 2: </t>
  </si>
  <si>
    <t>Total</t>
  </si>
  <si>
    <t>TRAVEL EXPENSE SUMMARY</t>
  </si>
  <si>
    <t xml:space="preserve">*Personal Insurance is required to drive personal vehicle. </t>
  </si>
  <si>
    <t>Total Expense Incurred</t>
  </si>
  <si>
    <t>By signing this expense report, the employee is certifing that expenses listed in this report are truly business related and within guidelines of Travel Policy.</t>
  </si>
  <si>
    <t>Paid by City to Vendors</t>
  </si>
  <si>
    <t>Paid to Employee - Cash Advance</t>
  </si>
  <si>
    <t>Amount Due to (City)/Employee</t>
  </si>
  <si>
    <t>Comments:</t>
  </si>
  <si>
    <t>Employee / Date</t>
  </si>
  <si>
    <t>Department Head / Date</t>
  </si>
  <si>
    <t>City Manager / Date</t>
  </si>
  <si>
    <t>GL Budget Account</t>
  </si>
  <si>
    <t>Budget Balance</t>
  </si>
  <si>
    <t>Amount</t>
  </si>
  <si>
    <t>ie: 100.05.00.160-6600.04</t>
  </si>
  <si>
    <t>Transportation Comparison Worksheet</t>
  </si>
  <si>
    <t xml:space="preserve">Transportation Cost 
</t>
  </si>
  <si>
    <t>Transportation Type</t>
  </si>
  <si>
    <t>Car</t>
  </si>
  <si>
    <t>Air</t>
  </si>
  <si>
    <t>Bus</t>
  </si>
  <si>
    <t>Train</t>
  </si>
  <si>
    <t>Other</t>
  </si>
  <si>
    <t>Base Fee</t>
  </si>
  <si>
    <t>Parking Fees</t>
  </si>
  <si>
    <t>Additional Time (Hrs)</t>
  </si>
  <si>
    <t>Rate Charged</t>
  </si>
  <si>
    <t>Uber / Taxi</t>
  </si>
  <si>
    <t>Other:</t>
  </si>
  <si>
    <t>Totals</t>
  </si>
  <si>
    <t>***When choosing comparison amounts, you must choose the most economical and logical option. Please provide the back up from websites such as Priceline, Expedia, or directly from the vendor's website.***</t>
  </si>
  <si>
    <t>For use of a Personal Vehicle, the employee certifies that they retain proof of sufficient liability insurance for their vehicle and understands that their personal automobile insurance is primary coverage.</t>
  </si>
  <si>
    <t>Prepayment</t>
  </si>
  <si>
    <t>Local Travel</t>
  </si>
  <si>
    <t>Yes</t>
  </si>
  <si>
    <t>No</t>
  </si>
  <si>
    <t>Enter Mileage</t>
  </si>
  <si>
    <t xml:space="preserve">Mileage Reimb. </t>
  </si>
  <si>
    <t xml:space="preserve">TRAVEL EXPENSES </t>
  </si>
  <si>
    <t>Budget Available?</t>
  </si>
  <si>
    <t>GL Accounts:</t>
  </si>
  <si>
    <t>City Vehicle #:</t>
  </si>
  <si>
    <t>Advance Payment:</t>
  </si>
  <si>
    <t>*Except Per-Diem, receipts for all other charges should be attached.</t>
  </si>
  <si>
    <t>For Milegae: online mileage map is required as a backup.</t>
  </si>
  <si>
    <t xml:space="preserve">Travel Authorization Form </t>
  </si>
  <si>
    <t>Travel Authorization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</si>
</sst>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mm/dd/yy"/>
    <numFmt numFmtId="165" formatCode="_(&quot;$&quot;* #,##0.00_);_(&quot;$&quot;* \(#,##0.00\);_(&quot;$&quot;* &quot; &quot;??_);_(@_)"/>
    <numFmt numFmtId="166" formatCode="#,##0.000_);\(#,##0.000\)"/>
    <numFmt numFmtId="167" formatCode="[$-F400]h:mm:ss\ AM/PM"/>
    <numFmt numFmtId="168" formatCode="_(&quot;$&quot;* #,##0.000_);_(&quot;$&quot;* \(#,##0.000\);_(&quot;$&quot;* &quot;-&quot;??_);_(@_)"/>
  </numFmts>
  <fonts count="29">
    <font>
      <sz val="10"/>
      <color rgb="FF000000"/>
      <name val="Times New Roman"/>
      <scheme val="minor"/>
    </font>
    <font>
      <b/>
      <sz val="18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b/>
      <i/>
      <sz val="11"/>
      <color theme="1"/>
      <name val="Calibri"/>
      <family val="2"/>
    </font>
    <font>
      <sz val="12"/>
      <color theme="1"/>
      <name val="Calibri"/>
      <family val="2"/>
    </font>
    <font>
      <b/>
      <i/>
      <sz val="10"/>
      <color theme="1"/>
      <name val="Calibri"/>
      <family val="2"/>
    </font>
    <font>
      <b/>
      <u/>
      <sz val="10"/>
      <color theme="10"/>
      <name val="Calibri"/>
      <family val="2"/>
    </font>
    <font>
      <i/>
      <sz val="10"/>
      <color theme="1"/>
      <name val="Calibri"/>
      <family val="2"/>
    </font>
    <font>
      <sz val="10"/>
      <color theme="1"/>
      <name val="Times New Roman"/>
      <family val="1"/>
      <scheme val="minor"/>
    </font>
    <font>
      <sz val="9"/>
      <color theme="1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Noto Sans Symbols"/>
    </font>
    <font>
      <i/>
      <sz val="10"/>
      <color rgb="FF7F7F7F"/>
      <name val="Times New Roman"/>
      <family val="1"/>
    </font>
    <font>
      <b/>
      <u/>
      <sz val="10"/>
      <color rgb="FFFF0000"/>
      <name val="Calibri"/>
      <family val="2"/>
    </font>
    <font>
      <b/>
      <u/>
      <sz val="10"/>
      <color rgb="FF0000FF"/>
      <name val="Calibri"/>
      <family val="2"/>
    </font>
    <font>
      <b/>
      <i/>
      <u/>
      <sz val="10"/>
      <color theme="1"/>
      <name val="Calibri"/>
      <family val="2"/>
    </font>
    <font>
      <sz val="10"/>
      <color rgb="FF000000"/>
      <name val="Times New Roman"/>
      <family val="1"/>
      <scheme val="minor"/>
    </font>
    <font>
      <b/>
      <sz val="10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EECE1"/>
        <bgColor rgb="FFEEECE1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theme="2"/>
        <bgColor rgb="FFD8D8D8"/>
      </patternFill>
    </fill>
  </fills>
  <borders count="22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BFBFBF"/>
      </bottom>
      <diagonal/>
    </border>
    <border>
      <left/>
      <right style="thin">
        <color rgb="FFBFBFBF"/>
      </right>
      <top style="double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double">
        <color rgb="FF000000"/>
      </top>
      <bottom style="thin">
        <color rgb="FFBFBFBF"/>
      </bottom>
      <diagonal/>
    </border>
    <border>
      <left style="thin">
        <color rgb="FFBFBFBF"/>
      </left>
      <right/>
      <top style="double">
        <color rgb="FF000000"/>
      </top>
      <bottom style="thin">
        <color rgb="FFBFBFBF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BFBFBF"/>
      </bottom>
      <diagonal/>
    </border>
    <border>
      <left style="double">
        <color rgb="FF000000"/>
      </left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double">
        <color rgb="FF000000"/>
      </right>
      <top style="thin">
        <color rgb="FFBFBFBF"/>
      </top>
      <bottom style="thin">
        <color rgb="FFBFBFBF"/>
      </bottom>
      <diagonal/>
    </border>
    <border>
      <left style="double">
        <color rgb="FF000000"/>
      </left>
      <right/>
      <top style="thin">
        <color rgb="FFBFBFB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FBFBF"/>
      </top>
      <bottom style="medium">
        <color rgb="FF000000"/>
      </bottom>
      <diagonal/>
    </border>
    <border>
      <left/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000000"/>
      </bottom>
      <diagonal/>
    </border>
    <border>
      <left style="thin">
        <color rgb="FFBFBFBF"/>
      </left>
      <right/>
      <top style="thin">
        <color rgb="FFBFBFBF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BFBFBF"/>
      </top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/>
      <right style="thin">
        <color rgb="FFBFBFBF"/>
      </right>
      <top style="double">
        <color rgb="FF000000"/>
      </top>
      <bottom style="thin">
        <color rgb="FFBFBFB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double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37" fontId="0" fillId="0" borderId="0"/>
  </cellStyleXfs>
  <cellXfs count="399">
    <xf numFmtId="37" fontId="0" fillId="0" borderId="0" xfId="0"/>
    <xf numFmtId="37" fontId="1" fillId="0" borderId="1" xfId="0" applyFont="1" applyBorder="1" applyAlignment="1">
      <alignment horizontal="left"/>
    </xf>
    <xf numFmtId="37" fontId="2" fillId="0" borderId="2" xfId="0" applyFont="1" applyBorder="1" applyAlignment="1">
      <alignment vertical="center"/>
    </xf>
    <xf numFmtId="37" fontId="1" fillId="0" borderId="2" xfId="0" applyFont="1" applyBorder="1" applyAlignment="1">
      <alignment horizontal="left"/>
    </xf>
    <xf numFmtId="37" fontId="2" fillId="0" borderId="3" xfId="0" applyFont="1" applyBorder="1" applyAlignment="1">
      <alignment vertical="center"/>
    </xf>
    <xf numFmtId="37" fontId="2" fillId="0" borderId="0" xfId="0" applyFont="1" applyAlignment="1">
      <alignment vertical="center"/>
    </xf>
    <xf numFmtId="37" fontId="3" fillId="0" borderId="4" xfId="0" applyFont="1" applyBorder="1" applyAlignment="1">
      <alignment horizontal="left" vertical="center"/>
    </xf>
    <xf numFmtId="37" fontId="3" fillId="0" borderId="0" xfId="0" applyFont="1" applyAlignment="1">
      <alignment horizontal="left" vertical="center"/>
    </xf>
    <xf numFmtId="37" fontId="1" fillId="0" borderId="0" xfId="0" applyFont="1" applyAlignment="1">
      <alignment horizontal="left" vertical="center"/>
    </xf>
    <xf numFmtId="37" fontId="2" fillId="0" borderId="5" xfId="0" applyFont="1" applyBorder="1" applyAlignment="1">
      <alignment vertical="center"/>
    </xf>
    <xf numFmtId="37" fontId="3" fillId="0" borderId="4" xfId="0" applyFont="1" applyBorder="1" applyAlignment="1">
      <alignment horizontal="center" vertical="center"/>
    </xf>
    <xf numFmtId="37" fontId="3" fillId="0" borderId="0" xfId="0" applyFont="1" applyAlignment="1">
      <alignment horizontal="center" vertical="center"/>
    </xf>
    <xf numFmtId="37" fontId="4" fillId="0" borderId="0" xfId="0" applyFont="1" applyAlignment="1">
      <alignment horizontal="left" vertical="center"/>
    </xf>
    <xf numFmtId="37" fontId="3" fillId="0" borderId="5" xfId="0" applyFont="1" applyBorder="1" applyAlignment="1">
      <alignment horizontal="center" vertical="center"/>
    </xf>
    <xf numFmtId="37" fontId="5" fillId="0" borderId="0" xfId="0" applyFont="1" applyAlignment="1">
      <alignment horizontal="right" vertical="center"/>
    </xf>
    <xf numFmtId="37" fontId="6" fillId="2" borderId="32" xfId="0" applyFont="1" applyFill="1" applyBorder="1" applyAlignment="1">
      <alignment vertical="center"/>
    </xf>
    <xf numFmtId="37" fontId="9" fillId="0" borderId="33" xfId="0" applyFont="1" applyBorder="1" applyAlignment="1">
      <alignment horizontal="center" vertical="center"/>
    </xf>
    <xf numFmtId="37" fontId="6" fillId="2" borderId="36" xfId="0" applyFont="1" applyFill="1" applyBorder="1" applyAlignment="1">
      <alignment vertical="center"/>
    </xf>
    <xf numFmtId="37" fontId="6" fillId="2" borderId="37" xfId="0" applyFont="1" applyFill="1" applyBorder="1" applyAlignment="1">
      <alignment horizontal="left" vertical="center"/>
    </xf>
    <xf numFmtId="37" fontId="6" fillId="2" borderId="38" xfId="0" applyFont="1" applyFill="1" applyBorder="1" applyAlignment="1">
      <alignment horizontal="left" vertical="center"/>
    </xf>
    <xf numFmtId="37" fontId="6" fillId="2" borderId="40" xfId="0" applyFont="1" applyFill="1" applyBorder="1" applyAlignment="1">
      <alignment vertical="center"/>
    </xf>
    <xf numFmtId="37" fontId="6" fillId="2" borderId="45" xfId="0" applyFont="1" applyFill="1" applyBorder="1" applyAlignment="1">
      <alignment horizontal="center" vertical="center" wrapText="1"/>
    </xf>
    <xf numFmtId="37" fontId="6" fillId="2" borderId="48" xfId="0" applyFont="1" applyFill="1" applyBorder="1" applyAlignment="1">
      <alignment horizontal="center" vertical="center"/>
    </xf>
    <xf numFmtId="164" fontId="2" fillId="0" borderId="49" xfId="0" applyNumberFormat="1" applyFont="1" applyBorder="1" applyAlignment="1">
      <alignment horizontal="center" vertical="center"/>
    </xf>
    <xf numFmtId="164" fontId="8" fillId="0" borderId="49" xfId="0" applyNumberFormat="1" applyFont="1" applyBorder="1" applyAlignment="1">
      <alignment horizontal="center" vertical="center"/>
    </xf>
    <xf numFmtId="37" fontId="9" fillId="0" borderId="52" xfId="0" applyFont="1" applyBorder="1" applyAlignment="1">
      <alignment horizontal="left" vertical="center"/>
    </xf>
    <xf numFmtId="0" fontId="2" fillId="0" borderId="53" xfId="0" applyNumberFormat="1" applyFont="1" applyBorder="1" applyAlignment="1">
      <alignment horizontal="center" vertical="center"/>
    </xf>
    <xf numFmtId="165" fontId="8" fillId="0" borderId="54" xfId="0" applyNumberFormat="1" applyFont="1" applyBorder="1"/>
    <xf numFmtId="165" fontId="8" fillId="0" borderId="55" xfId="0" applyNumberFormat="1" applyFont="1" applyBorder="1"/>
    <xf numFmtId="165" fontId="8" fillId="0" borderId="56" xfId="0" applyNumberFormat="1" applyFont="1" applyBorder="1"/>
    <xf numFmtId="44" fontId="2" fillId="0" borderId="57" xfId="0" applyNumberFormat="1" applyFont="1" applyBorder="1" applyAlignment="1">
      <alignment vertical="center"/>
    </xf>
    <xf numFmtId="37" fontId="9" fillId="0" borderId="58" xfId="0" applyFont="1" applyBorder="1" applyAlignment="1">
      <alignment horizontal="left" vertical="center"/>
    </xf>
    <xf numFmtId="0" fontId="2" fillId="0" borderId="59" xfId="0" applyNumberFormat="1" applyFont="1" applyBorder="1" applyAlignment="1">
      <alignment horizontal="center" vertical="center"/>
    </xf>
    <xf numFmtId="165" fontId="8" fillId="0" borderId="60" xfId="0" applyNumberFormat="1" applyFont="1" applyBorder="1"/>
    <xf numFmtId="165" fontId="8" fillId="0" borderId="61" xfId="0" applyNumberFormat="1" applyFont="1" applyBorder="1"/>
    <xf numFmtId="165" fontId="8" fillId="0" borderId="62" xfId="0" applyNumberFormat="1" applyFont="1" applyBorder="1"/>
    <xf numFmtId="44" fontId="2" fillId="0" borderId="63" xfId="0" applyNumberFormat="1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39" fontId="8" fillId="0" borderId="60" xfId="0" applyNumberFormat="1" applyFont="1" applyBorder="1"/>
    <xf numFmtId="39" fontId="8" fillId="0" borderId="61" xfId="0" applyNumberFormat="1" applyFont="1" applyBorder="1"/>
    <xf numFmtId="39" fontId="8" fillId="0" borderId="62" xfId="0" applyNumberFormat="1" applyFont="1" applyBorder="1"/>
    <xf numFmtId="166" fontId="2" fillId="0" borderId="0" xfId="0" applyNumberFormat="1" applyFont="1" applyAlignment="1">
      <alignment vertical="center"/>
    </xf>
    <xf numFmtId="37" fontId="2" fillId="0" borderId="59" xfId="0" applyFont="1" applyBorder="1" applyAlignment="1">
      <alignment horizontal="center" vertical="center"/>
    </xf>
    <xf numFmtId="165" fontId="8" fillId="0" borderId="60" xfId="0" applyNumberFormat="1" applyFont="1" applyBorder="1" applyAlignment="1">
      <alignment vertical="center"/>
    </xf>
    <xf numFmtId="165" fontId="8" fillId="0" borderId="61" xfId="0" applyNumberFormat="1" applyFont="1" applyBorder="1" applyAlignment="1">
      <alignment vertical="center"/>
    </xf>
    <xf numFmtId="165" fontId="8" fillId="0" borderId="62" xfId="0" applyNumberFormat="1" applyFont="1" applyBorder="1" applyAlignment="1">
      <alignment vertical="center"/>
    </xf>
    <xf numFmtId="37" fontId="11" fillId="0" borderId="0" xfId="0" applyFont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Alignment="1">
      <alignment vertical="center"/>
    </xf>
    <xf numFmtId="37" fontId="9" fillId="0" borderId="64" xfId="0" applyFont="1" applyBorder="1" applyAlignment="1">
      <alignment horizontal="left" vertical="center"/>
    </xf>
    <xf numFmtId="37" fontId="2" fillId="0" borderId="65" xfId="0" applyFont="1" applyBorder="1" applyAlignment="1">
      <alignment horizontal="center" vertical="center"/>
    </xf>
    <xf numFmtId="165" fontId="8" fillId="0" borderId="66" xfId="0" applyNumberFormat="1" applyFont="1" applyBorder="1" applyAlignment="1">
      <alignment vertical="center"/>
    </xf>
    <xf numFmtId="165" fontId="8" fillId="0" borderId="67" xfId="0" applyNumberFormat="1" applyFont="1" applyBorder="1" applyAlignment="1">
      <alignment vertical="center"/>
    </xf>
    <xf numFmtId="165" fontId="8" fillId="0" borderId="68" xfId="0" applyNumberFormat="1" applyFont="1" applyBorder="1" applyAlignment="1">
      <alignment vertical="center"/>
    </xf>
    <xf numFmtId="44" fontId="2" fillId="0" borderId="69" xfId="0" applyNumberFormat="1" applyFont="1" applyBorder="1" applyAlignment="1">
      <alignment vertical="center"/>
    </xf>
    <xf numFmtId="37" fontId="6" fillId="0" borderId="0" xfId="0" applyFont="1" applyAlignment="1">
      <alignment horizontal="center" vertical="center"/>
    </xf>
    <xf numFmtId="44" fontId="5" fillId="2" borderId="75" xfId="0" applyNumberFormat="1" applyFont="1" applyFill="1" applyBorder="1" applyAlignment="1">
      <alignment vertical="center"/>
    </xf>
    <xf numFmtId="37" fontId="5" fillId="2" borderId="81" xfId="0" applyFont="1" applyFill="1" applyBorder="1" applyAlignment="1">
      <alignment horizontal="center" vertical="center"/>
    </xf>
    <xf numFmtId="37" fontId="5" fillId="2" borderId="82" xfId="0" applyFont="1" applyFill="1" applyBorder="1" applyAlignment="1">
      <alignment horizontal="center" vertical="center"/>
    </xf>
    <xf numFmtId="37" fontId="5" fillId="2" borderId="87" xfId="0" applyFont="1" applyFill="1" applyBorder="1" applyAlignment="1">
      <alignment horizontal="center" vertical="center"/>
    </xf>
    <xf numFmtId="37" fontId="4" fillId="0" borderId="0" xfId="0" applyFont="1" applyAlignment="1">
      <alignment vertical="center"/>
    </xf>
    <xf numFmtId="14" fontId="8" fillId="0" borderId="11" xfId="0" applyNumberFormat="1" applyFont="1" applyBorder="1" applyAlignment="1">
      <alignment horizontal="center" vertical="center"/>
    </xf>
    <xf numFmtId="167" fontId="8" fillId="0" borderId="88" xfId="0" applyNumberFormat="1" applyFont="1" applyBorder="1" applyAlignment="1">
      <alignment horizontal="center" vertical="center"/>
    </xf>
    <xf numFmtId="167" fontId="8" fillId="0" borderId="89" xfId="0" applyNumberFormat="1" applyFont="1" applyBorder="1" applyAlignment="1">
      <alignment horizontal="center" vertical="center"/>
    </xf>
    <xf numFmtId="37" fontId="6" fillId="2" borderId="81" xfId="0" applyFont="1" applyFill="1" applyBorder="1" applyAlignment="1">
      <alignment horizontal="left" vertical="center"/>
    </xf>
    <xf numFmtId="37" fontId="6" fillId="2" borderId="34" xfId="0" applyFont="1" applyFill="1" applyBorder="1" applyAlignment="1">
      <alignment horizontal="left" vertical="center"/>
    </xf>
    <xf numFmtId="37" fontId="6" fillId="2" borderId="91" xfId="0" applyFont="1" applyFill="1" applyBorder="1" applyAlignment="1">
      <alignment horizontal="center" vertical="center"/>
    </xf>
    <xf numFmtId="37" fontId="6" fillId="2" borderId="91" xfId="0" applyFont="1" applyFill="1" applyBorder="1" applyAlignment="1">
      <alignment horizontal="left" vertical="center"/>
    </xf>
    <xf numFmtId="37" fontId="6" fillId="2" borderId="34" xfId="0" applyFont="1" applyFill="1" applyBorder="1" applyAlignment="1">
      <alignment horizontal="center" vertical="center"/>
    </xf>
    <xf numFmtId="37" fontId="6" fillId="2" borderId="92" xfId="0" applyFont="1" applyFill="1" applyBorder="1" applyAlignment="1">
      <alignment horizontal="center" vertical="center"/>
    </xf>
    <xf numFmtId="37" fontId="12" fillId="2" borderId="35" xfId="0" applyFont="1" applyFill="1" applyBorder="1" applyAlignment="1">
      <alignment vertical="center"/>
    </xf>
    <xf numFmtId="37" fontId="6" fillId="2" borderId="93" xfId="0" applyFont="1" applyFill="1" applyBorder="1" applyAlignment="1">
      <alignment horizontal="center" vertical="center"/>
    </xf>
    <xf numFmtId="37" fontId="8" fillId="0" borderId="11" xfId="0" applyFont="1" applyBorder="1" applyAlignment="1">
      <alignment horizontal="left" vertical="center"/>
    </xf>
    <xf numFmtId="37" fontId="8" fillId="0" borderId="14" xfId="0" applyFont="1" applyBorder="1" applyAlignment="1">
      <alignment horizontal="left" vertical="center"/>
    </xf>
    <xf numFmtId="14" fontId="8" fillId="0" borderId="88" xfId="0" applyNumberFormat="1" applyFont="1" applyBorder="1" applyAlignment="1">
      <alignment horizontal="left" vertical="center"/>
    </xf>
    <xf numFmtId="37" fontId="8" fillId="0" borderId="0" xfId="0" applyFont="1" applyAlignment="1">
      <alignment horizontal="left" vertical="center"/>
    </xf>
    <xf numFmtId="14" fontId="8" fillId="0" borderId="14" xfId="0" applyNumberFormat="1" applyFont="1" applyBorder="1" applyAlignment="1">
      <alignment horizontal="left" vertical="center"/>
    </xf>
    <xf numFmtId="14" fontId="8" fillId="0" borderId="27" xfId="0" applyNumberFormat="1" applyFont="1" applyBorder="1" applyAlignment="1">
      <alignment horizontal="left" vertical="center"/>
    </xf>
    <xf numFmtId="37" fontId="6" fillId="2" borderId="36" xfId="0" applyFont="1" applyFill="1" applyBorder="1" applyAlignment="1">
      <alignment horizontal="left" vertical="center"/>
    </xf>
    <xf numFmtId="37" fontId="6" fillId="2" borderId="39" xfId="0" applyFont="1" applyFill="1" applyBorder="1" applyAlignment="1">
      <alignment horizontal="left" vertical="center"/>
    </xf>
    <xf numFmtId="37" fontId="6" fillId="2" borderId="95" xfId="0" applyFont="1" applyFill="1" applyBorder="1" applyAlignment="1">
      <alignment horizontal="center" vertical="center"/>
    </xf>
    <xf numFmtId="37" fontId="6" fillId="2" borderId="38" xfId="0" applyFont="1" applyFill="1" applyBorder="1" applyAlignment="1">
      <alignment horizontal="center" vertical="center"/>
    </xf>
    <xf numFmtId="37" fontId="6" fillId="2" borderId="96" xfId="0" applyFont="1" applyFill="1" applyBorder="1" applyAlignment="1">
      <alignment horizontal="center" vertical="center"/>
    </xf>
    <xf numFmtId="37" fontId="12" fillId="2" borderId="39" xfId="0" applyFont="1" applyFill="1" applyBorder="1" applyAlignment="1">
      <alignment vertical="center"/>
    </xf>
    <xf numFmtId="37" fontId="6" fillId="2" borderId="89" xfId="0" applyFont="1" applyFill="1" applyBorder="1" applyAlignment="1">
      <alignment horizontal="center" vertical="center"/>
    </xf>
    <xf numFmtId="37" fontId="2" fillId="0" borderId="17" xfId="0" applyFont="1" applyBorder="1" applyAlignment="1">
      <alignment vertical="center"/>
    </xf>
    <xf numFmtId="14" fontId="8" fillId="0" borderId="97" xfId="0" applyNumberFormat="1" applyFont="1" applyBorder="1" applyAlignment="1">
      <alignment horizontal="left" vertical="center"/>
    </xf>
    <xf numFmtId="14" fontId="8" fillId="0" borderId="98" xfId="0" applyNumberFormat="1" applyFont="1" applyBorder="1" applyAlignment="1">
      <alignment horizontal="left" vertical="center"/>
    </xf>
    <xf numFmtId="37" fontId="8" fillId="0" borderId="42" xfId="0" applyFont="1" applyBorder="1" applyAlignment="1">
      <alignment horizontal="left" vertical="center"/>
    </xf>
    <xf numFmtId="14" fontId="8" fillId="0" borderId="42" xfId="0" applyNumberFormat="1" applyFont="1" applyBorder="1" applyAlignment="1">
      <alignment horizontal="left" vertical="center"/>
    </xf>
    <xf numFmtId="37" fontId="6" fillId="2" borderId="99" xfId="0" applyFont="1" applyFill="1" applyBorder="1" applyAlignment="1">
      <alignment vertical="center"/>
    </xf>
    <xf numFmtId="37" fontId="6" fillId="2" borderId="100" xfId="0" applyFont="1" applyFill="1" applyBorder="1" applyAlignment="1">
      <alignment vertical="center"/>
    </xf>
    <xf numFmtId="14" fontId="12" fillId="2" borderId="100" xfId="0" applyNumberFormat="1" applyFont="1" applyFill="1" applyBorder="1" applyAlignment="1">
      <alignment vertical="center"/>
    </xf>
    <xf numFmtId="14" fontId="6" fillId="2" borderId="100" xfId="0" applyNumberFormat="1" applyFont="1" applyFill="1" applyBorder="1" applyAlignment="1">
      <alignment vertical="center"/>
    </xf>
    <xf numFmtId="37" fontId="12" fillId="2" borderId="100" xfId="0" applyFont="1" applyFill="1" applyBorder="1" applyAlignment="1">
      <alignment horizontal="center" vertical="center"/>
    </xf>
    <xf numFmtId="37" fontId="12" fillId="2" borderId="100" xfId="0" applyFont="1" applyFill="1" applyBorder="1" applyAlignment="1">
      <alignment vertical="center"/>
    </xf>
    <xf numFmtId="14" fontId="12" fillId="2" borderId="101" xfId="0" applyNumberFormat="1" applyFont="1" applyFill="1" applyBorder="1" applyAlignment="1">
      <alignment vertical="center"/>
    </xf>
    <xf numFmtId="37" fontId="13" fillId="2" borderId="104" xfId="0" applyFont="1" applyFill="1" applyBorder="1" applyAlignment="1">
      <alignment vertical="center"/>
    </xf>
    <xf numFmtId="37" fontId="15" fillId="2" borderId="105" xfId="0" applyFont="1" applyFill="1" applyBorder="1" applyAlignment="1">
      <alignment vertical="center"/>
    </xf>
    <xf numFmtId="37" fontId="15" fillId="2" borderId="106" xfId="0" applyFont="1" applyFill="1" applyBorder="1" applyAlignment="1">
      <alignment vertical="center"/>
    </xf>
    <xf numFmtId="37" fontId="3" fillId="0" borderId="0" xfId="0" applyFont="1" applyAlignment="1">
      <alignment horizontal="left"/>
    </xf>
    <xf numFmtId="0" fontId="16" fillId="0" borderId="0" xfId="0" applyNumberFormat="1" applyFont="1"/>
    <xf numFmtId="37" fontId="3" fillId="0" borderId="0" xfId="0" applyFont="1" applyAlignment="1">
      <alignment vertical="top"/>
    </xf>
    <xf numFmtId="37" fontId="10" fillId="0" borderId="0" xfId="0" applyFont="1"/>
    <xf numFmtId="37" fontId="9" fillId="2" borderId="116" xfId="0" applyFont="1" applyFill="1" applyBorder="1" applyAlignment="1">
      <alignment horizontal="center" vertical="top" wrapText="1"/>
    </xf>
    <xf numFmtId="37" fontId="9" fillId="2" borderId="48" xfId="0" applyFont="1" applyFill="1" applyBorder="1" applyAlignment="1">
      <alignment horizontal="center" vertical="top"/>
    </xf>
    <xf numFmtId="164" fontId="17" fillId="0" borderId="49" xfId="0" applyNumberFormat="1" applyFont="1" applyBorder="1" applyAlignment="1">
      <alignment horizontal="center"/>
    </xf>
    <xf numFmtId="164" fontId="8" fillId="0" borderId="49" xfId="0" applyNumberFormat="1" applyFont="1" applyBorder="1" applyAlignment="1">
      <alignment horizontal="center"/>
    </xf>
    <xf numFmtId="164" fontId="8" fillId="0" borderId="50" xfId="0" applyNumberFormat="1" applyFont="1" applyBorder="1" applyAlignment="1">
      <alignment horizontal="center"/>
    </xf>
    <xf numFmtId="164" fontId="8" fillId="0" borderId="122" xfId="0" applyNumberFormat="1" applyFont="1" applyBorder="1" applyAlignment="1">
      <alignment horizontal="center"/>
    </xf>
    <xf numFmtId="37" fontId="9" fillId="0" borderId="124" xfId="0" applyFont="1" applyBorder="1" applyAlignment="1">
      <alignment horizontal="left" vertical="center"/>
    </xf>
    <xf numFmtId="0" fontId="2" fillId="0" borderId="125" xfId="0" applyNumberFormat="1" applyFont="1" applyBorder="1" applyAlignment="1">
      <alignment horizontal="center" vertical="center"/>
    </xf>
    <xf numFmtId="165" fontId="8" fillId="3" borderId="126" xfId="0" applyNumberFormat="1" applyFont="1" applyFill="1" applyBorder="1"/>
    <xf numFmtId="44" fontId="8" fillId="0" borderId="129" xfId="0" applyNumberFormat="1" applyFont="1" applyBorder="1"/>
    <xf numFmtId="37" fontId="9" fillId="0" borderId="130" xfId="0" applyFont="1" applyBorder="1" applyAlignment="1">
      <alignment horizontal="left" vertical="center"/>
    </xf>
    <xf numFmtId="0" fontId="2" fillId="0" borderId="131" xfId="0" applyNumberFormat="1" applyFont="1" applyBorder="1" applyAlignment="1">
      <alignment horizontal="center" vertical="center"/>
    </xf>
    <xf numFmtId="44" fontId="8" fillId="0" borderId="133" xfId="0" applyNumberFormat="1" applyFont="1" applyBorder="1"/>
    <xf numFmtId="0" fontId="2" fillId="0" borderId="131" xfId="0" applyNumberFormat="1" applyFont="1" applyBorder="1" applyAlignment="1">
      <alignment horizontal="left" vertical="center"/>
    </xf>
    <xf numFmtId="166" fontId="10" fillId="0" borderId="0" xfId="0" applyNumberFormat="1" applyFont="1"/>
    <xf numFmtId="0" fontId="2" fillId="0" borderId="134" xfId="0" applyNumberFormat="1" applyFont="1" applyBorder="1" applyAlignment="1">
      <alignment horizontal="left" vertical="center"/>
    </xf>
    <xf numFmtId="44" fontId="8" fillId="0" borderId="135" xfId="0" applyNumberFormat="1" applyFont="1" applyBorder="1"/>
    <xf numFmtId="37" fontId="18" fillId="2" borderId="136" xfId="0" applyFont="1" applyFill="1" applyBorder="1" applyAlignment="1">
      <alignment vertical="center"/>
    </xf>
    <xf numFmtId="37" fontId="19" fillId="2" borderId="137" xfId="0" applyFont="1" applyFill="1" applyBorder="1" applyAlignment="1">
      <alignment vertical="center"/>
    </xf>
    <xf numFmtId="37" fontId="19" fillId="2" borderId="137" xfId="0" applyFont="1" applyFill="1" applyBorder="1" applyAlignment="1">
      <alignment horizontal="right" vertical="center"/>
    </xf>
    <xf numFmtId="44" fontId="9" fillId="2" borderId="138" xfId="0" applyNumberFormat="1" applyFont="1" applyFill="1" applyBorder="1" applyAlignment="1">
      <alignment vertical="center"/>
    </xf>
    <xf numFmtId="37" fontId="19" fillId="0" borderId="0" xfId="0" applyFont="1" applyAlignment="1">
      <alignment horizontal="left"/>
    </xf>
    <xf numFmtId="37" fontId="8" fillId="0" borderId="0" xfId="0" applyFont="1" applyAlignment="1">
      <alignment horizontal="center"/>
    </xf>
    <xf numFmtId="37" fontId="11" fillId="0" borderId="0" xfId="0" applyFont="1" applyAlignment="1">
      <alignment horizontal="left"/>
    </xf>
    <xf numFmtId="44" fontId="9" fillId="0" borderId="143" xfId="0" applyNumberFormat="1" applyFont="1" applyBorder="1" applyAlignment="1">
      <alignment horizontal="left"/>
    </xf>
    <xf numFmtId="37" fontId="21" fillId="0" borderId="0" xfId="0" applyFont="1"/>
    <xf numFmtId="37" fontId="10" fillId="0" borderId="0" xfId="0" applyFont="1" applyAlignment="1">
      <alignment vertical="center"/>
    </xf>
    <xf numFmtId="37" fontId="6" fillId="0" borderId="0" xfId="0" applyFont="1"/>
    <xf numFmtId="37" fontId="6" fillId="2" borderId="152" xfId="0" applyFont="1" applyFill="1" applyBorder="1"/>
    <xf numFmtId="37" fontId="6" fillId="2" borderId="153" xfId="0" applyFont="1" applyFill="1" applyBorder="1"/>
    <xf numFmtId="37" fontId="22" fillId="0" borderId="0" xfId="0" applyFont="1"/>
    <xf numFmtId="37" fontId="22" fillId="6" borderId="155" xfId="0" applyFont="1" applyFill="1" applyBorder="1"/>
    <xf numFmtId="44" fontId="22" fillId="6" borderId="156" xfId="0" applyNumberFormat="1" applyFont="1" applyFill="1" applyBorder="1"/>
    <xf numFmtId="37" fontId="10" fillId="0" borderId="159" xfId="0" applyFont="1" applyBorder="1"/>
    <xf numFmtId="44" fontId="10" fillId="0" borderId="160" xfId="0" applyNumberFormat="1" applyFont="1" applyBorder="1"/>
    <xf numFmtId="37" fontId="10" fillId="6" borderId="151" xfId="0" applyFont="1" applyFill="1" applyBorder="1"/>
    <xf numFmtId="44" fontId="10" fillId="6" borderId="127" xfId="0" applyNumberFormat="1" applyFont="1" applyFill="1" applyBorder="1"/>
    <xf numFmtId="37" fontId="10" fillId="0" borderId="151" xfId="0" applyFont="1" applyBorder="1"/>
    <xf numFmtId="44" fontId="10" fillId="0" borderId="127" xfId="0" applyNumberFormat="1" applyFont="1" applyBorder="1"/>
    <xf numFmtId="37" fontId="10" fillId="6" borderId="161" xfId="0" applyFont="1" applyFill="1" applyBorder="1"/>
    <xf numFmtId="44" fontId="10" fillId="6" borderId="162" xfId="0" applyNumberFormat="1" applyFont="1" applyFill="1" applyBorder="1"/>
    <xf numFmtId="0" fontId="2" fillId="0" borderId="165" xfId="0" applyNumberFormat="1" applyFont="1" applyBorder="1" applyAlignment="1">
      <alignment horizontal="left" vertical="center"/>
    </xf>
    <xf numFmtId="165" fontId="8" fillId="0" borderId="166" xfId="0" applyNumberFormat="1" applyFont="1" applyBorder="1" applyAlignment="1">
      <alignment horizontal="center"/>
    </xf>
    <xf numFmtId="165" fontId="8" fillId="0" borderId="127" xfId="0" applyNumberFormat="1" applyFont="1" applyBorder="1" applyAlignment="1">
      <alignment horizontal="center"/>
    </xf>
    <xf numFmtId="0" fontId="2" fillId="0" borderId="167" xfId="0" applyNumberFormat="1" applyFont="1" applyBorder="1" applyAlignment="1">
      <alignment horizontal="left" vertical="center"/>
    </xf>
    <xf numFmtId="0" fontId="2" fillId="7" borderId="168" xfId="0" applyNumberFormat="1" applyFont="1" applyFill="1" applyBorder="1" applyAlignment="1">
      <alignment horizontal="left" vertical="center"/>
    </xf>
    <xf numFmtId="0" fontId="2" fillId="7" borderId="169" xfId="0" applyNumberFormat="1" applyFont="1" applyFill="1" applyBorder="1" applyAlignment="1">
      <alignment horizontal="left" vertical="center"/>
    </xf>
    <xf numFmtId="0" fontId="2" fillId="0" borderId="170" xfId="0" applyNumberFormat="1" applyFont="1" applyBorder="1" applyAlignment="1">
      <alignment horizontal="left" vertical="center"/>
    </xf>
    <xf numFmtId="0" fontId="2" fillId="0" borderId="128" xfId="0" applyNumberFormat="1" applyFont="1" applyBorder="1" applyAlignment="1">
      <alignment horizontal="left" vertical="center"/>
    </xf>
    <xf numFmtId="0" fontId="8" fillId="0" borderId="166" xfId="0" applyNumberFormat="1" applyFont="1" applyBorder="1" applyAlignment="1">
      <alignment horizontal="center"/>
    </xf>
    <xf numFmtId="0" fontId="8" fillId="0" borderId="127" xfId="0" applyNumberFormat="1" applyFont="1" applyBorder="1" applyAlignment="1">
      <alignment horizontal="center"/>
    </xf>
    <xf numFmtId="0" fontId="5" fillId="0" borderId="128" xfId="0" applyNumberFormat="1" applyFont="1" applyBorder="1" applyAlignment="1">
      <alignment horizontal="left" vertical="center"/>
    </xf>
    <xf numFmtId="165" fontId="8" fillId="0" borderId="171" xfId="0" applyNumberFormat="1" applyFont="1" applyBorder="1"/>
    <xf numFmtId="14" fontId="8" fillId="0" borderId="172" xfId="0" applyNumberFormat="1" applyFont="1" applyBorder="1" applyAlignment="1">
      <alignment horizontal="left" vertical="center"/>
    </xf>
    <xf numFmtId="37" fontId="6" fillId="8" borderId="38" xfId="0" applyFont="1" applyFill="1" applyBorder="1" applyAlignment="1">
      <alignment vertical="center"/>
    </xf>
    <xf numFmtId="37" fontId="0" fillId="0" borderId="177" xfId="0" applyBorder="1"/>
    <xf numFmtId="37" fontId="3" fillId="0" borderId="177" xfId="0" applyFont="1" applyBorder="1" applyAlignment="1">
      <alignment horizontal="left"/>
    </xf>
    <xf numFmtId="37" fontId="0" fillId="0" borderId="178" xfId="0" applyBorder="1"/>
    <xf numFmtId="37" fontId="3" fillId="0" borderId="179" xfId="0" applyFont="1" applyBorder="1" applyAlignment="1">
      <alignment vertical="top"/>
    </xf>
    <xf numFmtId="37" fontId="10" fillId="0" borderId="100" xfId="0" applyFont="1" applyBorder="1"/>
    <xf numFmtId="37" fontId="3" fillId="0" borderId="100" xfId="0" applyFont="1" applyBorder="1" applyAlignment="1">
      <alignment vertical="top"/>
    </xf>
    <xf numFmtId="37" fontId="0" fillId="0" borderId="100" xfId="0" applyBorder="1"/>
    <xf numFmtId="37" fontId="10" fillId="0" borderId="180" xfId="0" applyFont="1" applyBorder="1"/>
    <xf numFmtId="164" fontId="8" fillId="0" borderId="193" xfId="0" applyNumberFormat="1" applyFont="1" applyBorder="1" applyAlignment="1">
      <alignment horizontal="center"/>
    </xf>
    <xf numFmtId="37" fontId="9" fillId="0" borderId="194" xfId="0" applyFont="1" applyBorder="1" applyAlignment="1">
      <alignment horizontal="left" vertical="center"/>
    </xf>
    <xf numFmtId="165" fontId="8" fillId="0" borderId="195" xfId="0" applyNumberFormat="1" applyFont="1" applyBorder="1" applyAlignment="1">
      <alignment horizontal="center"/>
    </xf>
    <xf numFmtId="37" fontId="9" fillId="0" borderId="196" xfId="0" applyFont="1" applyBorder="1" applyAlignment="1">
      <alignment horizontal="left" vertical="center"/>
    </xf>
    <xf numFmtId="165" fontId="8" fillId="0" borderId="197" xfId="0" applyNumberFormat="1" applyFont="1" applyBorder="1" applyAlignment="1">
      <alignment horizontal="center"/>
    </xf>
    <xf numFmtId="37" fontId="9" fillId="7" borderId="198" xfId="0" applyFont="1" applyFill="1" applyBorder="1" applyAlignment="1">
      <alignment horizontal="left" vertical="center"/>
    </xf>
    <xf numFmtId="37" fontId="9" fillId="7" borderId="199" xfId="0" applyFont="1" applyFill="1" applyBorder="1" applyAlignment="1">
      <alignment horizontal="right" vertical="center"/>
    </xf>
    <xf numFmtId="37" fontId="9" fillId="0" borderId="200" xfId="0" applyFont="1" applyBorder="1" applyAlignment="1">
      <alignment horizontal="left" vertical="center"/>
    </xf>
    <xf numFmtId="37" fontId="9" fillId="0" borderId="201" xfId="0" applyFont="1" applyBorder="1" applyAlignment="1">
      <alignment horizontal="left" vertical="center"/>
    </xf>
    <xf numFmtId="0" fontId="8" fillId="0" borderId="197" xfId="0" applyNumberFormat="1" applyFont="1" applyBorder="1" applyAlignment="1">
      <alignment horizontal="center"/>
    </xf>
    <xf numFmtId="37" fontId="9" fillId="0" borderId="201" xfId="0" applyFont="1" applyBorder="1" applyAlignment="1">
      <alignment horizontal="right" vertical="center"/>
    </xf>
    <xf numFmtId="165" fontId="8" fillId="0" borderId="202" xfId="0" applyNumberFormat="1" applyFont="1" applyBorder="1"/>
    <xf numFmtId="37" fontId="19" fillId="0" borderId="183" xfId="0" applyFont="1" applyBorder="1" applyAlignment="1">
      <alignment horizontal="left"/>
    </xf>
    <xf numFmtId="37" fontId="19" fillId="0" borderId="203" xfId="0" applyFont="1" applyBorder="1" applyAlignment="1">
      <alignment horizontal="left"/>
    </xf>
    <xf numFmtId="37" fontId="26" fillId="0" borderId="0" xfId="0" applyFont="1"/>
    <xf numFmtId="37" fontId="1" fillId="0" borderId="0" xfId="0" applyFont="1" applyAlignment="1">
      <alignment horizontal="left"/>
    </xf>
    <xf numFmtId="37" fontId="1" fillId="0" borderId="176" xfId="0" applyFont="1" applyBorder="1" applyAlignment="1">
      <alignment horizontal="left"/>
    </xf>
    <xf numFmtId="14" fontId="8" fillId="0" borderId="28" xfId="0" applyNumberFormat="1" applyFont="1" applyBorder="1" applyAlignment="1">
      <alignment horizontal="left" vertical="center"/>
    </xf>
    <xf numFmtId="37" fontId="8" fillId="0" borderId="174" xfId="0" applyFont="1" applyBorder="1" applyAlignment="1">
      <alignment horizontal="left" vertical="center"/>
    </xf>
    <xf numFmtId="14" fontId="8" fillId="0" borderId="43" xfId="0" applyNumberFormat="1" applyFont="1" applyBorder="1" applyAlignment="1">
      <alignment horizontal="left" vertical="center"/>
    </xf>
    <xf numFmtId="37" fontId="8" fillId="0" borderId="209" xfId="0" applyFont="1" applyBorder="1" applyAlignment="1">
      <alignment horizontal="left" vertical="center"/>
    </xf>
    <xf numFmtId="37" fontId="6" fillId="0" borderId="0" xfId="0" applyFont="1" applyAlignment="1">
      <alignment horizontal="center" vertical="center"/>
    </xf>
    <xf numFmtId="37" fontId="0" fillId="0" borderId="0" xfId="0"/>
    <xf numFmtId="37" fontId="14" fillId="2" borderId="21" xfId="0" applyFont="1" applyFill="1" applyBorder="1" applyAlignment="1">
      <alignment horizontal="left" vertical="center"/>
    </xf>
    <xf numFmtId="0" fontId="7" fillId="0" borderId="24" xfId="0" applyNumberFormat="1" applyFont="1" applyBorder="1"/>
    <xf numFmtId="0" fontId="7" fillId="0" borderId="25" xfId="0" applyNumberFormat="1" applyFont="1" applyBorder="1"/>
    <xf numFmtId="39" fontId="9" fillId="2" borderId="72" xfId="0" applyNumberFormat="1" applyFont="1" applyFill="1" applyBorder="1" applyAlignment="1">
      <alignment horizontal="center" vertical="center"/>
    </xf>
    <xf numFmtId="0" fontId="7" fillId="0" borderId="73" xfId="0" applyNumberFormat="1" applyFont="1" applyBorder="1"/>
    <xf numFmtId="0" fontId="7" fillId="0" borderId="74" xfId="0" applyNumberFormat="1" applyFont="1" applyBorder="1"/>
    <xf numFmtId="39" fontId="9" fillId="2" borderId="78" xfId="0" applyNumberFormat="1" applyFont="1" applyFill="1" applyBorder="1" applyAlignment="1">
      <alignment horizontal="center" vertical="center"/>
    </xf>
    <xf numFmtId="0" fontId="7" fillId="0" borderId="79" xfId="0" applyNumberFormat="1" applyFont="1" applyBorder="1"/>
    <xf numFmtId="0" fontId="7" fillId="0" borderId="80" xfId="0" applyNumberFormat="1" applyFont="1" applyBorder="1"/>
    <xf numFmtId="37" fontId="6" fillId="0" borderId="37" xfId="0" applyFont="1" applyBorder="1" applyAlignment="1">
      <alignment horizontal="center" vertical="center"/>
    </xf>
    <xf numFmtId="37" fontId="6" fillId="0" borderId="38" xfId="0" applyFont="1" applyBorder="1" applyAlignment="1">
      <alignment horizontal="center" vertical="center"/>
    </xf>
    <xf numFmtId="37" fontId="6" fillId="8" borderId="38" xfId="0" applyFont="1" applyFill="1" applyBorder="1" applyAlignment="1">
      <alignment horizontal="center" vertical="center"/>
    </xf>
    <xf numFmtId="37" fontId="6" fillId="8" borderId="15" xfId="0" applyFont="1" applyFill="1" applyBorder="1" applyAlignment="1">
      <alignment horizontal="center" vertical="center"/>
    </xf>
    <xf numFmtId="37" fontId="6" fillId="2" borderId="175" xfId="0" applyFont="1" applyFill="1" applyBorder="1" applyAlignment="1">
      <alignment horizontal="center" vertical="center"/>
    </xf>
    <xf numFmtId="37" fontId="6" fillId="2" borderId="174" xfId="0" applyFont="1" applyFill="1" applyBorder="1" applyAlignment="1">
      <alignment horizontal="center" vertical="center"/>
    </xf>
    <xf numFmtId="37" fontId="9" fillId="0" borderId="41" xfId="0" applyFont="1" applyBorder="1" applyAlignment="1">
      <alignment horizontal="left" vertical="center"/>
    </xf>
    <xf numFmtId="0" fontId="7" fillId="0" borderId="42" xfId="0" applyNumberFormat="1" applyFont="1" applyBorder="1"/>
    <xf numFmtId="0" fontId="7" fillId="0" borderId="43" xfId="0" applyNumberFormat="1" applyFont="1" applyBorder="1"/>
    <xf numFmtId="37" fontId="13" fillId="2" borderId="70" xfId="0" applyFont="1" applyFill="1" applyBorder="1" applyAlignment="1">
      <alignment horizontal="left" vertical="center" wrapText="1"/>
    </xf>
    <xf numFmtId="0" fontId="7" fillId="0" borderId="71" xfId="0" applyNumberFormat="1" applyFont="1" applyBorder="1"/>
    <xf numFmtId="0" fontId="7" fillId="0" borderId="102" xfId="0" applyNumberFormat="1" applyFont="1" applyBorder="1"/>
    <xf numFmtId="0" fontId="7" fillId="0" borderId="76" xfId="0" applyNumberFormat="1" applyFont="1" applyBorder="1"/>
    <xf numFmtId="0" fontId="7" fillId="0" borderId="77" xfId="0" applyNumberFormat="1" applyFont="1" applyBorder="1"/>
    <xf numFmtId="0" fontId="7" fillId="0" borderId="103" xfId="0" applyNumberFormat="1" applyFont="1" applyBorder="1"/>
    <xf numFmtId="37" fontId="6" fillId="2" borderId="8" xfId="0" applyFont="1" applyFill="1" applyBorder="1" applyAlignment="1">
      <alignment horizontal="center" vertical="center"/>
    </xf>
    <xf numFmtId="0" fontId="7" fillId="0" borderId="9" xfId="0" applyNumberFormat="1" applyFont="1" applyBorder="1"/>
    <xf numFmtId="0" fontId="7" fillId="0" borderId="7" xfId="0" applyNumberFormat="1" applyFont="1" applyBorder="1"/>
    <xf numFmtId="37" fontId="6" fillId="2" borderId="46" xfId="0" applyFont="1" applyFill="1" applyBorder="1" applyAlignment="1">
      <alignment horizontal="center" vertical="center"/>
    </xf>
    <xf numFmtId="0" fontId="7" fillId="0" borderId="51" xfId="0" applyNumberFormat="1" applyFont="1" applyBorder="1"/>
    <xf numFmtId="37" fontId="5" fillId="2" borderId="83" xfId="0" applyFont="1" applyFill="1" applyBorder="1" applyAlignment="1">
      <alignment horizontal="center" vertical="center"/>
    </xf>
    <xf numFmtId="37" fontId="5" fillId="2" borderId="84" xfId="0" applyFont="1" applyFill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7" fillId="0" borderId="14" xfId="0" applyNumberFormat="1" applyFont="1" applyBorder="1"/>
    <xf numFmtId="0" fontId="7" fillId="0" borderId="12" xfId="0" applyNumberFormat="1" applyFont="1" applyBorder="1"/>
    <xf numFmtId="14" fontId="8" fillId="0" borderId="13" xfId="0" applyNumberFormat="1" applyFont="1" applyBorder="1" applyAlignment="1">
      <alignment horizontal="center" vertical="center"/>
    </xf>
    <xf numFmtId="37" fontId="6" fillId="2" borderId="44" xfId="0" applyFont="1" applyFill="1" applyBorder="1" applyAlignment="1">
      <alignment horizontal="center" vertical="center" wrapText="1"/>
    </xf>
    <xf numFmtId="0" fontId="7" fillId="0" borderId="47" xfId="0" applyNumberFormat="1" applyFont="1" applyBorder="1"/>
    <xf numFmtId="37" fontId="6" fillId="2" borderId="6" xfId="0" applyFont="1" applyFill="1" applyBorder="1" applyAlignment="1">
      <alignment horizontal="center" vertical="center"/>
    </xf>
    <xf numFmtId="0" fontId="7" fillId="0" borderId="10" xfId="0" applyNumberFormat="1" applyFont="1" applyBorder="1"/>
    <xf numFmtId="37" fontId="8" fillId="0" borderId="26" xfId="0" applyFont="1" applyBorder="1" applyAlignment="1">
      <alignment horizontal="center" vertical="center" wrapText="1"/>
    </xf>
    <xf numFmtId="0" fontId="7" fillId="0" borderId="27" xfId="0" applyNumberFormat="1" applyFont="1" applyBorder="1"/>
    <xf numFmtId="0" fontId="7" fillId="0" borderId="28" xfId="0" applyNumberFormat="1" applyFont="1" applyBorder="1"/>
    <xf numFmtId="0" fontId="7" fillId="0" borderId="4" xfId="0" applyNumberFormat="1" applyFont="1" applyBorder="1"/>
    <xf numFmtId="0" fontId="7" fillId="0" borderId="5" xfId="0" applyNumberFormat="1" applyFont="1" applyBorder="1"/>
    <xf numFmtId="0" fontId="7" fillId="0" borderId="29" xfId="0" applyNumberFormat="1" applyFont="1" applyBorder="1"/>
    <xf numFmtId="0" fontId="7" fillId="0" borderId="30" xfId="0" applyNumberFormat="1" applyFont="1" applyBorder="1"/>
    <xf numFmtId="0" fontId="7" fillId="0" borderId="31" xfId="0" applyNumberFormat="1" applyFont="1" applyBorder="1"/>
    <xf numFmtId="0" fontId="7" fillId="0" borderId="154" xfId="0" applyNumberFormat="1" applyFont="1" applyBorder="1"/>
    <xf numFmtId="37" fontId="6" fillId="0" borderId="23" xfId="0" applyFont="1" applyBorder="1" applyAlignment="1">
      <alignment horizontal="left" vertical="center"/>
    </xf>
    <xf numFmtId="37" fontId="6" fillId="2" borderId="90" xfId="0" applyFont="1" applyFill="1" applyBorder="1" applyAlignment="1">
      <alignment horizontal="center" vertical="center"/>
    </xf>
    <xf numFmtId="0" fontId="7" fillId="0" borderId="19" xfId="0" applyNumberFormat="1" applyFont="1" applyBorder="1"/>
    <xf numFmtId="0" fontId="7" fillId="0" borderId="20" xfId="0" applyNumberFormat="1" applyFont="1" applyBorder="1"/>
    <xf numFmtId="37" fontId="6" fillId="2" borderId="16" xfId="0" applyFont="1" applyFill="1" applyBorder="1" applyAlignment="1">
      <alignment horizontal="center" vertical="center"/>
    </xf>
    <xf numFmtId="0" fontId="7" fillId="0" borderId="17" xfId="0" applyNumberFormat="1" applyFont="1" applyBorder="1"/>
    <xf numFmtId="37" fontId="8" fillId="0" borderId="21" xfId="0" applyFont="1" applyBorder="1" applyAlignment="1">
      <alignment horizontal="center" vertical="center"/>
    </xf>
    <xf numFmtId="0" fontId="7" fillId="0" borderId="22" xfId="0" applyNumberFormat="1" applyFont="1" applyBorder="1"/>
    <xf numFmtId="37" fontId="6" fillId="2" borderId="18" xfId="0" applyFont="1" applyFill="1" applyBorder="1" applyAlignment="1">
      <alignment horizontal="center" vertical="center"/>
    </xf>
    <xf numFmtId="37" fontId="8" fillId="0" borderId="23" xfId="0" applyFont="1" applyBorder="1" applyAlignment="1">
      <alignment horizontal="center" vertical="center"/>
    </xf>
    <xf numFmtId="37" fontId="9" fillId="2" borderId="13" xfId="0" applyFont="1" applyFill="1" applyBorder="1" applyAlignment="1">
      <alignment horizontal="center" vertical="center"/>
    </xf>
    <xf numFmtId="0" fontId="7" fillId="0" borderId="140" xfId="0" applyNumberFormat="1" applyFont="1" applyBorder="1"/>
    <xf numFmtId="0" fontId="7" fillId="0" borderId="118" xfId="0" applyNumberFormat="1" applyFont="1" applyBorder="1"/>
    <xf numFmtId="0" fontId="7" fillId="0" borderId="110" xfId="0" applyNumberFormat="1" applyFont="1" applyBorder="1"/>
    <xf numFmtId="0" fontId="7" fillId="0" borderId="142" xfId="0" applyNumberFormat="1" applyFont="1" applyBorder="1"/>
    <xf numFmtId="0" fontId="7" fillId="0" borderId="145" xfId="0" applyNumberFormat="1" applyFont="1" applyBorder="1"/>
    <xf numFmtId="0" fontId="7" fillId="0" borderId="146" xfId="0" applyNumberFormat="1" applyFont="1" applyBorder="1"/>
    <xf numFmtId="37" fontId="2" fillId="0" borderId="109" xfId="0" applyFont="1" applyBorder="1" applyAlignment="1">
      <alignment horizontal="center"/>
    </xf>
    <xf numFmtId="0" fontId="7" fillId="0" borderId="147" xfId="0" applyNumberFormat="1" applyFont="1" applyBorder="1"/>
    <xf numFmtId="0" fontId="7" fillId="0" borderId="148" xfId="0" applyNumberFormat="1" applyFont="1" applyBorder="1"/>
    <xf numFmtId="37" fontId="2" fillId="5" borderId="111" xfId="0" applyFont="1" applyFill="1" applyBorder="1" applyAlignment="1">
      <alignment horizontal="center"/>
    </xf>
    <xf numFmtId="0" fontId="7" fillId="0" borderId="98" xfId="0" applyNumberFormat="1" applyFont="1" applyBorder="1"/>
    <xf numFmtId="37" fontId="2" fillId="0" borderId="111" xfId="0" applyFont="1" applyBorder="1" applyAlignment="1">
      <alignment horizontal="center"/>
    </xf>
    <xf numFmtId="0" fontId="7" fillId="0" borderId="112" xfId="0" applyNumberFormat="1" applyFont="1" applyBorder="1"/>
    <xf numFmtId="0" fontId="7" fillId="0" borderId="149" xfId="0" applyNumberFormat="1" applyFont="1" applyBorder="1"/>
    <xf numFmtId="37" fontId="6" fillId="2" borderId="117" xfId="0" applyFont="1" applyFill="1" applyBorder="1" applyAlignment="1">
      <alignment horizontal="center" vertical="center"/>
    </xf>
    <xf numFmtId="0" fontId="7" fillId="0" borderId="119" xfId="0" applyNumberFormat="1" applyFont="1" applyBorder="1"/>
    <xf numFmtId="37" fontId="6" fillId="2" borderId="120" xfId="0" applyFont="1" applyFill="1" applyBorder="1" applyAlignment="1">
      <alignment horizontal="center" vertical="top"/>
    </xf>
    <xf numFmtId="0" fontId="7" fillId="0" borderId="123" xfId="0" applyNumberFormat="1" applyFont="1" applyBorder="1"/>
    <xf numFmtId="37" fontId="6" fillId="2" borderId="107" xfId="0" applyFont="1" applyFill="1" applyBorder="1" applyAlignment="1">
      <alignment horizontal="center"/>
    </xf>
    <xf numFmtId="37" fontId="6" fillId="2" borderId="8" xfId="0" applyFont="1" applyFill="1" applyBorder="1" applyAlignment="1">
      <alignment horizontal="center" vertical="top"/>
    </xf>
    <xf numFmtId="0" fontId="7" fillId="0" borderId="108" xfId="0" applyNumberFormat="1" applyFont="1" applyBorder="1"/>
    <xf numFmtId="37" fontId="8" fillId="0" borderId="109" xfId="0" applyFont="1" applyBorder="1" applyAlignment="1">
      <alignment horizontal="center" vertical="center"/>
    </xf>
    <xf numFmtId="37" fontId="8" fillId="0" borderId="111" xfId="0" applyFont="1" applyBorder="1" applyAlignment="1">
      <alignment horizontal="center" vertical="top"/>
    </xf>
    <xf numFmtId="37" fontId="6" fillId="2" borderId="113" xfId="0" applyFont="1" applyFill="1" applyBorder="1" applyAlignment="1">
      <alignment horizontal="center" vertical="center" wrapText="1"/>
    </xf>
    <xf numFmtId="0" fontId="7" fillId="0" borderId="114" xfId="0" applyNumberFormat="1" applyFont="1" applyBorder="1"/>
    <xf numFmtId="37" fontId="9" fillId="2" borderId="115" xfId="0" applyFont="1" applyFill="1" applyBorder="1" applyAlignment="1">
      <alignment horizontal="center" vertical="center"/>
    </xf>
    <xf numFmtId="0" fontId="7" fillId="0" borderId="121" xfId="0" applyNumberFormat="1" applyFont="1" applyBorder="1"/>
    <xf numFmtId="0" fontId="7" fillId="0" borderId="150" xfId="0" applyNumberFormat="1" applyFont="1" applyBorder="1"/>
    <xf numFmtId="44" fontId="10" fillId="6" borderId="163" xfId="0" applyNumberFormat="1" applyFont="1" applyFill="1" applyBorder="1" applyAlignment="1">
      <alignment horizontal="center"/>
    </xf>
    <xf numFmtId="0" fontId="7" fillId="0" borderId="164" xfId="0" applyNumberFormat="1" applyFont="1" applyBorder="1"/>
    <xf numFmtId="44" fontId="10" fillId="0" borderId="132" xfId="0" applyNumberFormat="1" applyFont="1" applyBorder="1" applyAlignment="1">
      <alignment horizontal="center"/>
    </xf>
    <xf numFmtId="0" fontId="7" fillId="0" borderId="133" xfId="0" applyNumberFormat="1" applyFont="1" applyBorder="1"/>
    <xf numFmtId="44" fontId="10" fillId="6" borderId="132" xfId="0" applyNumberFormat="1" applyFont="1" applyFill="1" applyBorder="1" applyAlignment="1">
      <alignment horizontal="center"/>
    </xf>
    <xf numFmtId="37" fontId="12" fillId="0" borderId="26" xfId="0" applyFont="1" applyBorder="1" applyAlignment="1">
      <alignment horizontal="center" vertical="center" wrapText="1"/>
    </xf>
    <xf numFmtId="37" fontId="6" fillId="2" borderId="154" xfId="0" applyFont="1" applyFill="1" applyBorder="1" applyAlignment="1">
      <alignment horizontal="center"/>
    </xf>
    <xf numFmtId="44" fontId="22" fillId="6" borderId="157" xfId="0" applyNumberFormat="1" applyFont="1" applyFill="1" applyBorder="1" applyAlignment="1">
      <alignment horizontal="center"/>
    </xf>
    <xf numFmtId="0" fontId="7" fillId="0" borderId="158" xfId="0" applyNumberFormat="1" applyFont="1" applyBorder="1"/>
    <xf numFmtId="37" fontId="12" fillId="0" borderId="21" xfId="0" applyFont="1" applyBorder="1" applyAlignment="1">
      <alignment horizontal="center" vertical="center"/>
    </xf>
    <xf numFmtId="37" fontId="12" fillId="0" borderId="11" xfId="0" applyFont="1" applyBorder="1" applyAlignment="1">
      <alignment horizontal="center" vertical="center"/>
    </xf>
    <xf numFmtId="37" fontId="12" fillId="0" borderId="23" xfId="0" applyFont="1" applyBorder="1" applyAlignment="1">
      <alignment horizontal="center" vertical="center"/>
    </xf>
    <xf numFmtId="37" fontId="12" fillId="0" borderId="173" xfId="0" applyFont="1" applyBorder="1" applyAlignment="1">
      <alignment horizontal="center" vertical="center" wrapText="1"/>
    </xf>
    <xf numFmtId="0" fontId="7" fillId="0" borderId="187" xfId="0" applyNumberFormat="1" applyFont="1" applyBorder="1"/>
    <xf numFmtId="0" fontId="7" fillId="0" borderId="179" xfId="0" applyNumberFormat="1" applyFont="1" applyBorder="1"/>
    <xf numFmtId="37" fontId="0" fillId="0" borderId="100" xfId="0" applyBorder="1"/>
    <xf numFmtId="37" fontId="0" fillId="0" borderId="180" xfId="0" applyBorder="1"/>
    <xf numFmtId="0" fontId="7" fillId="0" borderId="188" xfId="0" applyNumberFormat="1" applyFont="1" applyBorder="1"/>
    <xf numFmtId="0" fontId="7" fillId="0" borderId="189" xfId="0" applyNumberFormat="1" applyFont="1" applyBorder="1"/>
    <xf numFmtId="37" fontId="9" fillId="2" borderId="190" xfId="0" applyFont="1" applyFill="1" applyBorder="1" applyAlignment="1">
      <alignment horizontal="center" vertical="top" wrapText="1"/>
    </xf>
    <xf numFmtId="0" fontId="7" fillId="0" borderId="192" xfId="0" applyNumberFormat="1" applyFont="1" applyBorder="1"/>
    <xf numFmtId="0" fontId="7" fillId="0" borderId="96" xfId="0" applyNumberFormat="1" applyFont="1" applyBorder="1"/>
    <xf numFmtId="0" fontId="7" fillId="0" borderId="206" xfId="0" applyNumberFormat="1" applyFont="1" applyBorder="1"/>
    <xf numFmtId="0" fontId="7" fillId="0" borderId="207" xfId="0" applyNumberFormat="1" applyFont="1" applyBorder="1"/>
    <xf numFmtId="0" fontId="7" fillId="0" borderId="205" xfId="0" applyNumberFormat="1" applyFont="1" applyBorder="1"/>
    <xf numFmtId="0" fontId="7" fillId="0" borderId="184" xfId="0" applyNumberFormat="1" applyFont="1" applyBorder="1"/>
    <xf numFmtId="0" fontId="7" fillId="0" borderId="208" xfId="0" applyNumberFormat="1" applyFont="1" applyBorder="1"/>
    <xf numFmtId="37" fontId="6" fillId="2" borderId="141" xfId="0" applyFont="1" applyFill="1" applyBorder="1" applyAlignment="1">
      <alignment horizontal="center" vertical="center"/>
    </xf>
    <xf numFmtId="0" fontId="7" fillId="0" borderId="191" xfId="0" applyNumberFormat="1" applyFont="1" applyBorder="1"/>
    <xf numFmtId="37" fontId="15" fillId="2" borderId="203" xfId="0" applyFont="1" applyFill="1" applyBorder="1" applyAlignment="1">
      <alignment horizontal="center" vertical="center" wrapText="1"/>
    </xf>
    <xf numFmtId="37" fontId="2" fillId="0" borderId="96" xfId="0" applyFont="1" applyBorder="1" applyAlignment="1">
      <alignment horizontal="center" vertical="center" wrapText="1"/>
    </xf>
    <xf numFmtId="37" fontId="6" fillId="2" borderId="175" xfId="0" applyFont="1" applyFill="1" applyBorder="1" applyAlignment="1">
      <alignment horizontal="center"/>
    </xf>
    <xf numFmtId="0" fontId="7" fillId="0" borderId="39" xfId="0" applyNumberFormat="1" applyFont="1" applyBorder="1"/>
    <xf numFmtId="37" fontId="6" fillId="2" borderId="37" xfId="0" applyFont="1" applyFill="1" applyBorder="1" applyAlignment="1">
      <alignment horizontal="center"/>
    </xf>
    <xf numFmtId="0" fontId="7" fillId="0" borderId="38" xfId="0" applyNumberFormat="1" applyFont="1" applyBorder="1"/>
    <xf numFmtId="0" fontId="7" fillId="0" borderId="174" xfId="0" applyNumberFormat="1" applyFont="1" applyBorder="1"/>
    <xf numFmtId="37" fontId="2" fillId="0" borderId="183" xfId="0" applyFont="1" applyBorder="1" applyAlignment="1">
      <alignment horizontal="center"/>
    </xf>
    <xf numFmtId="0" fontId="7" fillId="0" borderId="204" xfId="0" applyNumberFormat="1" applyFont="1" applyBorder="1"/>
    <xf numFmtId="37" fontId="6" fillId="2" borderId="181" xfId="0" applyFont="1" applyFill="1" applyBorder="1" applyAlignment="1">
      <alignment horizontal="center"/>
    </xf>
    <xf numFmtId="0" fontId="7" fillId="0" borderId="35" xfId="0" applyNumberFormat="1" applyFont="1" applyBorder="1"/>
    <xf numFmtId="37" fontId="6" fillId="2" borderId="91" xfId="0" applyFont="1" applyFill="1" applyBorder="1" applyAlignment="1">
      <alignment horizontal="center" vertical="top"/>
    </xf>
    <xf numFmtId="0" fontId="7" fillId="0" borderId="83" xfId="0" applyNumberFormat="1" applyFont="1" applyBorder="1"/>
    <xf numFmtId="0" fontId="7" fillId="0" borderId="182" xfId="0" applyNumberFormat="1" applyFont="1" applyBorder="1"/>
    <xf numFmtId="37" fontId="8" fillId="0" borderId="183" xfId="0" applyFont="1" applyBorder="1" applyAlignment="1">
      <alignment horizontal="center" vertical="center"/>
    </xf>
    <xf numFmtId="37" fontId="6" fillId="2" borderId="185" xfId="0" applyFont="1" applyFill="1" applyBorder="1" applyAlignment="1">
      <alignment horizontal="center" vertical="center" wrapText="1"/>
    </xf>
    <xf numFmtId="0" fontId="7" fillId="0" borderId="186" xfId="0" applyNumberFormat="1" applyFont="1" applyBorder="1"/>
    <xf numFmtId="37" fontId="6" fillId="2" borderId="38" xfId="0" applyFont="1" applyFill="1" applyBorder="1" applyAlignment="1">
      <alignment horizontal="center" vertical="center"/>
    </xf>
    <xf numFmtId="0" fontId="7" fillId="0" borderId="100" xfId="0" applyNumberFormat="1" applyFont="1" applyBorder="1"/>
    <xf numFmtId="37" fontId="6" fillId="2" borderId="83" xfId="0" applyFont="1" applyFill="1" applyBorder="1" applyAlignment="1">
      <alignment horizontal="left" vertical="center"/>
    </xf>
    <xf numFmtId="14" fontId="8" fillId="0" borderId="30" xfId="0" applyNumberFormat="1" applyFont="1" applyBorder="1" applyAlignment="1">
      <alignment horizontal="left" vertical="center"/>
    </xf>
    <xf numFmtId="37" fontId="6" fillId="2" borderId="83" xfId="0" applyFont="1" applyFill="1" applyBorder="1" applyAlignment="1">
      <alignment horizontal="center" vertical="center"/>
    </xf>
    <xf numFmtId="37" fontId="5" fillId="2" borderId="86" xfId="0" applyFont="1" applyFill="1" applyBorder="1" applyAlignment="1">
      <alignment horizontal="center" vertical="center"/>
    </xf>
    <xf numFmtId="14" fontId="8" fillId="0" borderId="38" xfId="0" applyNumberFormat="1" applyFont="1" applyBorder="1" applyAlignment="1">
      <alignment horizontal="center" vertical="center"/>
    </xf>
    <xf numFmtId="37" fontId="6" fillId="2" borderId="150" xfId="0" applyFont="1" applyFill="1" applyBorder="1" applyAlignment="1">
      <alignment horizontal="center" vertical="center"/>
    </xf>
    <xf numFmtId="14" fontId="8" fillId="0" borderId="96" xfId="0" applyNumberFormat="1" applyFont="1" applyBorder="1" applyAlignment="1">
      <alignment horizontal="left" vertical="center"/>
    </xf>
    <xf numFmtId="37" fontId="19" fillId="2" borderId="142" xfId="0" applyFont="1" applyFill="1" applyBorder="1" applyAlignment="1">
      <alignment vertical="center"/>
    </xf>
    <xf numFmtId="2" fontId="8" fillId="3" borderId="126" xfId="0" applyNumberFormat="1" applyFont="1" applyFill="1" applyBorder="1"/>
    <xf numFmtId="37" fontId="6" fillId="2" borderId="91" xfId="0" applyFont="1" applyFill="1" applyBorder="1" applyAlignment="1">
      <alignment horizontal="center" vertical="center"/>
    </xf>
    <xf numFmtId="37" fontId="6" fillId="2" borderId="10" xfId="0" applyFont="1" applyFill="1" applyBorder="1" applyAlignment="1">
      <alignment horizontal="center" vertical="center"/>
    </xf>
    <xf numFmtId="37" fontId="12" fillId="0" borderId="37" xfId="0" applyFont="1" applyBorder="1" applyAlignment="1">
      <alignment horizontal="center" vertical="center"/>
    </xf>
    <xf numFmtId="37" fontId="12" fillId="0" borderId="38" xfId="0" applyFont="1" applyBorder="1" applyAlignment="1">
      <alignment horizontal="center" vertical="center"/>
    </xf>
    <xf numFmtId="37" fontId="12" fillId="0" borderId="15" xfId="0" applyFont="1" applyBorder="1" applyAlignment="1">
      <alignment horizontal="center" vertical="center"/>
    </xf>
    <xf numFmtId="37" fontId="20" fillId="2" borderId="139" xfId="0" applyFont="1" applyFill="1" applyBorder="1" applyAlignment="1">
      <alignment horizontal="center" vertical="center"/>
    </xf>
    <xf numFmtId="37" fontId="20" fillId="2" borderId="38" xfId="0" applyFont="1" applyFill="1" applyBorder="1" applyAlignment="1">
      <alignment horizontal="center" vertical="center"/>
    </xf>
    <xf numFmtId="37" fontId="20" fillId="2" borderId="39" xfId="0" applyFont="1" applyFill="1" applyBorder="1" applyAlignment="1">
      <alignment horizontal="center" vertical="center"/>
    </xf>
    <xf numFmtId="37" fontId="12" fillId="2" borderId="100" xfId="0" applyFont="1" applyFill="1" applyBorder="1" applyAlignment="1">
      <alignment horizontal="center" vertical="center" wrapText="1"/>
    </xf>
    <xf numFmtId="37" fontId="12" fillId="2" borderId="94" xfId="0" applyFont="1" applyFill="1" applyBorder="1" applyAlignment="1">
      <alignment horizontal="center" vertical="center" wrapText="1"/>
    </xf>
    <xf numFmtId="37" fontId="11" fillId="2" borderId="99" xfId="0" applyFont="1" applyFill="1" applyBorder="1" applyAlignment="1">
      <alignment horizontal="center" vertical="center" wrapText="1"/>
    </xf>
    <xf numFmtId="37" fontId="11" fillId="2" borderId="150" xfId="0" applyFont="1" applyFill="1" applyBorder="1" applyAlignment="1">
      <alignment horizontal="center" vertical="center" wrapText="1"/>
    </xf>
    <xf numFmtId="37" fontId="11" fillId="2" borderId="210" xfId="0" applyFont="1" applyFill="1" applyBorder="1" applyAlignment="1">
      <alignment horizontal="center" vertical="center" wrapText="1"/>
    </xf>
    <xf numFmtId="37" fontId="11" fillId="2" borderId="76" xfId="0" applyFont="1" applyFill="1" applyBorder="1" applyAlignment="1">
      <alignment horizontal="center" vertical="center" wrapText="1"/>
    </xf>
    <xf numFmtId="37" fontId="11" fillId="2" borderId="100" xfId="0" applyFont="1" applyFill="1" applyBorder="1" applyAlignment="1">
      <alignment horizontal="center" vertical="center" wrapText="1"/>
    </xf>
    <xf numFmtId="37" fontId="11" fillId="2" borderId="94" xfId="0" applyFont="1" applyFill="1" applyBorder="1" applyAlignment="1">
      <alignment horizontal="center" vertical="center" wrapText="1"/>
    </xf>
    <xf numFmtId="37" fontId="6" fillId="2" borderId="23" xfId="0" applyFont="1" applyFill="1" applyBorder="1" applyAlignment="1">
      <alignment horizontal="center" vertical="center"/>
    </xf>
    <xf numFmtId="37" fontId="6" fillId="2" borderId="154" xfId="0" applyFont="1" applyFill="1" applyBorder="1" applyAlignment="1">
      <alignment horizontal="center" vertical="center"/>
    </xf>
    <xf numFmtId="37" fontId="6" fillId="2" borderId="22" xfId="0" applyFont="1" applyFill="1" applyBorder="1" applyAlignment="1">
      <alignment horizontal="center" vertical="center"/>
    </xf>
    <xf numFmtId="0" fontId="27" fillId="0" borderId="9" xfId="0" applyNumberFormat="1" applyFont="1" applyBorder="1"/>
    <xf numFmtId="0" fontId="27" fillId="0" borderId="83" xfId="0" applyNumberFormat="1" applyFont="1" applyBorder="1"/>
    <xf numFmtId="0" fontId="27" fillId="0" borderId="7" xfId="0" applyNumberFormat="1" applyFont="1" applyBorder="1"/>
    <xf numFmtId="0" fontId="27" fillId="0" borderId="85" xfId="0" applyNumberFormat="1" applyFont="1" applyBorder="1"/>
    <xf numFmtId="0" fontId="27" fillId="0" borderId="86" xfId="0" applyNumberFormat="1" applyFont="1" applyBorder="1"/>
    <xf numFmtId="37" fontId="6" fillId="2" borderId="45" xfId="0" applyFont="1" applyFill="1" applyBorder="1" applyAlignment="1">
      <alignment horizontal="center" vertical="center"/>
    </xf>
    <xf numFmtId="0" fontId="7" fillId="0" borderId="210" xfId="0" applyNumberFormat="1" applyFont="1" applyBorder="1"/>
    <xf numFmtId="37" fontId="8" fillId="0" borderId="211" xfId="0" applyFont="1" applyBorder="1" applyAlignment="1">
      <alignment horizontal="center" vertical="center"/>
    </xf>
    <xf numFmtId="0" fontId="7" fillId="0" borderId="212" xfId="0" applyNumberFormat="1" applyFont="1" applyBorder="1"/>
    <xf numFmtId="0" fontId="7" fillId="0" borderId="213" xfId="0" applyNumberFormat="1" applyFont="1" applyBorder="1"/>
    <xf numFmtId="37" fontId="6" fillId="2" borderId="99" xfId="0" applyFont="1" applyFill="1" applyBorder="1" applyAlignment="1">
      <alignment horizontal="center" vertical="center"/>
    </xf>
    <xf numFmtId="37" fontId="6" fillId="2" borderId="150" xfId="0" applyFont="1" applyFill="1" applyBorder="1" applyAlignment="1">
      <alignment horizontal="center" vertical="center"/>
    </xf>
    <xf numFmtId="0" fontId="7" fillId="0" borderId="46" xfId="0" applyNumberFormat="1" applyFont="1" applyBorder="1"/>
    <xf numFmtId="37" fontId="8" fillId="0" borderId="212" xfId="0" applyFont="1" applyBorder="1" applyAlignment="1">
      <alignment horizontal="center" vertical="center"/>
    </xf>
    <xf numFmtId="37" fontId="20" fillId="2" borderId="109" xfId="0" applyFont="1" applyFill="1" applyBorder="1" applyAlignment="1">
      <alignment horizontal="center" vertical="center"/>
    </xf>
    <xf numFmtId="37" fontId="20" fillId="2" borderId="96" xfId="0" applyFont="1" applyFill="1" applyBorder="1" applyAlignment="1">
      <alignment horizontal="center" vertical="center"/>
    </xf>
    <xf numFmtId="37" fontId="20" fillId="2" borderId="110" xfId="0" applyFont="1" applyFill="1" applyBorder="1" applyAlignment="1">
      <alignment horizontal="center" vertical="center"/>
    </xf>
    <xf numFmtId="37" fontId="9" fillId="0" borderId="111" xfId="0" applyFont="1" applyBorder="1" applyAlignment="1">
      <alignment vertical="center"/>
    </xf>
    <xf numFmtId="37" fontId="9" fillId="0" borderId="96" xfId="0" applyFont="1" applyBorder="1" applyAlignment="1">
      <alignment vertical="center"/>
    </xf>
    <xf numFmtId="168" fontId="9" fillId="0" borderId="96" xfId="0" applyNumberFormat="1" applyFont="1" applyBorder="1" applyAlignment="1">
      <alignment horizontal="center" vertical="center"/>
    </xf>
    <xf numFmtId="37" fontId="12" fillId="2" borderId="176" xfId="0" applyFont="1" applyFill="1" applyBorder="1" applyAlignment="1">
      <alignment horizontal="center" vertical="center" wrapText="1"/>
    </xf>
    <xf numFmtId="37" fontId="12" fillId="2" borderId="177" xfId="0" applyFont="1" applyFill="1" applyBorder="1" applyAlignment="1">
      <alignment horizontal="center" vertical="center" wrapText="1"/>
    </xf>
    <xf numFmtId="37" fontId="12" fillId="2" borderId="214" xfId="0" applyFont="1" applyFill="1" applyBorder="1" applyAlignment="1">
      <alignment horizontal="center" vertical="center" wrapText="1"/>
    </xf>
    <xf numFmtId="44" fontId="9" fillId="0" borderId="216" xfId="0" applyNumberFormat="1" applyFont="1" applyBorder="1" applyAlignment="1">
      <alignment horizontal="left"/>
    </xf>
    <xf numFmtId="37" fontId="12" fillId="2" borderId="179" xfId="0" applyFont="1" applyFill="1" applyBorder="1" applyAlignment="1">
      <alignment horizontal="center" vertical="center" wrapText="1"/>
    </xf>
    <xf numFmtId="44" fontId="9" fillId="0" borderId="217" xfId="0" applyNumberFormat="1" applyFont="1" applyBorder="1" applyAlignment="1">
      <alignment horizontal="left"/>
    </xf>
    <xf numFmtId="37" fontId="12" fillId="2" borderId="204" xfId="0" applyFont="1" applyFill="1" applyBorder="1" applyAlignment="1">
      <alignment horizontal="center" vertical="center" wrapText="1"/>
    </xf>
    <xf numFmtId="37" fontId="12" fillId="2" borderId="207" xfId="0" applyFont="1" applyFill="1" applyBorder="1" applyAlignment="1">
      <alignment horizontal="center" vertical="center" wrapText="1"/>
    </xf>
    <xf numFmtId="37" fontId="12" fillId="2" borderId="205" xfId="0" applyFont="1" applyFill="1" applyBorder="1" applyAlignment="1">
      <alignment horizontal="center" vertical="center" wrapText="1"/>
    </xf>
    <xf numFmtId="37" fontId="9" fillId="0" borderId="218" xfId="0" applyFont="1" applyBorder="1" applyAlignment="1">
      <alignment horizontal="left" vertical="center"/>
    </xf>
    <xf numFmtId="0" fontId="7" fillId="0" borderId="219" xfId="0" applyNumberFormat="1" applyFont="1" applyBorder="1"/>
    <xf numFmtId="44" fontId="9" fillId="4" borderId="220" xfId="0" applyNumberFormat="1" applyFont="1" applyFill="1" applyBorder="1" applyAlignment="1">
      <alignment horizontal="left"/>
    </xf>
    <xf numFmtId="37" fontId="6" fillId="2" borderId="144" xfId="0" applyFont="1" applyFill="1" applyBorder="1" applyAlignment="1">
      <alignment horizontal="center"/>
    </xf>
    <xf numFmtId="37" fontId="6" fillId="2" borderId="141" xfId="0" applyFont="1" applyFill="1" applyBorder="1" applyAlignment="1">
      <alignment horizontal="center"/>
    </xf>
    <xf numFmtId="37" fontId="19" fillId="0" borderId="176" xfId="0" applyFont="1" applyBorder="1" applyAlignment="1">
      <alignment horizontal="center" vertical="center"/>
    </xf>
    <xf numFmtId="37" fontId="2" fillId="0" borderId="177" xfId="0" applyFont="1" applyBorder="1" applyAlignment="1">
      <alignment horizontal="center" vertical="center" wrapText="1"/>
    </xf>
    <xf numFmtId="37" fontId="0" fillId="0" borderId="177" xfId="0" applyBorder="1"/>
    <xf numFmtId="0" fontId="7" fillId="0" borderId="178" xfId="0" applyNumberFormat="1" applyFont="1" applyBorder="1"/>
    <xf numFmtId="37" fontId="19" fillId="0" borderId="204" xfId="0" applyFont="1" applyBorder="1" applyAlignment="1">
      <alignment horizontal="center" vertical="center"/>
    </xf>
    <xf numFmtId="37" fontId="9" fillId="2" borderId="81" xfId="0" applyFont="1" applyFill="1" applyBorder="1" applyAlignment="1">
      <alignment horizontal="center" vertical="center" wrapText="1"/>
    </xf>
    <xf numFmtId="37" fontId="9" fillId="2" borderId="83" xfId="0" applyFont="1" applyFill="1" applyBorder="1" applyAlignment="1">
      <alignment horizontal="center" vertical="center" wrapText="1"/>
    </xf>
    <xf numFmtId="37" fontId="9" fillId="2" borderId="10" xfId="0" applyFont="1" applyFill="1" applyBorder="1" applyAlignment="1">
      <alignment horizontal="center" vertical="center" wrapText="1"/>
    </xf>
    <xf numFmtId="37" fontId="9" fillId="0" borderId="215" xfId="0" applyFont="1" applyBorder="1" applyAlignment="1">
      <alignment horizontal="left" vertical="center"/>
    </xf>
    <xf numFmtId="0" fontId="28" fillId="0" borderId="172" xfId="0" applyNumberFormat="1" applyFont="1" applyBorder="1"/>
    <xf numFmtId="37" fontId="9" fillId="0" borderId="37" xfId="0" applyFont="1" applyBorder="1" applyAlignment="1">
      <alignment horizontal="left" vertical="center"/>
    </xf>
    <xf numFmtId="0" fontId="28" fillId="0" borderId="3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sa.gov/portal/content/10487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999"/>
  <sheetViews>
    <sheetView tabSelected="1" zoomScale="90" zoomScaleNormal="90" zoomScaleSheetLayoutView="50" workbookViewId="0">
      <selection activeCell="O11" sqref="O11"/>
    </sheetView>
  </sheetViews>
  <sheetFormatPr defaultColWidth="14.5" defaultRowHeight="15" customHeight="1"/>
  <cols>
    <col min="1" max="1" width="19.33203125" customWidth="1"/>
    <col min="2" max="2" width="16.83203125" bestFit="1" customWidth="1"/>
    <col min="3" max="3" width="13.5" bestFit="1" customWidth="1"/>
    <col min="4" max="4" width="11" customWidth="1"/>
    <col min="5" max="5" width="10.33203125" customWidth="1"/>
    <col min="6" max="6" width="10.83203125" customWidth="1"/>
    <col min="7" max="10" width="10.6640625" customWidth="1"/>
    <col min="11" max="11" width="11.33203125" customWidth="1"/>
    <col min="12" max="12" width="12.5" bestFit="1" customWidth="1"/>
    <col min="13" max="33" width="9.83203125" customWidth="1"/>
  </cols>
  <sheetData>
    <row r="1" spans="1:33" ht="24" thickTop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4" t="s">
        <v>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23.25">
      <c r="A2" s="6" t="s">
        <v>97</v>
      </c>
      <c r="B2" s="5"/>
      <c r="C2" s="7"/>
      <c r="D2" s="8"/>
      <c r="E2" s="8"/>
      <c r="F2" s="5"/>
      <c r="G2" s="5"/>
      <c r="H2" s="5"/>
      <c r="I2" s="5"/>
      <c r="J2" s="5"/>
      <c r="K2" s="5"/>
      <c r="L2" s="9"/>
      <c r="M2" s="5"/>
      <c r="N2" s="5"/>
      <c r="O2" s="5"/>
      <c r="P2" s="8"/>
      <c r="Q2" s="5"/>
      <c r="R2" s="5"/>
      <c r="S2" s="5"/>
      <c r="T2" s="5"/>
      <c r="U2" s="5"/>
      <c r="V2" s="5"/>
      <c r="W2" s="5"/>
      <c r="X2" s="8"/>
      <c r="Y2" s="5"/>
      <c r="Z2" s="5"/>
      <c r="AA2" s="5"/>
      <c r="AB2" s="5"/>
      <c r="AC2" s="5"/>
      <c r="AD2" s="5"/>
      <c r="AE2" s="5"/>
      <c r="AF2" s="8"/>
      <c r="AG2" s="5"/>
    </row>
    <row r="3" spans="1:33" ht="13.5" customHeight="1" thickBot="1">
      <c r="A3" s="10"/>
      <c r="B3" s="11"/>
      <c r="C3" s="12"/>
      <c r="D3" s="7"/>
      <c r="E3" s="7"/>
      <c r="F3" s="11"/>
      <c r="G3" s="11"/>
      <c r="H3" s="11"/>
      <c r="I3" s="11"/>
      <c r="J3" s="11"/>
      <c r="K3" s="11"/>
      <c r="L3" s="13"/>
      <c r="M3" s="11"/>
      <c r="N3" s="11"/>
      <c r="O3" s="14"/>
      <c r="P3" s="7"/>
      <c r="Q3" s="11"/>
      <c r="R3" s="11"/>
      <c r="S3" s="11"/>
      <c r="T3" s="11"/>
      <c r="U3" s="11"/>
      <c r="V3" s="11"/>
      <c r="W3" s="14"/>
      <c r="X3" s="7"/>
      <c r="Y3" s="11"/>
      <c r="Z3" s="11"/>
      <c r="AA3" s="11"/>
      <c r="AB3" s="11"/>
      <c r="AC3" s="11"/>
      <c r="AD3" s="11"/>
      <c r="AE3" s="14"/>
      <c r="AF3" s="7"/>
      <c r="AG3" s="11"/>
    </row>
    <row r="4" spans="1:33" ht="15.75" customHeight="1">
      <c r="A4" s="363" t="s">
        <v>2</v>
      </c>
      <c r="B4" s="359"/>
      <c r="C4" s="358" t="s">
        <v>3</v>
      </c>
      <c r="D4" s="276"/>
      <c r="E4" s="276"/>
      <c r="F4" s="359"/>
      <c r="G4" s="358" t="s">
        <v>4</v>
      </c>
      <c r="H4" s="364"/>
      <c r="I4" s="276"/>
      <c r="J4" s="276"/>
      <c r="K4" s="276"/>
      <c r="L4" s="365"/>
      <c r="M4" s="11"/>
      <c r="N4" s="11"/>
      <c r="O4" s="14"/>
      <c r="P4" s="7"/>
      <c r="Q4" s="11"/>
      <c r="R4" s="11"/>
      <c r="S4" s="11"/>
      <c r="T4" s="11"/>
      <c r="U4" s="11"/>
      <c r="V4" s="11"/>
      <c r="W4" s="14"/>
      <c r="X4" s="7"/>
      <c r="Y4" s="11"/>
      <c r="Z4" s="11"/>
      <c r="AA4" s="11"/>
      <c r="AB4" s="11"/>
      <c r="AC4" s="11"/>
      <c r="AD4" s="11"/>
      <c r="AE4" s="14"/>
      <c r="AF4" s="7"/>
      <c r="AG4" s="11"/>
    </row>
    <row r="5" spans="1:33" ht="19.5" customHeight="1">
      <c r="A5" s="360"/>
      <c r="B5" s="362"/>
      <c r="C5" s="360"/>
      <c r="D5" s="361"/>
      <c r="E5" s="361"/>
      <c r="F5" s="362"/>
      <c r="G5" s="360"/>
      <c r="H5" s="366"/>
      <c r="I5" s="361"/>
      <c r="J5" s="361"/>
      <c r="K5" s="361"/>
      <c r="L5" s="36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8" customHeight="1">
      <c r="A6" s="239" t="s">
        <v>5</v>
      </c>
      <c r="B6" s="257"/>
      <c r="C6" s="246" t="s">
        <v>6</v>
      </c>
      <c r="D6" s="240"/>
      <c r="E6" s="235"/>
      <c r="F6" s="240"/>
      <c r="G6" s="240"/>
      <c r="H6" s="235"/>
      <c r="I6" s="240"/>
      <c r="J6" s="240"/>
      <c r="K6" s="240"/>
      <c r="L6" s="24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9.5" customHeight="1">
      <c r="A7" s="244"/>
      <c r="B7" s="245"/>
      <c r="C7" s="247"/>
      <c r="D7" s="191"/>
      <c r="E7" s="237"/>
      <c r="F7" s="191"/>
      <c r="G7" s="191"/>
      <c r="H7" s="237"/>
      <c r="I7" s="191"/>
      <c r="J7" s="191"/>
      <c r="K7" s="191"/>
      <c r="L7" s="192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8" customHeight="1">
      <c r="A8" s="227" t="s">
        <v>7</v>
      </c>
      <c r="B8" s="215"/>
      <c r="C8" s="215"/>
      <c r="D8" s="215"/>
      <c r="E8" s="318"/>
      <c r="F8" s="215"/>
      <c r="G8" s="215"/>
      <c r="H8" s="318"/>
      <c r="I8" s="215"/>
      <c r="J8" s="215"/>
      <c r="K8" s="215"/>
      <c r="L8" s="22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8" customHeight="1">
      <c r="A9" s="229"/>
      <c r="B9" s="230"/>
      <c r="C9" s="230"/>
      <c r="D9" s="230"/>
      <c r="E9" s="298"/>
      <c r="F9" s="230"/>
      <c r="G9" s="230"/>
      <c r="H9" s="298"/>
      <c r="I9" s="230"/>
      <c r="J9" s="230"/>
      <c r="K9" s="230"/>
      <c r="L9" s="231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53.25" customHeight="1" thickBot="1">
      <c r="A10" s="232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233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6.5" thickBot="1">
      <c r="A11" s="15" t="s">
        <v>93</v>
      </c>
      <c r="B11" s="16"/>
      <c r="C11" s="350" t="s">
        <v>8</v>
      </c>
      <c r="D11" s="351"/>
      <c r="E11" s="352"/>
      <c r="F11" s="238"/>
      <c r="G11" s="237"/>
      <c r="H11" s="237"/>
      <c r="I11" s="237"/>
      <c r="J11" s="237"/>
      <c r="K11" s="237"/>
      <c r="L11" s="192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30.75" customHeight="1">
      <c r="A12" s="392" t="s">
        <v>83</v>
      </c>
      <c r="B12" s="393"/>
      <c r="C12" s="393"/>
      <c r="D12" s="393"/>
      <c r="E12" s="393"/>
      <c r="F12" s="393"/>
      <c r="G12" s="393"/>
      <c r="H12" s="393"/>
      <c r="I12" s="393"/>
      <c r="J12" s="393"/>
      <c r="K12" s="393"/>
      <c r="L12" s="394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5.75">
      <c r="A13" s="17" t="s">
        <v>91</v>
      </c>
      <c r="B13" s="199"/>
      <c r="C13" s="200"/>
      <c r="D13" s="203" t="s">
        <v>9</v>
      </c>
      <c r="E13" s="323"/>
      <c r="F13" s="204"/>
      <c r="G13" s="158"/>
      <c r="H13" s="158"/>
      <c r="I13" s="158"/>
      <c r="J13" s="158"/>
      <c r="K13" s="201"/>
      <c r="L13" s="202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</row>
    <row r="14" spans="1:33" ht="16.5" thickBot="1">
      <c r="A14" s="20" t="s">
        <v>92</v>
      </c>
      <c r="B14" s="205"/>
      <c r="C14" s="206"/>
      <c r="D14" s="206"/>
      <c r="E14" s="206"/>
      <c r="F14" s="206"/>
      <c r="G14" s="206"/>
      <c r="H14" s="206"/>
      <c r="I14" s="206"/>
      <c r="J14" s="206"/>
      <c r="K14" s="206"/>
      <c r="L14" s="20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</row>
    <row r="15" spans="1:33" ht="12.75" customHeight="1">
      <c r="A15" s="225" t="s">
        <v>90</v>
      </c>
      <c r="B15" s="21" t="s">
        <v>10</v>
      </c>
      <c r="C15" s="214"/>
      <c r="D15" s="215"/>
      <c r="E15" s="318"/>
      <c r="F15" s="215"/>
      <c r="G15" s="215"/>
      <c r="H15" s="318"/>
      <c r="I15" s="215"/>
      <c r="J15" s="215"/>
      <c r="K15" s="216"/>
      <c r="L15" s="217" t="s">
        <v>11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</row>
    <row r="16" spans="1:33" ht="12.75" customHeight="1" thickBot="1">
      <c r="A16" s="226"/>
      <c r="B16" s="22" t="s">
        <v>12</v>
      </c>
      <c r="C16" s="23" t="s">
        <v>84</v>
      </c>
      <c r="D16" s="24"/>
      <c r="E16" s="24"/>
      <c r="F16" s="24"/>
      <c r="G16" s="24"/>
      <c r="H16" s="24"/>
      <c r="I16" s="24"/>
      <c r="J16" s="24"/>
      <c r="K16" s="24"/>
      <c r="L16" s="218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ht="12.75" customHeight="1" thickTop="1">
      <c r="A17" s="25" t="s">
        <v>13</v>
      </c>
      <c r="B17" s="26"/>
      <c r="C17" s="27"/>
      <c r="D17" s="28"/>
      <c r="E17" s="28"/>
      <c r="F17" s="28"/>
      <c r="G17" s="28"/>
      <c r="H17" s="29"/>
      <c r="I17" s="29"/>
      <c r="J17" s="29"/>
      <c r="K17" s="29"/>
      <c r="L17" s="30">
        <f t="shared" ref="L17:L22" si="0">SUM(C17:K17)</f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</row>
    <row r="18" spans="1:33" ht="12.75" customHeight="1">
      <c r="A18" s="31" t="s">
        <v>14</v>
      </c>
      <c r="B18" s="32"/>
      <c r="C18" s="33"/>
      <c r="D18" s="34"/>
      <c r="E18" s="34"/>
      <c r="F18" s="34"/>
      <c r="G18" s="34"/>
      <c r="H18" s="35"/>
      <c r="I18" s="35"/>
      <c r="J18" s="35"/>
      <c r="K18" s="35"/>
      <c r="L18" s="36">
        <f t="shared" si="0"/>
        <v>0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ht="12.75" customHeight="1">
      <c r="A19" s="31" t="s">
        <v>15</v>
      </c>
      <c r="B19" s="32"/>
      <c r="C19" s="33"/>
      <c r="D19" s="34"/>
      <c r="E19" s="34"/>
      <c r="F19" s="34"/>
      <c r="G19" s="34"/>
      <c r="H19" s="34"/>
      <c r="I19" s="34"/>
      <c r="J19" s="34"/>
      <c r="K19" s="34"/>
      <c r="L19" s="36">
        <f t="shared" si="0"/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</row>
    <row r="20" spans="1:33" ht="12.75" customHeight="1">
      <c r="A20" s="31" t="s">
        <v>16</v>
      </c>
      <c r="B20" s="32"/>
      <c r="C20" s="33"/>
      <c r="D20" s="34"/>
      <c r="E20" s="34"/>
      <c r="F20" s="34"/>
      <c r="G20" s="34"/>
      <c r="H20" s="34"/>
      <c r="I20" s="34"/>
      <c r="J20" s="34"/>
      <c r="K20" s="34"/>
      <c r="L20" s="36">
        <f t="shared" si="0"/>
        <v>0</v>
      </c>
      <c r="M20" s="37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>
      <c r="A21" s="31" t="s">
        <v>17</v>
      </c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6">
        <f t="shared" si="0"/>
        <v>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>
      <c r="A22" s="31" t="s">
        <v>18</v>
      </c>
      <c r="B22" s="32"/>
      <c r="C22" s="33"/>
      <c r="D22" s="34"/>
      <c r="E22" s="34"/>
      <c r="F22" s="34"/>
      <c r="G22" s="34"/>
      <c r="H22" s="35"/>
      <c r="I22" s="35"/>
      <c r="J22" s="35"/>
      <c r="K22" s="35"/>
      <c r="L22" s="36">
        <f t="shared" si="0"/>
        <v>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>
      <c r="A23" s="31" t="s">
        <v>19</v>
      </c>
      <c r="B23" s="32"/>
      <c r="C23" s="38"/>
      <c r="D23" s="39"/>
      <c r="E23" s="39"/>
      <c r="F23" s="39"/>
      <c r="G23" s="39"/>
      <c r="H23" s="40"/>
      <c r="I23" s="40"/>
      <c r="J23" s="40"/>
      <c r="K23" s="40"/>
      <c r="L23" s="36">
        <f>ROUND(SUM(C23:K23)*M23,2)</f>
        <v>0</v>
      </c>
      <c r="M23" s="41">
        <v>0.7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>
      <c r="A24" s="31" t="s">
        <v>20</v>
      </c>
      <c r="B24" s="42"/>
      <c r="C24" s="43"/>
      <c r="D24" s="44"/>
      <c r="E24" s="44"/>
      <c r="F24" s="44"/>
      <c r="G24" s="44"/>
      <c r="H24" s="45"/>
      <c r="I24" s="45"/>
      <c r="J24" s="45"/>
      <c r="K24" s="45"/>
      <c r="L24" s="36">
        <f t="shared" ref="L24:L29" si="1">SUM(C24:K24)</f>
        <v>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>
      <c r="A25" s="31" t="s">
        <v>21</v>
      </c>
      <c r="B25" s="42"/>
      <c r="C25" s="43"/>
      <c r="D25" s="44"/>
      <c r="E25" s="44"/>
      <c r="F25" s="44"/>
      <c r="G25" s="44"/>
      <c r="H25" s="45"/>
      <c r="I25" s="45"/>
      <c r="J25" s="45"/>
      <c r="K25" s="45"/>
      <c r="L25" s="36">
        <f t="shared" si="1"/>
        <v>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>
      <c r="A26" s="31" t="s">
        <v>22</v>
      </c>
      <c r="B26" s="42"/>
      <c r="C26" s="43"/>
      <c r="D26" s="44"/>
      <c r="E26" s="44"/>
      <c r="F26" s="44"/>
      <c r="G26" s="44"/>
      <c r="H26" s="45"/>
      <c r="I26" s="45"/>
      <c r="J26" s="45"/>
      <c r="K26" s="45"/>
      <c r="L26" s="36">
        <f t="shared" si="1"/>
        <v>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  <row r="27" spans="1:33" ht="15.75">
      <c r="A27" s="31" t="s">
        <v>23</v>
      </c>
      <c r="B27" s="42"/>
      <c r="C27" s="43"/>
      <c r="D27" s="44"/>
      <c r="E27" s="44"/>
      <c r="F27" s="44"/>
      <c r="G27" s="44"/>
      <c r="H27" s="45"/>
      <c r="I27" s="45"/>
      <c r="J27" s="45"/>
      <c r="K27" s="45"/>
      <c r="L27" s="36">
        <f t="shared" si="1"/>
        <v>0</v>
      </c>
      <c r="M27" s="5"/>
      <c r="N27" s="46"/>
      <c r="O27" s="47"/>
      <c r="P27" s="47"/>
      <c r="Q27" s="47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>
      <c r="A28" s="31" t="s">
        <v>24</v>
      </c>
      <c r="B28" s="42"/>
      <c r="C28" s="43"/>
      <c r="D28" s="44"/>
      <c r="E28" s="44"/>
      <c r="F28" s="44"/>
      <c r="G28" s="44"/>
      <c r="H28" s="45"/>
      <c r="I28" s="45"/>
      <c r="J28" s="45"/>
      <c r="K28" s="45"/>
      <c r="L28" s="36">
        <f t="shared" si="1"/>
        <v>0</v>
      </c>
      <c r="M28" s="5"/>
      <c r="N28" s="48"/>
      <c r="O28" s="37"/>
      <c r="P28" s="37"/>
      <c r="Q28" s="37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ht="16.5" thickBot="1">
      <c r="A29" s="49" t="s">
        <v>25</v>
      </c>
      <c r="B29" s="50"/>
      <c r="C29" s="51"/>
      <c r="D29" s="52"/>
      <c r="E29" s="52"/>
      <c r="F29" s="52"/>
      <c r="G29" s="52"/>
      <c r="H29" s="53"/>
      <c r="I29" s="53"/>
      <c r="J29" s="53"/>
      <c r="K29" s="53"/>
      <c r="L29" s="54">
        <f t="shared" si="1"/>
        <v>0</v>
      </c>
      <c r="M29" s="5"/>
      <c r="N29" s="188"/>
      <c r="O29" s="189"/>
      <c r="P29" s="188"/>
      <c r="Q29" s="189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</row>
    <row r="30" spans="1:33" ht="12.75" customHeight="1" thickBot="1">
      <c r="A30" s="190" t="s">
        <v>26</v>
      </c>
      <c r="B30" s="191"/>
      <c r="C30" s="191"/>
      <c r="D30" s="191"/>
      <c r="E30" s="237"/>
      <c r="F30" s="191"/>
      <c r="G30" s="191"/>
      <c r="H30" s="237"/>
      <c r="I30" s="191"/>
      <c r="J30" s="191"/>
      <c r="K30" s="191"/>
      <c r="L30" s="192"/>
      <c r="M30" s="5"/>
      <c r="N30" s="55"/>
      <c r="O30" s="55"/>
      <c r="P30" s="55"/>
      <c r="Q30" s="5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3" ht="21.75" customHeight="1" thickBot="1">
      <c r="A31" s="344" t="s">
        <v>27</v>
      </c>
      <c r="B31" s="345"/>
      <c r="C31" s="345"/>
      <c r="D31" s="345"/>
      <c r="E31" s="345"/>
      <c r="F31" s="345"/>
      <c r="G31" s="345"/>
      <c r="H31" s="346"/>
      <c r="I31" s="193" t="s">
        <v>28</v>
      </c>
      <c r="J31" s="194"/>
      <c r="K31" s="195"/>
      <c r="L31" s="56">
        <f>SUM(L17:L29)</f>
        <v>0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3" ht="24.75" customHeight="1" thickTop="1" thickBot="1">
      <c r="A32" s="347"/>
      <c r="B32" s="348"/>
      <c r="C32" s="348"/>
      <c r="D32" s="348"/>
      <c r="E32" s="348"/>
      <c r="F32" s="348"/>
      <c r="G32" s="348"/>
      <c r="H32" s="349"/>
      <c r="I32" s="196" t="s">
        <v>94</v>
      </c>
      <c r="J32" s="197"/>
      <c r="K32" s="198"/>
      <c r="L32" s="56">
        <f>SUMIF(B17:B29, "=Cash Advance", L17:L29)</f>
        <v>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 ht="12.75" customHeight="1" thickTop="1">
      <c r="A33" s="57" t="s">
        <v>29</v>
      </c>
      <c r="B33" s="58" t="s">
        <v>30</v>
      </c>
      <c r="C33" s="219" t="s">
        <v>31</v>
      </c>
      <c r="D33" s="353"/>
      <c r="E33" s="354"/>
      <c r="F33" s="355"/>
      <c r="G33" s="220" t="s">
        <v>32</v>
      </c>
      <c r="H33" s="328"/>
      <c r="I33" s="356"/>
      <c r="J33" s="356"/>
      <c r="K33" s="357"/>
      <c r="L33" s="59" t="s">
        <v>33</v>
      </c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</row>
    <row r="34" spans="1:33" ht="18" customHeight="1">
      <c r="A34" s="61"/>
      <c r="B34" s="62"/>
      <c r="C34" s="221"/>
      <c r="D34" s="222"/>
      <c r="E34" s="311"/>
      <c r="F34" s="223"/>
      <c r="G34" s="224"/>
      <c r="H34" s="329"/>
      <c r="I34" s="222"/>
      <c r="J34" s="222"/>
      <c r="K34" s="222"/>
      <c r="L34" s="63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ht="22.5" customHeight="1">
      <c r="A35" s="239" t="s">
        <v>34</v>
      </c>
      <c r="B35" s="240"/>
      <c r="C35" s="240"/>
      <c r="D35" s="240"/>
      <c r="E35" s="235"/>
      <c r="F35" s="240"/>
      <c r="G35" s="240"/>
      <c r="H35" s="235"/>
      <c r="I35" s="240"/>
      <c r="J35" s="240"/>
      <c r="K35" s="240"/>
      <c r="L35" s="24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</row>
    <row r="36" spans="1:33" ht="12.75" customHeight="1">
      <c r="A36" s="64" t="s">
        <v>2</v>
      </c>
      <c r="B36" s="65"/>
      <c r="C36" s="66" t="s">
        <v>35</v>
      </c>
      <c r="D36" s="67" t="s">
        <v>36</v>
      </c>
      <c r="E36" s="325"/>
      <c r="F36" s="65"/>
      <c r="G36" s="68"/>
      <c r="H36" s="330"/>
      <c r="I36" s="69"/>
      <c r="J36" s="69"/>
      <c r="K36" s="70"/>
      <c r="L36" s="71" t="s">
        <v>35</v>
      </c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</row>
    <row r="37" spans="1:33" ht="27" customHeight="1">
      <c r="A37" s="72"/>
      <c r="B37" s="73"/>
      <c r="C37" s="74"/>
      <c r="D37" s="75"/>
      <c r="E37" s="75"/>
      <c r="F37" s="76"/>
      <c r="G37" s="77"/>
      <c r="H37" s="331"/>
      <c r="I37" s="76"/>
      <c r="J37" s="157"/>
      <c r="K37" s="185"/>
      <c r="L37" s="184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</row>
    <row r="38" spans="1:33" ht="12.75" customHeight="1">
      <c r="A38" s="78" t="s">
        <v>37</v>
      </c>
      <c r="B38" s="79"/>
      <c r="C38" s="80" t="s">
        <v>35</v>
      </c>
      <c r="D38" s="18" t="s">
        <v>38</v>
      </c>
      <c r="E38" s="19"/>
      <c r="F38" s="19"/>
      <c r="G38" s="81"/>
      <c r="H38" s="82"/>
      <c r="I38" s="82"/>
      <c r="J38" s="82"/>
      <c r="K38" s="83"/>
      <c r="L38" s="84" t="s">
        <v>35</v>
      </c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</row>
    <row r="39" spans="1:33" ht="27" customHeight="1" thickBot="1">
      <c r="A39" s="72"/>
      <c r="B39" s="85"/>
      <c r="C39" s="86"/>
      <c r="D39" s="87"/>
      <c r="E39" s="326"/>
      <c r="F39" s="88"/>
      <c r="G39" s="89"/>
      <c r="H39" s="89"/>
      <c r="I39" s="89"/>
      <c r="J39" s="89"/>
      <c r="K39" s="187"/>
      <c r="L39" s="186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</row>
    <row r="40" spans="1:33" ht="6.75" customHeight="1">
      <c r="A40" s="90"/>
      <c r="B40" s="91"/>
      <c r="C40" s="92"/>
      <c r="D40" s="93"/>
      <c r="E40" s="93"/>
      <c r="F40" s="94"/>
      <c r="G40" s="92"/>
      <c r="H40" s="92"/>
      <c r="I40" s="92"/>
      <c r="J40" s="92"/>
      <c r="K40" s="95"/>
      <c r="L40" s="96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</row>
    <row r="41" spans="1:33" ht="12.75" customHeight="1">
      <c r="A41" s="208" t="s">
        <v>39</v>
      </c>
      <c r="B41" s="209"/>
      <c r="C41" s="209"/>
      <c r="D41" s="209"/>
      <c r="E41" s="324"/>
      <c r="F41" s="209"/>
      <c r="G41" s="209"/>
      <c r="H41" s="324"/>
      <c r="I41" s="209"/>
      <c r="J41" s="209"/>
      <c r="K41" s="209"/>
      <c r="L41" s="210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1:33" ht="12.75" customHeight="1">
      <c r="A42" s="211"/>
      <c r="B42" s="212"/>
      <c r="C42" s="212"/>
      <c r="D42" s="212"/>
      <c r="E42" s="324"/>
      <c r="F42" s="212"/>
      <c r="G42" s="212"/>
      <c r="H42" s="324"/>
      <c r="I42" s="212"/>
      <c r="J42" s="212"/>
      <c r="K42" s="212"/>
      <c r="L42" s="21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1:33" ht="18.75" customHeight="1">
      <c r="A43" s="97" t="s">
        <v>40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9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</row>
    <row r="44" spans="1:33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</row>
    <row r="45" spans="1:33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1:33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1:33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1:3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1:33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1:33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1:33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1:33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1:33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1:33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1:33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1:33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1:3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</row>
    <row r="124" spans="1:33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</row>
    <row r="125" spans="1:33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</row>
    <row r="126" spans="1:33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</row>
    <row r="127" spans="1:33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1:33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1:33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</row>
    <row r="130" spans="1:33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</row>
    <row r="131" spans="1:33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</row>
    <row r="132" spans="1:33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</row>
    <row r="133" spans="1: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</row>
    <row r="134" spans="1:33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</row>
    <row r="135" spans="1:33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</row>
    <row r="136" spans="1:33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</row>
    <row r="137" spans="1:33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</row>
    <row r="138" spans="1:33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</row>
    <row r="139" spans="1:33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</row>
    <row r="140" spans="1:33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</row>
    <row r="141" spans="1:33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</row>
    <row r="142" spans="1:33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</row>
    <row r="143" spans="1:3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</row>
    <row r="144" spans="1:33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</row>
    <row r="145" spans="1:33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</row>
    <row r="146" spans="1:33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</row>
    <row r="147" spans="1:33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</row>
    <row r="148" spans="1:33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</row>
    <row r="149" spans="1:33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</row>
    <row r="150" spans="1:33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</row>
    <row r="151" spans="1:33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</row>
    <row r="152" spans="1:33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</row>
    <row r="153" spans="1:3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</row>
    <row r="154" spans="1:33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</row>
    <row r="155" spans="1:33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</row>
    <row r="156" spans="1:33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</row>
    <row r="157" spans="1:33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</row>
    <row r="158" spans="1:33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</row>
    <row r="159" spans="1:33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</row>
    <row r="160" spans="1:33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</row>
    <row r="161" spans="1:33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</row>
    <row r="162" spans="1:33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</row>
    <row r="163" spans="1:3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</row>
    <row r="164" spans="1:33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</row>
    <row r="165" spans="1:33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</row>
    <row r="166" spans="1:33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</row>
    <row r="167" spans="1:33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</row>
    <row r="168" spans="1:33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</row>
    <row r="169" spans="1:33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</row>
    <row r="170" spans="1:33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</row>
    <row r="171" spans="1:33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</row>
    <row r="172" spans="1:33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</row>
    <row r="173" spans="1:3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</row>
    <row r="174" spans="1:33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</row>
    <row r="175" spans="1:33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</row>
    <row r="176" spans="1:33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</row>
    <row r="177" spans="1:33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</row>
    <row r="180" spans="1:33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</row>
    <row r="181" spans="1:33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</row>
    <row r="182" spans="1:33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</row>
    <row r="183" spans="1:3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</row>
    <row r="184" spans="1:33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</row>
    <row r="185" spans="1:33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</row>
    <row r="186" spans="1:33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</row>
    <row r="187" spans="1:33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</row>
    <row r="188" spans="1:33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</row>
    <row r="189" spans="1:33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</row>
    <row r="190" spans="1:33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</row>
    <row r="191" spans="1:33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</row>
    <row r="192" spans="1:33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</row>
    <row r="193" spans="1:3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</row>
    <row r="194" spans="1:33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</row>
    <row r="195" spans="1:33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</row>
    <row r="196" spans="1:33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</row>
    <row r="197" spans="1:33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</row>
    <row r="198" spans="1:33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</row>
    <row r="199" spans="1:33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</row>
    <row r="200" spans="1:33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</row>
    <row r="201" spans="1:33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</row>
    <row r="202" spans="1:33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</row>
    <row r="203" spans="1:3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</row>
    <row r="204" spans="1:33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</row>
    <row r="205" spans="1:33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</row>
    <row r="206" spans="1:33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</row>
    <row r="207" spans="1:33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</row>
    <row r="208" spans="1:33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</row>
    <row r="209" spans="1:33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</row>
    <row r="210" spans="1:33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</row>
    <row r="211" spans="1:33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</row>
    <row r="212" spans="1:33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</row>
    <row r="213" spans="1:3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</row>
    <row r="214" spans="1:33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</row>
    <row r="215" spans="1:33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</row>
    <row r="216" spans="1:33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</row>
    <row r="217" spans="1:33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</row>
    <row r="218" spans="1:33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</row>
    <row r="219" spans="1:33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</row>
    <row r="220" spans="1:33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</row>
    <row r="221" spans="1:33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</row>
    <row r="222" spans="1:33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</row>
    <row r="223" spans="1:3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</row>
    <row r="224" spans="1:33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</row>
    <row r="225" spans="1:33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</row>
    <row r="226" spans="1:33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</row>
    <row r="227" spans="1:33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</row>
    <row r="230" spans="1:33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</row>
    <row r="231" spans="1:33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</row>
    <row r="232" spans="1:33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</row>
    <row r="233" spans="1: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</row>
    <row r="234" spans="1:33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</row>
    <row r="235" spans="1:33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</row>
    <row r="236" spans="1:33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</row>
    <row r="237" spans="1:33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</row>
    <row r="238" spans="1:33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</row>
    <row r="239" spans="1:33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</row>
    <row r="240" spans="1:33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</row>
    <row r="241" spans="1:33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</row>
    <row r="242" spans="1:33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</row>
    <row r="243" spans="1:3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</row>
    <row r="244" spans="1:33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</row>
    <row r="245" spans="1:33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</row>
    <row r="246" spans="1:33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</row>
    <row r="247" spans="1:33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</row>
    <row r="248" spans="1:33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</row>
    <row r="249" spans="1:33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</row>
    <row r="250" spans="1:33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</row>
    <row r="251" spans="1:33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</row>
    <row r="252" spans="1:33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</row>
    <row r="253" spans="1:3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</row>
    <row r="254" spans="1:33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</row>
    <row r="255" spans="1:33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</row>
    <row r="256" spans="1:33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</row>
    <row r="257" spans="1:33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</row>
    <row r="258" spans="1:33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</row>
    <row r="259" spans="1:33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</row>
    <row r="260" spans="1:33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</row>
    <row r="261" spans="1:33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</row>
    <row r="262" spans="1:33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</row>
    <row r="263" spans="1:33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</row>
    <row r="264" spans="1:33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</row>
    <row r="265" spans="1:33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</row>
    <row r="266" spans="1:33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</row>
    <row r="267" spans="1:33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</row>
    <row r="268" spans="1:33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</row>
    <row r="269" spans="1:33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</row>
    <row r="270" spans="1:33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</row>
    <row r="271" spans="1:33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</row>
    <row r="272" spans="1:33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</row>
    <row r="273" spans="1:33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</row>
    <row r="274" spans="1:33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</row>
    <row r="275" spans="1:33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</row>
    <row r="276" spans="1:33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</row>
    <row r="277" spans="1:33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</row>
    <row r="278" spans="1:33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</row>
    <row r="279" spans="1:33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</row>
    <row r="280" spans="1:33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</row>
    <row r="281" spans="1:33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</row>
    <row r="282" spans="1:33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</row>
    <row r="283" spans="1:33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</row>
    <row r="284" spans="1:33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</row>
    <row r="285" spans="1:33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</row>
    <row r="286" spans="1:33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</row>
    <row r="287" spans="1:33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</row>
    <row r="288" spans="1:33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</row>
    <row r="289" spans="1:33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</row>
    <row r="290" spans="1:33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</row>
    <row r="291" spans="1:33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</row>
    <row r="292" spans="1:33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</row>
    <row r="293" spans="1:33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</row>
    <row r="294" spans="1:33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</row>
    <row r="295" spans="1:33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</row>
    <row r="296" spans="1:33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</row>
    <row r="297" spans="1:33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</row>
    <row r="298" spans="1:33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</row>
    <row r="299" spans="1:33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</row>
    <row r="300" spans="1:33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</row>
    <row r="301" spans="1:33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</row>
    <row r="302" spans="1:33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</row>
    <row r="303" spans="1:33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</row>
    <row r="304" spans="1:33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</row>
    <row r="305" spans="1:33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</row>
    <row r="306" spans="1:33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</row>
    <row r="307" spans="1:33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</row>
    <row r="308" spans="1:33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</row>
    <row r="309" spans="1:33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</row>
    <row r="310" spans="1:33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</row>
    <row r="311" spans="1:33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</row>
    <row r="312" spans="1:33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</row>
    <row r="313" spans="1:33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</row>
    <row r="314" spans="1:33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</row>
    <row r="315" spans="1:33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</row>
    <row r="316" spans="1:33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</row>
    <row r="317" spans="1:33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</row>
    <row r="318" spans="1:33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</row>
    <row r="319" spans="1:33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</row>
    <row r="320" spans="1:33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</row>
    <row r="321" spans="1:33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</row>
    <row r="322" spans="1:33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</row>
    <row r="323" spans="1:33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</row>
    <row r="324" spans="1:33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</row>
    <row r="325" spans="1:33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</row>
    <row r="326" spans="1:33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</row>
    <row r="327" spans="1:33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</row>
    <row r="328" spans="1:33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</row>
    <row r="329" spans="1:33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</row>
    <row r="330" spans="1:33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</row>
    <row r="331" spans="1:33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</row>
    <row r="332" spans="1:33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</row>
    <row r="333" spans="1:33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</row>
    <row r="334" spans="1:33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</row>
    <row r="335" spans="1:33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</row>
    <row r="336" spans="1:33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</row>
    <row r="337" spans="1:33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</row>
    <row r="338" spans="1:33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</row>
    <row r="339" spans="1:33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</row>
    <row r="340" spans="1:33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</row>
    <row r="341" spans="1:33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</row>
    <row r="342" spans="1:33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</row>
    <row r="343" spans="1:33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</row>
    <row r="344" spans="1:33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</row>
    <row r="345" spans="1:33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</row>
    <row r="346" spans="1:33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</row>
    <row r="347" spans="1:33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</row>
    <row r="348" spans="1:33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</row>
    <row r="349" spans="1:33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</row>
    <row r="350" spans="1:33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</row>
    <row r="351" spans="1:33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</row>
    <row r="352" spans="1:33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</row>
    <row r="353" spans="1:33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</row>
    <row r="354" spans="1:33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</row>
    <row r="355" spans="1:33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</row>
    <row r="356" spans="1:33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</row>
    <row r="357" spans="1:33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</row>
    <row r="358" spans="1:33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</row>
    <row r="359" spans="1:33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</row>
    <row r="360" spans="1:33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</row>
    <row r="361" spans="1:33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</row>
    <row r="362" spans="1:33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</row>
    <row r="363" spans="1:33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</row>
    <row r="364" spans="1:33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</row>
    <row r="365" spans="1:33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</row>
    <row r="366" spans="1:33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</row>
    <row r="367" spans="1:33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</row>
    <row r="368" spans="1:33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</row>
    <row r="369" spans="1:33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</row>
    <row r="370" spans="1:33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</row>
    <row r="371" spans="1:33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</row>
    <row r="372" spans="1:33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</row>
    <row r="373" spans="1:33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</row>
    <row r="374" spans="1:33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</row>
    <row r="375" spans="1:33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</row>
    <row r="376" spans="1:33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</row>
    <row r="377" spans="1:33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</row>
    <row r="378" spans="1:33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</row>
    <row r="379" spans="1:33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</row>
    <row r="380" spans="1:33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</row>
    <row r="381" spans="1:33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</row>
    <row r="382" spans="1:33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</row>
    <row r="383" spans="1:33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</row>
    <row r="384" spans="1:33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</row>
    <row r="385" spans="1:33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</row>
    <row r="386" spans="1:33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</row>
    <row r="387" spans="1:33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</row>
    <row r="388" spans="1:33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</row>
    <row r="389" spans="1:33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</row>
    <row r="390" spans="1:33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</row>
    <row r="391" spans="1:33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</row>
    <row r="392" spans="1:33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spans="1:33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spans="1:33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spans="1:33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spans="1:33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</row>
    <row r="397" spans="1:33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</row>
    <row r="398" spans="1:33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</row>
    <row r="399" spans="1:33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</row>
    <row r="400" spans="1:33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</row>
    <row r="401" spans="1:33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</row>
    <row r="402" spans="1:33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</row>
    <row r="403" spans="1:33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</row>
    <row r="404" spans="1:33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</row>
    <row r="405" spans="1:33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</row>
    <row r="406" spans="1:33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</row>
    <row r="407" spans="1:33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</row>
    <row r="408" spans="1:33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</row>
    <row r="409" spans="1:33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</row>
    <row r="410" spans="1:33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</row>
    <row r="411" spans="1:33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</row>
    <row r="412" spans="1:33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</row>
    <row r="413" spans="1:33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</row>
    <row r="414" spans="1:33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</row>
    <row r="415" spans="1:33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</row>
    <row r="416" spans="1:33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</row>
    <row r="417" spans="1:33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</row>
    <row r="418" spans="1:33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</row>
    <row r="419" spans="1:33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</row>
    <row r="420" spans="1:33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</row>
    <row r="421" spans="1:33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</row>
    <row r="422" spans="1:33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</row>
    <row r="423" spans="1:33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</row>
    <row r="424" spans="1:33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</row>
    <row r="425" spans="1:33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</row>
    <row r="426" spans="1:33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</row>
    <row r="427" spans="1:33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</row>
    <row r="428" spans="1:33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</row>
    <row r="429" spans="1:33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</row>
    <row r="430" spans="1:33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</row>
    <row r="431" spans="1:33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</row>
    <row r="432" spans="1:33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</row>
    <row r="433" spans="1:33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</row>
    <row r="434" spans="1:33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</row>
    <row r="435" spans="1:33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</row>
    <row r="436" spans="1:33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</row>
    <row r="437" spans="1:33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</row>
    <row r="438" spans="1:33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</row>
    <row r="439" spans="1:33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</row>
    <row r="440" spans="1:33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</row>
    <row r="441" spans="1:33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</row>
    <row r="442" spans="1:33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</row>
    <row r="443" spans="1:33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</row>
    <row r="444" spans="1:33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</row>
    <row r="445" spans="1:33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</row>
    <row r="446" spans="1:33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</row>
    <row r="447" spans="1:33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</row>
    <row r="448" spans="1:33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</row>
    <row r="449" spans="1:33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</row>
    <row r="450" spans="1:33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</row>
    <row r="451" spans="1:33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</row>
    <row r="452" spans="1:33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</row>
    <row r="453" spans="1:33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</row>
    <row r="454" spans="1:33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</row>
    <row r="455" spans="1:33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</row>
    <row r="456" spans="1:33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</row>
    <row r="457" spans="1:33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</row>
    <row r="458" spans="1:33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</row>
    <row r="459" spans="1:33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</row>
    <row r="460" spans="1:33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</row>
    <row r="461" spans="1:33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</row>
    <row r="462" spans="1:33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</row>
    <row r="463" spans="1:33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</row>
    <row r="464" spans="1:33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</row>
    <row r="465" spans="1:33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</row>
    <row r="466" spans="1:33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</row>
    <row r="467" spans="1:33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</row>
    <row r="468" spans="1:33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</row>
    <row r="469" spans="1:33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</row>
    <row r="470" spans="1:33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</row>
    <row r="471" spans="1:33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</row>
    <row r="472" spans="1:33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</row>
    <row r="473" spans="1:33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</row>
    <row r="474" spans="1:33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</row>
    <row r="475" spans="1:33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</row>
    <row r="476" spans="1:33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</row>
    <row r="477" spans="1:33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</row>
    <row r="478" spans="1:33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</row>
    <row r="479" spans="1:33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</row>
    <row r="480" spans="1:33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</row>
    <row r="481" spans="1:33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</row>
    <row r="482" spans="1:33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</row>
    <row r="483" spans="1:33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</row>
    <row r="484" spans="1:33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</row>
    <row r="485" spans="1:33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</row>
    <row r="486" spans="1:33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</row>
    <row r="487" spans="1:33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</row>
    <row r="488" spans="1:33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</row>
    <row r="489" spans="1:33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</row>
    <row r="490" spans="1:33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</row>
    <row r="491" spans="1:33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</row>
    <row r="492" spans="1:33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</row>
    <row r="493" spans="1:33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</row>
    <row r="494" spans="1:33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</row>
    <row r="495" spans="1:33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</row>
    <row r="496" spans="1:33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</row>
    <row r="497" spans="1:33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</row>
    <row r="498" spans="1:33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</row>
    <row r="499" spans="1:33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</row>
    <row r="500" spans="1:33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</row>
    <row r="501" spans="1:33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</row>
    <row r="502" spans="1:33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</row>
    <row r="503" spans="1:33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</row>
    <row r="504" spans="1:33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</row>
    <row r="505" spans="1:33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</row>
    <row r="506" spans="1:33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</row>
    <row r="507" spans="1:33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</row>
    <row r="508" spans="1:33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</row>
    <row r="509" spans="1:33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</row>
    <row r="510" spans="1:33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</row>
    <row r="511" spans="1:33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</row>
    <row r="512" spans="1:33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</row>
    <row r="513" spans="1:33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</row>
    <row r="514" spans="1:33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</row>
    <row r="515" spans="1:33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</row>
    <row r="516" spans="1:33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</row>
    <row r="517" spans="1:33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</row>
    <row r="518" spans="1:33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</row>
    <row r="519" spans="1:33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</row>
    <row r="520" spans="1:33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</row>
    <row r="521" spans="1:33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</row>
    <row r="522" spans="1:33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</row>
    <row r="523" spans="1:33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</row>
    <row r="524" spans="1:33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</row>
    <row r="525" spans="1:33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</row>
    <row r="526" spans="1:33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</row>
    <row r="527" spans="1:33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</row>
    <row r="528" spans="1:33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</row>
    <row r="529" spans="1:33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</row>
    <row r="530" spans="1:33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</row>
    <row r="531" spans="1:33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</row>
    <row r="532" spans="1:33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</row>
    <row r="533" spans="1:33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</row>
    <row r="534" spans="1:33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</row>
    <row r="535" spans="1:33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</row>
    <row r="536" spans="1:33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</row>
    <row r="537" spans="1:33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</row>
    <row r="538" spans="1:33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</row>
    <row r="539" spans="1:33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</row>
    <row r="540" spans="1:33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</row>
    <row r="541" spans="1:33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</row>
    <row r="542" spans="1:33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</row>
    <row r="543" spans="1:33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</row>
    <row r="544" spans="1:33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</row>
    <row r="545" spans="1:33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</row>
    <row r="546" spans="1:33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</row>
    <row r="547" spans="1:33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</row>
    <row r="548" spans="1:33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</row>
    <row r="549" spans="1:33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</row>
    <row r="550" spans="1:33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</row>
    <row r="551" spans="1:33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</row>
    <row r="552" spans="1:33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</row>
    <row r="553" spans="1:33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</row>
    <row r="554" spans="1:33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</row>
    <row r="555" spans="1:33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</row>
    <row r="556" spans="1:33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</row>
    <row r="557" spans="1:33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</row>
    <row r="558" spans="1:33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</row>
    <row r="559" spans="1:33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</row>
    <row r="560" spans="1:33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</row>
    <row r="561" spans="1:33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</row>
    <row r="562" spans="1:33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</row>
    <row r="563" spans="1:33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</row>
    <row r="564" spans="1:33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</row>
    <row r="565" spans="1:33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</row>
    <row r="566" spans="1:33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</row>
    <row r="567" spans="1:33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</row>
    <row r="568" spans="1:33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</row>
    <row r="569" spans="1:33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</row>
    <row r="570" spans="1:33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</row>
    <row r="571" spans="1:33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</row>
    <row r="572" spans="1:33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</row>
    <row r="573" spans="1:33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</row>
    <row r="574" spans="1:33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</row>
    <row r="575" spans="1:33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</row>
    <row r="576" spans="1:33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</row>
    <row r="577" spans="1:33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</row>
    <row r="578" spans="1:33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</row>
    <row r="579" spans="1:33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</row>
    <row r="580" spans="1:33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</row>
    <row r="581" spans="1:33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</row>
    <row r="582" spans="1:33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</row>
    <row r="583" spans="1:33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</row>
    <row r="584" spans="1:33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</row>
    <row r="585" spans="1:33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</row>
    <row r="586" spans="1:33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</row>
    <row r="587" spans="1:33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</row>
    <row r="588" spans="1:33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</row>
    <row r="589" spans="1:33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</row>
    <row r="590" spans="1:33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</row>
    <row r="591" spans="1:33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</row>
    <row r="592" spans="1:33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</row>
    <row r="593" spans="1:33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</row>
    <row r="594" spans="1:33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</row>
    <row r="595" spans="1:33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</row>
    <row r="596" spans="1:33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</row>
    <row r="597" spans="1:33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</row>
    <row r="598" spans="1:33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</row>
    <row r="599" spans="1:33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</row>
    <row r="600" spans="1:33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</row>
    <row r="601" spans="1:33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</row>
    <row r="602" spans="1:33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</row>
    <row r="603" spans="1:33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</row>
    <row r="604" spans="1:33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</row>
    <row r="605" spans="1:33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</row>
    <row r="606" spans="1:33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</row>
    <row r="607" spans="1:33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</row>
    <row r="608" spans="1:33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</row>
    <row r="609" spans="1:33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</row>
    <row r="610" spans="1:33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</row>
    <row r="611" spans="1:33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</row>
    <row r="612" spans="1:33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</row>
    <row r="613" spans="1:33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</row>
    <row r="614" spans="1:33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</row>
    <row r="615" spans="1:33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</row>
    <row r="616" spans="1:33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</row>
    <row r="617" spans="1:33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</row>
    <row r="618" spans="1:33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</row>
    <row r="619" spans="1:33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</row>
    <row r="620" spans="1:33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</row>
    <row r="621" spans="1:33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</row>
    <row r="622" spans="1:33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</row>
    <row r="623" spans="1:33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</row>
    <row r="624" spans="1:33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</row>
    <row r="625" spans="1:33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</row>
    <row r="626" spans="1:33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</row>
    <row r="627" spans="1:33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</row>
    <row r="628" spans="1:33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</row>
    <row r="629" spans="1:33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</row>
    <row r="630" spans="1:33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</row>
    <row r="631" spans="1:33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</row>
    <row r="632" spans="1:33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</row>
    <row r="633" spans="1:33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</row>
    <row r="634" spans="1:33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</row>
    <row r="635" spans="1:33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</row>
    <row r="636" spans="1:33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</row>
    <row r="637" spans="1:33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</row>
    <row r="638" spans="1:33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</row>
    <row r="639" spans="1:33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</row>
    <row r="640" spans="1:33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</row>
    <row r="641" spans="1:33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</row>
    <row r="642" spans="1:33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</row>
    <row r="643" spans="1:33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</row>
    <row r="644" spans="1:33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</row>
    <row r="645" spans="1:33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</row>
    <row r="646" spans="1:33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</row>
    <row r="647" spans="1:33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</row>
    <row r="648" spans="1:33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</row>
    <row r="649" spans="1:33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</row>
    <row r="650" spans="1:33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</row>
    <row r="651" spans="1:33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</row>
    <row r="652" spans="1:33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</row>
    <row r="653" spans="1:33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</row>
    <row r="654" spans="1:33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</row>
    <row r="655" spans="1:33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</row>
    <row r="656" spans="1:33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</row>
    <row r="657" spans="1:33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</row>
    <row r="658" spans="1:33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</row>
    <row r="659" spans="1:33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</row>
    <row r="660" spans="1:33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</row>
    <row r="661" spans="1:33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</row>
    <row r="662" spans="1:33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</row>
    <row r="663" spans="1:33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</row>
    <row r="664" spans="1:33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</row>
    <row r="665" spans="1:33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</row>
    <row r="666" spans="1:33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</row>
    <row r="667" spans="1:33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</row>
    <row r="668" spans="1:33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</row>
    <row r="669" spans="1:33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</row>
    <row r="670" spans="1:33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</row>
    <row r="671" spans="1:33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</row>
    <row r="672" spans="1:33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</row>
    <row r="673" spans="1:33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</row>
    <row r="674" spans="1:33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</row>
    <row r="675" spans="1:33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</row>
    <row r="676" spans="1:33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</row>
    <row r="677" spans="1:33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</row>
    <row r="678" spans="1:33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</row>
    <row r="679" spans="1:33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</row>
    <row r="680" spans="1:33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</row>
    <row r="681" spans="1:33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</row>
    <row r="682" spans="1:33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</row>
    <row r="683" spans="1:33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</row>
    <row r="684" spans="1:33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</row>
    <row r="685" spans="1:33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</row>
    <row r="686" spans="1:33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</row>
    <row r="687" spans="1:33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</row>
    <row r="688" spans="1:33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</row>
    <row r="689" spans="1:33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</row>
    <row r="690" spans="1:33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</row>
    <row r="691" spans="1:33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</row>
    <row r="692" spans="1:33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</row>
    <row r="693" spans="1:33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</row>
    <row r="694" spans="1:33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</row>
    <row r="695" spans="1:33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</row>
    <row r="696" spans="1:33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</row>
    <row r="697" spans="1:33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</row>
    <row r="698" spans="1:33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</row>
    <row r="699" spans="1:33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</row>
    <row r="700" spans="1:33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</row>
    <row r="701" spans="1:33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</row>
    <row r="702" spans="1:33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</row>
    <row r="703" spans="1:33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</row>
    <row r="704" spans="1:33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</row>
    <row r="705" spans="1:33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</row>
    <row r="706" spans="1:33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</row>
    <row r="707" spans="1:33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</row>
    <row r="708" spans="1:33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</row>
    <row r="709" spans="1:33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</row>
    <row r="710" spans="1:33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</row>
    <row r="711" spans="1:33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</row>
    <row r="712" spans="1:33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</row>
    <row r="713" spans="1:33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</row>
    <row r="714" spans="1:33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</row>
    <row r="715" spans="1:33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</row>
    <row r="716" spans="1:33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</row>
    <row r="717" spans="1:33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</row>
    <row r="718" spans="1:33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</row>
    <row r="719" spans="1:33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</row>
    <row r="720" spans="1:33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</row>
    <row r="721" spans="1:33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</row>
    <row r="722" spans="1:33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</row>
    <row r="723" spans="1:33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</row>
    <row r="724" spans="1:33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</row>
    <row r="725" spans="1:33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</row>
    <row r="726" spans="1:33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</row>
    <row r="727" spans="1:33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</row>
    <row r="728" spans="1:33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</row>
    <row r="729" spans="1:33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</row>
    <row r="730" spans="1:33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</row>
    <row r="731" spans="1:33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</row>
    <row r="732" spans="1:33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</row>
    <row r="733" spans="1:33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</row>
    <row r="734" spans="1:33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</row>
    <row r="735" spans="1:33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</row>
    <row r="736" spans="1:33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</row>
    <row r="737" spans="1:33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</row>
    <row r="738" spans="1:33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</row>
    <row r="739" spans="1:33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</row>
    <row r="740" spans="1:33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</row>
    <row r="741" spans="1:33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</row>
    <row r="742" spans="1:33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</row>
    <row r="743" spans="1:33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</row>
    <row r="744" spans="1:33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</row>
    <row r="745" spans="1:33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</row>
    <row r="746" spans="1:33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</row>
    <row r="747" spans="1:33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</row>
    <row r="748" spans="1:33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</row>
    <row r="749" spans="1:33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</row>
    <row r="750" spans="1:33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</row>
    <row r="751" spans="1:33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</row>
    <row r="752" spans="1:33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</row>
    <row r="753" spans="1:33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</row>
    <row r="754" spans="1:33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</row>
    <row r="755" spans="1:33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</row>
    <row r="756" spans="1:33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</row>
    <row r="757" spans="1:33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</row>
    <row r="758" spans="1:33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</row>
    <row r="759" spans="1:33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</row>
    <row r="760" spans="1:33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</row>
    <row r="761" spans="1:33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</row>
    <row r="762" spans="1:33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</row>
    <row r="763" spans="1:33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</row>
    <row r="764" spans="1:33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</row>
    <row r="765" spans="1:33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</row>
    <row r="766" spans="1:33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</row>
    <row r="767" spans="1:33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</row>
    <row r="768" spans="1:33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</row>
    <row r="769" spans="1:33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</row>
    <row r="770" spans="1:33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</row>
    <row r="771" spans="1:33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</row>
    <row r="772" spans="1:33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</row>
    <row r="773" spans="1:33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</row>
    <row r="774" spans="1:33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</row>
    <row r="775" spans="1:33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</row>
    <row r="776" spans="1:33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</row>
    <row r="777" spans="1:33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</row>
    <row r="778" spans="1:33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</row>
    <row r="779" spans="1:33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</row>
    <row r="780" spans="1:33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</row>
    <row r="781" spans="1:33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</row>
    <row r="782" spans="1:33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</row>
    <row r="783" spans="1:33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</row>
    <row r="784" spans="1:33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</row>
    <row r="785" spans="1:33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</row>
    <row r="786" spans="1:33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</row>
    <row r="787" spans="1:33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</row>
    <row r="788" spans="1:33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</row>
    <row r="789" spans="1:33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</row>
    <row r="790" spans="1:33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</row>
    <row r="791" spans="1:33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</row>
    <row r="792" spans="1:33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</row>
    <row r="793" spans="1:33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</row>
    <row r="794" spans="1:33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</row>
    <row r="795" spans="1:33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</row>
    <row r="796" spans="1:33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</row>
    <row r="797" spans="1:33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</row>
    <row r="798" spans="1:33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</row>
    <row r="799" spans="1:33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</row>
    <row r="800" spans="1:33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</row>
    <row r="801" spans="1:33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</row>
    <row r="802" spans="1:33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</row>
    <row r="803" spans="1:33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</row>
    <row r="804" spans="1:33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</row>
    <row r="805" spans="1:33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</row>
    <row r="806" spans="1:33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</row>
    <row r="807" spans="1:33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</row>
    <row r="808" spans="1:33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</row>
    <row r="809" spans="1:33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</row>
    <row r="810" spans="1:33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</row>
    <row r="811" spans="1:33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</row>
    <row r="812" spans="1:33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</row>
    <row r="813" spans="1:33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</row>
    <row r="814" spans="1:33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</row>
    <row r="815" spans="1:33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</row>
    <row r="816" spans="1:33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</row>
    <row r="817" spans="1:33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</row>
    <row r="818" spans="1:33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</row>
    <row r="819" spans="1:33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</row>
    <row r="820" spans="1:33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</row>
    <row r="821" spans="1:33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</row>
    <row r="822" spans="1:33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</row>
    <row r="823" spans="1:33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</row>
    <row r="824" spans="1:33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</row>
    <row r="825" spans="1:33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</row>
    <row r="826" spans="1:33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</row>
    <row r="827" spans="1:33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</row>
    <row r="828" spans="1:33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</row>
    <row r="829" spans="1:33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</row>
    <row r="830" spans="1:33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</row>
    <row r="831" spans="1:33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</row>
    <row r="832" spans="1:33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</row>
    <row r="833" spans="1:33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</row>
    <row r="834" spans="1:33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</row>
    <row r="835" spans="1:33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</row>
    <row r="836" spans="1:33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</row>
    <row r="837" spans="1:33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</row>
    <row r="838" spans="1:33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</row>
    <row r="839" spans="1:33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</row>
    <row r="840" spans="1:33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</row>
    <row r="841" spans="1:33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</row>
    <row r="842" spans="1:33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</row>
    <row r="843" spans="1:33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</row>
    <row r="844" spans="1:33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</row>
    <row r="845" spans="1:33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</row>
    <row r="846" spans="1:33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</row>
    <row r="847" spans="1:33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</row>
    <row r="848" spans="1:33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</row>
    <row r="849" spans="1:33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</row>
    <row r="850" spans="1:33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</row>
    <row r="851" spans="1:33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</row>
    <row r="852" spans="1:33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</row>
    <row r="853" spans="1:33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</row>
    <row r="854" spans="1:33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</row>
    <row r="855" spans="1:33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</row>
    <row r="856" spans="1:33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</row>
    <row r="857" spans="1:33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</row>
    <row r="858" spans="1:33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</row>
    <row r="859" spans="1:33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</row>
    <row r="860" spans="1:33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</row>
    <row r="861" spans="1:33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</row>
    <row r="862" spans="1:33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</row>
    <row r="863" spans="1:33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</row>
    <row r="864" spans="1:33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</row>
    <row r="865" spans="1:33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</row>
    <row r="866" spans="1:33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</row>
    <row r="867" spans="1:33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</row>
    <row r="868" spans="1:33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</row>
    <row r="869" spans="1:33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</row>
    <row r="870" spans="1:33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</row>
    <row r="871" spans="1:33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</row>
    <row r="872" spans="1:33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</row>
    <row r="873" spans="1:33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</row>
    <row r="874" spans="1:33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</row>
    <row r="875" spans="1:33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</row>
    <row r="876" spans="1:33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</row>
    <row r="877" spans="1:33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</row>
    <row r="878" spans="1:33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</row>
    <row r="879" spans="1:33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</row>
    <row r="880" spans="1:33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</row>
    <row r="881" spans="1:33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</row>
    <row r="882" spans="1:33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</row>
    <row r="883" spans="1:33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</row>
    <row r="884" spans="1:33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</row>
    <row r="885" spans="1:33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</row>
    <row r="886" spans="1:33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</row>
    <row r="887" spans="1:33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</row>
    <row r="888" spans="1:33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</row>
    <row r="889" spans="1:33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</row>
    <row r="890" spans="1:33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</row>
    <row r="891" spans="1:33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</row>
    <row r="892" spans="1:33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</row>
    <row r="893" spans="1:33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</row>
    <row r="894" spans="1:33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</row>
    <row r="895" spans="1:33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</row>
    <row r="896" spans="1:33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</row>
    <row r="897" spans="1:33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</row>
    <row r="898" spans="1:33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</row>
    <row r="899" spans="1:33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</row>
    <row r="900" spans="1:33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</row>
    <row r="901" spans="1:33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</row>
    <row r="902" spans="1:33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</row>
    <row r="903" spans="1:33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</row>
    <row r="904" spans="1:33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</row>
    <row r="905" spans="1:33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</row>
    <row r="906" spans="1:33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</row>
    <row r="907" spans="1:33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</row>
    <row r="908" spans="1:33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</row>
    <row r="909" spans="1:33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</row>
    <row r="910" spans="1:33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</row>
    <row r="911" spans="1:33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</row>
    <row r="912" spans="1:33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</row>
    <row r="913" spans="1:33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</row>
    <row r="914" spans="1:33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</row>
    <row r="915" spans="1:33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</row>
    <row r="916" spans="1:33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</row>
    <row r="917" spans="1:33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</row>
    <row r="918" spans="1:33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</row>
    <row r="919" spans="1:33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</row>
    <row r="920" spans="1:33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</row>
    <row r="921" spans="1:33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</row>
    <row r="922" spans="1:33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</row>
    <row r="923" spans="1:33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</row>
    <row r="924" spans="1:33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</row>
    <row r="925" spans="1:33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</row>
    <row r="926" spans="1:33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</row>
    <row r="927" spans="1:33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</row>
    <row r="928" spans="1:33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</row>
    <row r="929" spans="1:33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</row>
    <row r="930" spans="1:33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</row>
    <row r="931" spans="1:33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</row>
    <row r="932" spans="1:33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</row>
    <row r="933" spans="1:33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</row>
    <row r="934" spans="1:33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</row>
    <row r="935" spans="1:33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</row>
    <row r="936" spans="1:33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</row>
    <row r="937" spans="1:33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</row>
    <row r="938" spans="1:33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</row>
    <row r="939" spans="1:33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</row>
    <row r="940" spans="1:33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</row>
    <row r="941" spans="1:33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</row>
    <row r="942" spans="1:33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</row>
    <row r="943" spans="1:33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</row>
    <row r="944" spans="1:33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</row>
    <row r="945" spans="1:33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</row>
    <row r="946" spans="1:33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</row>
    <row r="947" spans="1:33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</row>
    <row r="948" spans="1:33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</row>
    <row r="949" spans="1:33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</row>
    <row r="950" spans="1:33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</row>
    <row r="951" spans="1:33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</row>
    <row r="952" spans="1:33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</row>
    <row r="953" spans="1:33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</row>
    <row r="954" spans="1:33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</row>
    <row r="955" spans="1:33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</row>
    <row r="956" spans="1:33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</row>
    <row r="957" spans="1:33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</row>
    <row r="958" spans="1:33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</row>
    <row r="959" spans="1:33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</row>
    <row r="960" spans="1:33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</row>
    <row r="961" spans="1:33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</row>
    <row r="962" spans="1:33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</row>
    <row r="963" spans="1:33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</row>
    <row r="964" spans="1:33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</row>
    <row r="965" spans="1:33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</row>
    <row r="966" spans="1:33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</row>
    <row r="967" spans="1:33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</row>
    <row r="968" spans="1:33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</row>
    <row r="969" spans="1:33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</row>
    <row r="970" spans="1:33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</row>
    <row r="971" spans="1:33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</row>
    <row r="972" spans="1:33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</row>
    <row r="973" spans="1:33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</row>
    <row r="974" spans="1:33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</row>
    <row r="975" spans="1:33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</row>
    <row r="976" spans="1:33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</row>
    <row r="977" spans="1:33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</row>
    <row r="978" spans="1:33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</row>
    <row r="979" spans="1:33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</row>
    <row r="980" spans="1:33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</row>
    <row r="981" spans="1:33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</row>
    <row r="982" spans="1:33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</row>
    <row r="983" spans="1:33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</row>
    <row r="984" spans="1:33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</row>
    <row r="985" spans="1:33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</row>
    <row r="986" spans="1:33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</row>
    <row r="987" spans="1:33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</row>
    <row r="988" spans="1:33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</row>
    <row r="989" spans="1:33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</row>
    <row r="990" spans="1:33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</row>
    <row r="991" spans="1:33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</row>
    <row r="992" spans="1:33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</row>
    <row r="993" spans="1:33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</row>
    <row r="994" spans="1:33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</row>
    <row r="995" spans="1:33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</row>
    <row r="996" spans="1:33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</row>
    <row r="997" spans="1:33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</row>
    <row r="998" spans="1:33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</row>
    <row r="999" spans="1:33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</row>
  </sheetData>
  <mergeCells count="34">
    <mergeCell ref="A6:B6"/>
    <mergeCell ref="A7:B7"/>
    <mergeCell ref="A4:B4"/>
    <mergeCell ref="C4:F4"/>
    <mergeCell ref="G4:L4"/>
    <mergeCell ref="A5:B5"/>
    <mergeCell ref="C5:F5"/>
    <mergeCell ref="G5:L5"/>
    <mergeCell ref="C6:L6"/>
    <mergeCell ref="C7:L7"/>
    <mergeCell ref="A8:L8"/>
    <mergeCell ref="A9:L10"/>
    <mergeCell ref="F11:L11"/>
    <mergeCell ref="A35:L35"/>
    <mergeCell ref="A12:L12"/>
    <mergeCell ref="A31:H32"/>
    <mergeCell ref="C11:E11"/>
    <mergeCell ref="A41:L42"/>
    <mergeCell ref="C15:K15"/>
    <mergeCell ref="L15:L16"/>
    <mergeCell ref="N29:O29"/>
    <mergeCell ref="C33:F33"/>
    <mergeCell ref="G33:K33"/>
    <mergeCell ref="C34:F34"/>
    <mergeCell ref="G34:K34"/>
    <mergeCell ref="A15:A16"/>
    <mergeCell ref="P29:Q29"/>
    <mergeCell ref="A30:L30"/>
    <mergeCell ref="I31:K31"/>
    <mergeCell ref="I32:K32"/>
    <mergeCell ref="B13:C13"/>
    <mergeCell ref="K13:L13"/>
    <mergeCell ref="D13:F13"/>
    <mergeCell ref="B14:L14"/>
  </mergeCells>
  <dataValidations count="1">
    <dataValidation type="list" allowBlank="1" showErrorMessage="1" sqref="B17:B29" xr:uid="{00000000-0002-0000-0000-000000000000}">
      <formula1>"Cal Card - Direct Vendor Pmt,Cash Advance,Reimbursement,Check - Direct Vendor Pmt"</formula1>
    </dataValidation>
  </dataValidations>
  <hyperlinks>
    <hyperlink ref="A30" r:id="rId1" xr:uid="{00000000-0004-0000-0000-000000000000}"/>
  </hyperlinks>
  <printOptions horizontalCentered="1"/>
  <pageMargins left="0.25" right="0.25" top="0.5" bottom="0" header="0" footer="0"/>
  <pageSetup scale="7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001"/>
  <sheetViews>
    <sheetView zoomScale="90" zoomScaleNormal="90" workbookViewId="0">
      <selection activeCell="A2" sqref="A2"/>
    </sheetView>
  </sheetViews>
  <sheetFormatPr defaultColWidth="14.5" defaultRowHeight="15" customHeight="1"/>
  <cols>
    <col min="1" max="1" width="20.1640625" customWidth="1"/>
    <col min="2" max="2" width="10.33203125" bestFit="1" customWidth="1"/>
    <col min="3" max="3" width="13.1640625" customWidth="1"/>
    <col min="4" max="11" width="11.5" customWidth="1"/>
    <col min="12" max="12" width="13.1640625" customWidth="1"/>
    <col min="13" max="15" width="8.6640625" customWidth="1"/>
    <col min="16" max="16" width="9.1640625" customWidth="1"/>
    <col min="17" max="28" width="8.6640625" customWidth="1"/>
  </cols>
  <sheetData>
    <row r="1" spans="1:12" ht="23.25">
      <c r="A1" s="182" t="s">
        <v>0</v>
      </c>
      <c r="C1" s="100"/>
      <c r="L1" s="101" t="s">
        <v>41</v>
      </c>
    </row>
    <row r="2" spans="1:12" ht="18.75">
      <c r="A2" s="102" t="s">
        <v>44</v>
      </c>
      <c r="B2" s="103"/>
      <c r="C2" s="102"/>
      <c r="K2" s="103"/>
      <c r="L2" s="103"/>
    </row>
    <row r="3" spans="1:12" ht="21" customHeight="1" thickBot="1">
      <c r="A3" s="102"/>
      <c r="B3" s="103"/>
      <c r="C3" s="102"/>
      <c r="K3" s="103"/>
      <c r="L3" s="103"/>
    </row>
    <row r="4" spans="1:12" ht="14.25" customHeight="1">
      <c r="A4" s="267" t="s">
        <v>2</v>
      </c>
      <c r="B4" s="216"/>
      <c r="C4" s="268" t="s">
        <v>45</v>
      </c>
      <c r="D4" s="215"/>
      <c r="E4" s="318"/>
      <c r="F4" s="318"/>
      <c r="G4" s="215"/>
      <c r="H4" s="215"/>
      <c r="I4" s="215"/>
      <c r="J4" s="215"/>
      <c r="K4" s="215"/>
      <c r="L4" s="269"/>
    </row>
    <row r="5" spans="1:12" ht="15.75" customHeight="1">
      <c r="A5" s="270">
        <f>+'Travel Auth Form'!A5:B5</f>
        <v>0</v>
      </c>
      <c r="B5" s="251"/>
      <c r="C5" s="271">
        <f>+'Travel Auth Form'!C7:L7</f>
        <v>0</v>
      </c>
      <c r="D5" s="230"/>
      <c r="E5" s="298"/>
      <c r="F5" s="298"/>
      <c r="G5" s="230"/>
      <c r="H5" s="230"/>
      <c r="I5" s="230"/>
      <c r="J5" s="230"/>
      <c r="K5" s="230"/>
      <c r="L5" s="261"/>
    </row>
    <row r="6" spans="1:12" ht="18.75" customHeight="1">
      <c r="A6" s="272" t="s">
        <v>46</v>
      </c>
      <c r="B6" s="191"/>
      <c r="C6" s="191"/>
      <c r="D6" s="191"/>
      <c r="E6" s="237"/>
      <c r="F6" s="237"/>
      <c r="G6" s="191"/>
      <c r="H6" s="191"/>
      <c r="I6" s="191"/>
      <c r="J6" s="191"/>
      <c r="K6" s="191"/>
      <c r="L6" s="273"/>
    </row>
    <row r="7" spans="1:12" ht="15" customHeight="1">
      <c r="A7" s="229"/>
      <c r="B7" s="230"/>
      <c r="C7" s="230"/>
      <c r="D7" s="230"/>
      <c r="E7" s="298"/>
      <c r="F7" s="298"/>
      <c r="G7" s="230"/>
      <c r="H7" s="230"/>
      <c r="I7" s="230"/>
      <c r="J7" s="230"/>
      <c r="K7" s="230"/>
      <c r="L7" s="231"/>
    </row>
    <row r="8" spans="1:12" ht="15" customHeight="1">
      <c r="A8" s="232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233"/>
    </row>
    <row r="9" spans="1:12" ht="30.75" customHeight="1">
      <c r="A9" s="234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6"/>
    </row>
    <row r="10" spans="1:12" ht="14.25" customHeight="1">
      <c r="A10" s="274" t="s">
        <v>47</v>
      </c>
      <c r="B10" s="104" t="s">
        <v>10</v>
      </c>
      <c r="C10" s="263" t="s">
        <v>42</v>
      </c>
      <c r="D10" s="250"/>
      <c r="E10" s="252"/>
      <c r="F10" s="252"/>
      <c r="G10" s="250"/>
      <c r="H10" s="250"/>
      <c r="I10" s="250"/>
      <c r="J10" s="250"/>
      <c r="K10" s="264"/>
      <c r="L10" s="265" t="s">
        <v>48</v>
      </c>
    </row>
    <row r="11" spans="1:12" ht="18" customHeight="1" thickBot="1">
      <c r="A11" s="275"/>
      <c r="B11" s="105" t="s">
        <v>12</v>
      </c>
      <c r="C11" s="106" t="s">
        <v>49</v>
      </c>
      <c r="D11" s="107">
        <f>SUM('Travel Auth Form'!D16)</f>
        <v>0</v>
      </c>
      <c r="E11" s="107">
        <f>SUM('Travel Auth Form'!E16)</f>
        <v>0</v>
      </c>
      <c r="F11" s="107">
        <f>SUM('Travel Auth Form'!F16)</f>
        <v>0</v>
      </c>
      <c r="G11" s="107">
        <f>SUM('Travel Auth Form'!G16)</f>
        <v>0</v>
      </c>
      <c r="H11" s="108">
        <f>SUM('Travel Auth Form'!G16)</f>
        <v>0</v>
      </c>
      <c r="I11" s="109">
        <f>SUM('Travel Auth Form'!I16)</f>
        <v>0</v>
      </c>
      <c r="J11" s="108">
        <f>SUM('Travel Auth Form'!J16)</f>
        <v>0</v>
      </c>
      <c r="K11" s="108">
        <f>SUM('Travel Auth Form'!K16)</f>
        <v>0</v>
      </c>
      <c r="L11" s="266"/>
    </row>
    <row r="12" spans="1:12" ht="18" customHeight="1" thickTop="1" thickBot="1">
      <c r="A12" s="110" t="s">
        <v>13</v>
      </c>
      <c r="B12" s="111"/>
      <c r="C12" s="112">
        <f>SUM('Travel Auth Form'!C17)</f>
        <v>0</v>
      </c>
      <c r="D12" s="112">
        <f>SUM('Travel Auth Form'!D17)</f>
        <v>0</v>
      </c>
      <c r="E12" s="112">
        <f>SUM('Travel Auth Form'!E17)</f>
        <v>0</v>
      </c>
      <c r="F12" s="112">
        <f>SUM('Travel Auth Form'!F17)</f>
        <v>0</v>
      </c>
      <c r="G12" s="112">
        <f>SUM('Travel Auth Form'!G17)</f>
        <v>0</v>
      </c>
      <c r="H12" s="112">
        <f>SUM('Travel Auth Form'!H17)</f>
        <v>0</v>
      </c>
      <c r="I12" s="112">
        <f>SUM('Travel Auth Form'!I17)</f>
        <v>0</v>
      </c>
      <c r="J12" s="112">
        <f>SUM('Travel Auth Form'!J17)</f>
        <v>0</v>
      </c>
      <c r="K12" s="112">
        <f>SUM('Travel Auth Form'!K17)</f>
        <v>0</v>
      </c>
      <c r="L12" s="113">
        <f t="shared" ref="L12:L17" si="0">SUM(C12:K12)</f>
        <v>0</v>
      </c>
    </row>
    <row r="13" spans="1:12" ht="18" customHeight="1" thickTop="1" thickBot="1">
      <c r="A13" s="114" t="s">
        <v>14</v>
      </c>
      <c r="B13" s="115"/>
      <c r="C13" s="112">
        <f>SUM('Travel Auth Form'!C18)</f>
        <v>0</v>
      </c>
      <c r="D13" s="112">
        <f>SUM('Travel Auth Form'!D18)</f>
        <v>0</v>
      </c>
      <c r="E13" s="112">
        <f>SUM('Travel Auth Form'!E18)</f>
        <v>0</v>
      </c>
      <c r="F13" s="112">
        <f>SUM('Travel Auth Form'!F18)</f>
        <v>0</v>
      </c>
      <c r="G13" s="112">
        <f>SUM('Travel Auth Form'!G18)</f>
        <v>0</v>
      </c>
      <c r="H13" s="112">
        <f>SUM('Travel Auth Form'!G18)</f>
        <v>0</v>
      </c>
      <c r="I13" s="112">
        <f>SUM('Travel Auth Form'!I18)</f>
        <v>0</v>
      </c>
      <c r="J13" s="112">
        <f>SUM('Travel Auth Form'!J18)</f>
        <v>0</v>
      </c>
      <c r="K13" s="112">
        <f>SUM('Travel Auth Form'!K18)</f>
        <v>0</v>
      </c>
      <c r="L13" s="116">
        <f t="shared" si="0"/>
        <v>0</v>
      </c>
    </row>
    <row r="14" spans="1:12" ht="18" customHeight="1" thickTop="1" thickBot="1">
      <c r="A14" s="114" t="s">
        <v>15</v>
      </c>
      <c r="B14" s="117"/>
      <c r="C14" s="112">
        <f>SUM('Travel Auth Form'!C19)</f>
        <v>0</v>
      </c>
      <c r="D14" s="112">
        <f>SUM('Travel Auth Form'!D19)</f>
        <v>0</v>
      </c>
      <c r="E14" s="112">
        <f>SUM('Travel Auth Form'!E19)</f>
        <v>0</v>
      </c>
      <c r="F14" s="112">
        <f>SUM('Travel Auth Form'!F19)</f>
        <v>0</v>
      </c>
      <c r="G14" s="112">
        <f>SUM('Travel Auth Form'!G19)</f>
        <v>0</v>
      </c>
      <c r="H14" s="112">
        <f>SUM('Travel Auth Form'!G19)</f>
        <v>0</v>
      </c>
      <c r="I14" s="112">
        <f>SUM('Travel Auth Form'!I19)</f>
        <v>0</v>
      </c>
      <c r="J14" s="112">
        <f>SUM('Travel Auth Form'!J19)</f>
        <v>0</v>
      </c>
      <c r="K14" s="112">
        <f>SUM('Travel Auth Form'!K19)</f>
        <v>0</v>
      </c>
      <c r="L14" s="116">
        <f t="shared" si="0"/>
        <v>0</v>
      </c>
    </row>
    <row r="15" spans="1:12" ht="18" customHeight="1" thickTop="1" thickBot="1">
      <c r="A15" s="114" t="s">
        <v>16</v>
      </c>
      <c r="B15" s="117"/>
      <c r="C15" s="112">
        <f>SUM('Travel Auth Form'!C20)</f>
        <v>0</v>
      </c>
      <c r="D15" s="112">
        <f>SUM('Travel Auth Form'!D20)</f>
        <v>0</v>
      </c>
      <c r="E15" s="112">
        <f>SUM('Travel Auth Form'!E20)</f>
        <v>0</v>
      </c>
      <c r="F15" s="112">
        <f>SUM('Travel Auth Form'!F20)</f>
        <v>0</v>
      </c>
      <c r="G15" s="112">
        <f>SUM('Travel Auth Form'!G20)</f>
        <v>0</v>
      </c>
      <c r="H15" s="112">
        <f>SUM('Travel Auth Form'!G20)</f>
        <v>0</v>
      </c>
      <c r="I15" s="112">
        <f>SUM('Travel Auth Form'!I20)</f>
        <v>0</v>
      </c>
      <c r="J15" s="112">
        <f>SUM('Travel Auth Form'!J20)</f>
        <v>0</v>
      </c>
      <c r="K15" s="112">
        <f>SUM('Travel Auth Form'!K20)</f>
        <v>0</v>
      </c>
      <c r="L15" s="116">
        <f t="shared" si="0"/>
        <v>0</v>
      </c>
    </row>
    <row r="16" spans="1:12" ht="18" customHeight="1" thickTop="1" thickBot="1">
      <c r="A16" s="114" t="s">
        <v>17</v>
      </c>
      <c r="B16" s="117"/>
      <c r="C16" s="112">
        <f>SUM('Travel Auth Form'!C21)</f>
        <v>0</v>
      </c>
      <c r="D16" s="112">
        <f>SUM('Travel Auth Form'!D21)</f>
        <v>0</v>
      </c>
      <c r="E16" s="112">
        <f>SUM('Travel Auth Form'!E21)</f>
        <v>0</v>
      </c>
      <c r="F16" s="112">
        <f>SUM('Travel Auth Form'!F21)</f>
        <v>0</v>
      </c>
      <c r="G16" s="112">
        <f>SUM('Travel Auth Form'!G21)</f>
        <v>0</v>
      </c>
      <c r="H16" s="112">
        <f>SUM('Travel Auth Form'!G21)</f>
        <v>0</v>
      </c>
      <c r="I16" s="112">
        <f>SUM('Travel Auth Form'!I21)</f>
        <v>0</v>
      </c>
      <c r="J16" s="112">
        <f>SUM('Travel Auth Form'!J21)</f>
        <v>0</v>
      </c>
      <c r="K16" s="112">
        <f>SUM('Travel Auth Form'!K21)</f>
        <v>0</v>
      </c>
      <c r="L16" s="116">
        <f t="shared" si="0"/>
        <v>0</v>
      </c>
    </row>
    <row r="17" spans="1:20" ht="18" customHeight="1" thickTop="1" thickBot="1">
      <c r="A17" s="114" t="s">
        <v>18</v>
      </c>
      <c r="B17" s="117"/>
      <c r="C17" s="112">
        <f>SUM('Travel Auth Form'!C22)</f>
        <v>0</v>
      </c>
      <c r="D17" s="112">
        <f>SUM('Travel Auth Form'!D22)</f>
        <v>0</v>
      </c>
      <c r="E17" s="112">
        <f>SUM('Travel Auth Form'!E22)</f>
        <v>0</v>
      </c>
      <c r="F17" s="112">
        <f>SUM('Travel Auth Form'!F22)</f>
        <v>0</v>
      </c>
      <c r="G17" s="112">
        <f>SUM('Travel Auth Form'!G22)</f>
        <v>0</v>
      </c>
      <c r="H17" s="112">
        <f>SUM('Travel Auth Form'!G22)</f>
        <v>0</v>
      </c>
      <c r="I17" s="112">
        <f>SUM('Travel Auth Form'!I22)</f>
        <v>0</v>
      </c>
      <c r="J17" s="112">
        <f>SUM('Travel Auth Form'!J22)</f>
        <v>0</v>
      </c>
      <c r="K17" s="112">
        <f>SUM('Travel Auth Form'!K22)</f>
        <v>0</v>
      </c>
      <c r="L17" s="116">
        <f t="shared" si="0"/>
        <v>0</v>
      </c>
    </row>
    <row r="18" spans="1:20" ht="18" customHeight="1" thickTop="1" thickBot="1">
      <c r="A18" s="114" t="s">
        <v>19</v>
      </c>
      <c r="B18" s="117"/>
      <c r="C18" s="333">
        <f>SUM('Travel Auth Form'!C23)</f>
        <v>0</v>
      </c>
      <c r="D18" s="333">
        <f>SUM('Travel Auth Form'!D23)</f>
        <v>0</v>
      </c>
      <c r="E18" s="333">
        <f>SUM('Travel Auth Form'!E23)</f>
        <v>0</v>
      </c>
      <c r="F18" s="333">
        <f>SUM('Travel Auth Form'!F23)</f>
        <v>0</v>
      </c>
      <c r="G18" s="333">
        <f>SUM('Travel Auth Form'!G23)</f>
        <v>0</v>
      </c>
      <c r="H18" s="333">
        <f>SUM('Travel Auth Form'!H23)</f>
        <v>0</v>
      </c>
      <c r="I18" s="333">
        <f>SUM('Travel Auth Form'!I23)</f>
        <v>0</v>
      </c>
      <c r="J18" s="333">
        <f>SUM('Travel Auth Form'!J23)</f>
        <v>0</v>
      </c>
      <c r="K18" s="333">
        <f>SUM('Travel Auth Form'!K23)</f>
        <v>0</v>
      </c>
      <c r="L18" s="116">
        <f>SUM(C18:K18)*M18</f>
        <v>0</v>
      </c>
      <c r="M18" s="118">
        <f>+'Travel Auth Form'!M23</f>
        <v>0.7</v>
      </c>
    </row>
    <row r="19" spans="1:20" ht="18" customHeight="1" thickTop="1" thickBot="1">
      <c r="A19" s="114" t="s">
        <v>20</v>
      </c>
      <c r="B19" s="117"/>
      <c r="C19" s="112">
        <f>SUM('Travel Auth Form'!C24)</f>
        <v>0</v>
      </c>
      <c r="D19" s="112">
        <f>SUM('Travel Auth Form'!D24)</f>
        <v>0</v>
      </c>
      <c r="E19" s="112">
        <f>SUM('Travel Auth Form'!E24)</f>
        <v>0</v>
      </c>
      <c r="F19" s="112">
        <f>SUM('Travel Auth Form'!F24)</f>
        <v>0</v>
      </c>
      <c r="G19" s="112">
        <f>SUM('Travel Auth Form'!G24)</f>
        <v>0</v>
      </c>
      <c r="H19" s="112">
        <f>SUM('Travel Auth Form'!H24)</f>
        <v>0</v>
      </c>
      <c r="I19" s="112">
        <f>SUM('Travel Auth Form'!I24)</f>
        <v>0</v>
      </c>
      <c r="J19" s="112">
        <f>SUM('Travel Auth Form'!J24)</f>
        <v>0</v>
      </c>
      <c r="K19" s="112">
        <f>SUM('Travel Auth Form'!K24)</f>
        <v>0</v>
      </c>
      <c r="L19" s="116">
        <f t="shared" ref="L19:L24" si="1">SUM(C19:K19)</f>
        <v>0</v>
      </c>
    </row>
    <row r="20" spans="1:20" ht="18" customHeight="1" thickTop="1" thickBot="1">
      <c r="A20" s="114" t="s">
        <v>21</v>
      </c>
      <c r="B20" s="117"/>
      <c r="C20" s="112">
        <f>SUM('Travel Auth Form'!C25)</f>
        <v>0</v>
      </c>
      <c r="D20" s="112">
        <f>SUM('Travel Auth Form'!D25)</f>
        <v>0</v>
      </c>
      <c r="E20" s="112">
        <f>SUM('Travel Auth Form'!E25)</f>
        <v>0</v>
      </c>
      <c r="F20" s="112">
        <f>SUM('Travel Auth Form'!F25)</f>
        <v>0</v>
      </c>
      <c r="G20" s="112">
        <f>SUM('Travel Auth Form'!G25)</f>
        <v>0</v>
      </c>
      <c r="H20" s="112">
        <f>SUM('Travel Auth Form'!H25)</f>
        <v>0</v>
      </c>
      <c r="I20" s="112">
        <f>SUM('Travel Auth Form'!I25)</f>
        <v>0</v>
      </c>
      <c r="J20" s="112">
        <f>SUM('Travel Auth Form'!J25)</f>
        <v>0</v>
      </c>
      <c r="K20" s="112">
        <f>SUM('Travel Auth Form'!K25)</f>
        <v>0</v>
      </c>
      <c r="L20" s="116">
        <f t="shared" si="1"/>
        <v>0</v>
      </c>
    </row>
    <row r="21" spans="1:20" ht="18" customHeight="1" thickTop="1" thickBot="1">
      <c r="A21" s="114" t="s">
        <v>43</v>
      </c>
      <c r="B21" s="117"/>
      <c r="C21" s="112">
        <f>SUM('Travel Auth Form'!C26)</f>
        <v>0</v>
      </c>
      <c r="D21" s="112">
        <f>SUM('Travel Auth Form'!D26)</f>
        <v>0</v>
      </c>
      <c r="E21" s="112">
        <f>SUM('Travel Auth Form'!E26)</f>
        <v>0</v>
      </c>
      <c r="F21" s="112">
        <f>SUM('Travel Auth Form'!F26)</f>
        <v>0</v>
      </c>
      <c r="G21" s="112">
        <f>SUM('Travel Auth Form'!F26)</f>
        <v>0</v>
      </c>
      <c r="H21" s="112">
        <f>SUM('Travel Auth Form'!G26)</f>
        <v>0</v>
      </c>
      <c r="I21" s="112">
        <f>SUM('Travel Auth Form'!I26)</f>
        <v>0</v>
      </c>
      <c r="J21" s="112">
        <f>SUM('Travel Auth Form'!J26)</f>
        <v>0</v>
      </c>
      <c r="K21" s="112">
        <f>SUM('Travel Auth Form'!K26)</f>
        <v>0</v>
      </c>
      <c r="L21" s="116">
        <f t="shared" si="1"/>
        <v>0</v>
      </c>
    </row>
    <row r="22" spans="1:20" ht="18" customHeight="1" thickTop="1" thickBot="1">
      <c r="A22" s="114" t="s">
        <v>50</v>
      </c>
      <c r="B22" s="117"/>
      <c r="C22" s="112">
        <f>SUM('Travel Auth Form'!C27)</f>
        <v>0</v>
      </c>
      <c r="D22" s="112">
        <f>SUM('Travel Auth Form'!D27)</f>
        <v>0</v>
      </c>
      <c r="E22" s="112">
        <f>SUM('Travel Auth Form'!E27)</f>
        <v>0</v>
      </c>
      <c r="F22" s="112">
        <f>SUM('Travel Auth Form'!F27)</f>
        <v>0</v>
      </c>
      <c r="G22" s="112">
        <f>SUM('Travel Auth Form'!G27)</f>
        <v>0</v>
      </c>
      <c r="H22" s="112">
        <f>SUM('Travel Auth Form'!G27)</f>
        <v>0</v>
      </c>
      <c r="I22" s="112">
        <f>SUM('Travel Auth Form'!I27)</f>
        <v>0</v>
      </c>
      <c r="J22" s="112">
        <f>SUM('Travel Auth Form'!J27)</f>
        <v>0</v>
      </c>
      <c r="K22" s="112">
        <f>SUM('Travel Auth Form'!K27)</f>
        <v>0</v>
      </c>
      <c r="L22" s="116">
        <f t="shared" si="1"/>
        <v>0</v>
      </c>
    </row>
    <row r="23" spans="1:20" ht="18" customHeight="1" thickTop="1" thickBot="1">
      <c r="A23" s="114" t="s">
        <v>24</v>
      </c>
      <c r="B23" s="117"/>
      <c r="C23" s="112">
        <f>SUM('Travel Auth Form'!C28)</f>
        <v>0</v>
      </c>
      <c r="D23" s="112">
        <f>SUM('Travel Auth Form'!D28)</f>
        <v>0</v>
      </c>
      <c r="E23" s="112">
        <f>SUM('Travel Auth Form'!E28)</f>
        <v>0</v>
      </c>
      <c r="F23" s="112">
        <f>SUM('Travel Auth Form'!F28)</f>
        <v>0</v>
      </c>
      <c r="G23" s="112">
        <f>SUM('Travel Auth Form'!F28)</f>
        <v>0</v>
      </c>
      <c r="H23" s="112">
        <f>SUM('Travel Auth Form'!G28)</f>
        <v>0</v>
      </c>
      <c r="I23" s="112">
        <f>SUM('Travel Auth Form'!I28)</f>
        <v>0</v>
      </c>
      <c r="J23" s="112">
        <f>SUM('Travel Auth Form'!J28)</f>
        <v>0</v>
      </c>
      <c r="K23" s="112">
        <f>SUM('Travel Auth Form'!K28)</f>
        <v>0</v>
      </c>
      <c r="L23" s="116">
        <f t="shared" si="1"/>
        <v>0</v>
      </c>
    </row>
    <row r="24" spans="1:20" ht="18" customHeight="1" thickTop="1" thickBot="1">
      <c r="A24" s="114" t="s">
        <v>25</v>
      </c>
      <c r="B24" s="119"/>
      <c r="C24" s="112">
        <f>SUM('Travel Auth Form'!C29)</f>
        <v>0</v>
      </c>
      <c r="D24" s="112">
        <f>SUM('Travel Auth Form'!D29)</f>
        <v>0</v>
      </c>
      <c r="E24" s="112">
        <f>SUM('Travel Auth Form'!E29)</f>
        <v>0</v>
      </c>
      <c r="F24" s="112">
        <f>SUM('Travel Auth Form'!F29)</f>
        <v>0</v>
      </c>
      <c r="G24" s="112">
        <f>SUM('Travel Auth Form'!F29)</f>
        <v>0</v>
      </c>
      <c r="H24" s="112">
        <f>SUM('Travel Auth Form'!G29)</f>
        <v>0</v>
      </c>
      <c r="I24" s="112">
        <f>SUM('Travel Auth Form'!I29)</f>
        <v>0</v>
      </c>
      <c r="J24" s="112">
        <f>SUM('Travel Auth Form'!J29)</f>
        <v>0</v>
      </c>
      <c r="K24" s="112">
        <f>SUM('Travel Auth Form'!K29)</f>
        <v>0</v>
      </c>
      <c r="L24" s="120">
        <f t="shared" si="1"/>
        <v>0</v>
      </c>
    </row>
    <row r="25" spans="1:20" ht="20.25" customHeight="1" thickBot="1">
      <c r="A25" s="121" t="s">
        <v>95</v>
      </c>
      <c r="B25" s="122"/>
      <c r="C25" s="122"/>
      <c r="D25" s="122"/>
      <c r="E25" s="332"/>
      <c r="F25" s="332"/>
      <c r="G25" s="122"/>
      <c r="H25" s="122"/>
      <c r="I25" s="122"/>
      <c r="J25" s="122"/>
      <c r="K25" s="123" t="s">
        <v>51</v>
      </c>
      <c r="L25" s="124">
        <f>SUM(L12:L24)</f>
        <v>0</v>
      </c>
      <c r="N25" s="125"/>
      <c r="O25" s="125"/>
      <c r="P25" s="125"/>
      <c r="Q25" s="126"/>
      <c r="R25" s="103"/>
      <c r="S25" s="103"/>
      <c r="T25" s="103"/>
    </row>
    <row r="26" spans="1:20" ht="18" customHeight="1">
      <c r="A26" s="339" t="s">
        <v>96</v>
      </c>
      <c r="B26" s="340"/>
      <c r="C26" s="340"/>
      <c r="D26" s="340"/>
      <c r="E26" s="340"/>
      <c r="F26" s="341"/>
      <c r="G26" s="248" t="s">
        <v>52</v>
      </c>
      <c r="H26" s="222"/>
      <c r="I26" s="222"/>
      <c r="J26" s="222"/>
      <c r="K26" s="222"/>
      <c r="L26" s="249"/>
      <c r="N26" s="125"/>
      <c r="O26" s="125"/>
      <c r="P26" s="127"/>
      <c r="Q26" s="126"/>
      <c r="R26" s="103"/>
      <c r="S26" s="103"/>
      <c r="T26" s="103"/>
    </row>
    <row r="27" spans="1:20" ht="18" customHeight="1">
      <c r="A27" s="367" t="s">
        <v>53</v>
      </c>
      <c r="B27" s="368"/>
      <c r="C27" s="368"/>
      <c r="D27" s="368"/>
      <c r="E27" s="368"/>
      <c r="F27" s="369"/>
      <c r="G27" s="370" t="s">
        <v>54</v>
      </c>
      <c r="H27" s="371"/>
      <c r="I27" s="371"/>
      <c r="J27" s="371"/>
      <c r="K27" s="372"/>
      <c r="L27" s="128">
        <f>L25</f>
        <v>0</v>
      </c>
      <c r="N27" s="103"/>
      <c r="O27" s="103"/>
      <c r="P27" s="103"/>
      <c r="Q27" s="103"/>
      <c r="R27" s="103"/>
      <c r="S27" s="103"/>
      <c r="T27" s="103"/>
    </row>
    <row r="28" spans="1:20" ht="18" customHeight="1">
      <c r="A28" s="373" t="s">
        <v>55</v>
      </c>
      <c r="B28" s="374"/>
      <c r="C28" s="374"/>
      <c r="D28" s="374"/>
      <c r="E28" s="374"/>
      <c r="F28" s="375"/>
      <c r="G28" s="395" t="s">
        <v>56</v>
      </c>
      <c r="H28" s="396"/>
      <c r="I28" s="396"/>
      <c r="J28" s="396"/>
      <c r="K28" s="396"/>
      <c r="L28" s="376">
        <f>+SUMIF(B12:B24, "=Direct Vendor Pmt", L12:L24)</f>
        <v>0</v>
      </c>
    </row>
    <row r="29" spans="1:20" ht="18" customHeight="1" thickBot="1">
      <c r="A29" s="377"/>
      <c r="B29" s="342"/>
      <c r="C29" s="342"/>
      <c r="D29" s="342"/>
      <c r="E29" s="342"/>
      <c r="F29" s="343"/>
      <c r="G29" s="397" t="s">
        <v>57</v>
      </c>
      <c r="H29" s="398"/>
      <c r="I29" s="398"/>
      <c r="J29" s="398"/>
      <c r="K29" s="398"/>
      <c r="L29" s="378">
        <f>'Travel Auth Form'!L32</f>
        <v>0</v>
      </c>
    </row>
    <row r="30" spans="1:20" ht="24.75" customHeight="1">
      <c r="A30" s="379"/>
      <c r="B30" s="380"/>
      <c r="C30" s="380"/>
      <c r="D30" s="380"/>
      <c r="E30" s="380"/>
      <c r="F30" s="381"/>
      <c r="G30" s="382" t="s">
        <v>58</v>
      </c>
      <c r="H30" s="383"/>
      <c r="I30" s="383"/>
      <c r="J30" s="383"/>
      <c r="K30" s="383"/>
      <c r="L30" s="384">
        <f>+L27-SUM(L28:L29)</f>
        <v>0</v>
      </c>
    </row>
    <row r="31" spans="1:20" ht="18" customHeight="1">
      <c r="A31" s="387" t="s">
        <v>59</v>
      </c>
      <c r="B31" s="388"/>
      <c r="C31" s="389"/>
      <c r="D31" s="389"/>
      <c r="E31" s="389"/>
      <c r="F31" s="389"/>
      <c r="G31" s="389"/>
      <c r="H31" s="389"/>
      <c r="I31" s="389"/>
      <c r="J31" s="389"/>
      <c r="K31" s="389"/>
      <c r="L31" s="390"/>
    </row>
    <row r="32" spans="1:20" ht="66" customHeight="1">
      <c r="A32" s="391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3"/>
    </row>
    <row r="33" spans="1:13" ht="14.25" customHeight="1">
      <c r="A33" s="385" t="s">
        <v>60</v>
      </c>
      <c r="B33" s="253"/>
      <c r="C33" s="386" t="s">
        <v>61</v>
      </c>
      <c r="D33" s="252"/>
      <c r="E33" s="252"/>
      <c r="F33" s="252"/>
      <c r="G33" s="253"/>
      <c r="H33" s="386" t="s">
        <v>62</v>
      </c>
      <c r="I33" s="252"/>
      <c r="J33" s="252"/>
      <c r="K33" s="252"/>
      <c r="L33" s="254"/>
      <c r="M33" s="103"/>
    </row>
    <row r="34" spans="1:13" ht="12.75" customHeight="1">
      <c r="A34" s="255"/>
      <c r="B34" s="251"/>
      <c r="C34" s="258"/>
      <c r="D34" s="230"/>
      <c r="E34" s="298"/>
      <c r="F34" s="298"/>
      <c r="G34" s="251"/>
      <c r="H34" s="260"/>
      <c r="I34" s="230"/>
      <c r="J34" s="230"/>
      <c r="K34" s="230"/>
      <c r="L34" s="261"/>
    </row>
    <row r="35" spans="1:13" ht="18" customHeight="1">
      <c r="A35" s="256"/>
      <c r="B35" s="257"/>
      <c r="C35" s="259"/>
      <c r="D35" s="235"/>
      <c r="E35" s="235"/>
      <c r="F35" s="235"/>
      <c r="G35" s="257"/>
      <c r="H35" s="259"/>
      <c r="I35" s="235"/>
      <c r="J35" s="235"/>
      <c r="K35" s="235"/>
      <c r="L35" s="262"/>
    </row>
    <row r="36" spans="1:13" ht="12.75" customHeight="1"/>
    <row r="37" spans="1:13" ht="12.75" customHeight="1"/>
    <row r="38" spans="1:13" ht="12.75" customHeight="1">
      <c r="H38" s="129"/>
      <c r="I38" s="129"/>
      <c r="J38" s="129"/>
    </row>
    <row r="39" spans="1:13" ht="12.75" customHeight="1"/>
    <row r="40" spans="1:13" ht="12.75" customHeight="1"/>
    <row r="41" spans="1:13" ht="12.75" customHeight="1"/>
    <row r="42" spans="1:13" ht="12.75" customHeight="1"/>
    <row r="43" spans="1:13" ht="12.75" customHeight="1"/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24">
    <mergeCell ref="C10:K10"/>
    <mergeCell ref="L10:L11"/>
    <mergeCell ref="A4:B4"/>
    <mergeCell ref="C4:L4"/>
    <mergeCell ref="A5:B5"/>
    <mergeCell ref="C5:L5"/>
    <mergeCell ref="A6:L6"/>
    <mergeCell ref="A7:L9"/>
    <mergeCell ref="A10:A11"/>
    <mergeCell ref="B31:L32"/>
    <mergeCell ref="A33:B33"/>
    <mergeCell ref="C33:G33"/>
    <mergeCell ref="H33:L33"/>
    <mergeCell ref="A34:B35"/>
    <mergeCell ref="C34:G35"/>
    <mergeCell ref="H34:L35"/>
    <mergeCell ref="A31:A32"/>
    <mergeCell ref="G26:L26"/>
    <mergeCell ref="G28:K28"/>
    <mergeCell ref="G29:K29"/>
    <mergeCell ref="G30:K30"/>
    <mergeCell ref="A26:F26"/>
    <mergeCell ref="A27:F27"/>
    <mergeCell ref="A28:F30"/>
  </mergeCells>
  <dataValidations count="1">
    <dataValidation type="list" allowBlank="1" showErrorMessage="1" sqref="B12:B24" xr:uid="{00000000-0002-0000-0200-000000000000}">
      <formula1>"Cash Advance,Reimbursement,Direct Vendor Pmt"</formula1>
    </dataValidation>
  </dataValidations>
  <printOptions horizontalCentered="1" verticalCentered="1"/>
  <pageMargins left="0" right="0" top="0" bottom="0" header="0" footer="0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000"/>
  <sheetViews>
    <sheetView zoomScale="90" zoomScaleNormal="90" workbookViewId="0">
      <selection activeCell="A3" sqref="A3"/>
    </sheetView>
  </sheetViews>
  <sheetFormatPr defaultColWidth="14.5" defaultRowHeight="15" customHeight="1"/>
  <cols>
    <col min="1" max="1" width="26.83203125" customWidth="1"/>
    <col min="2" max="2" width="26.1640625" customWidth="1"/>
    <col min="3" max="3" width="19.6640625" customWidth="1"/>
    <col min="4" max="4" width="12.6640625" customWidth="1"/>
    <col min="5" max="5" width="14.1640625" customWidth="1"/>
    <col min="6" max="26" width="9.6640625" customWidth="1"/>
  </cols>
  <sheetData>
    <row r="1" spans="1:8" ht="23.25">
      <c r="A1" s="8" t="s">
        <v>0</v>
      </c>
      <c r="B1" s="130"/>
      <c r="C1" s="103"/>
      <c r="D1" s="103"/>
      <c r="E1" s="103"/>
    </row>
    <row r="2" spans="1:8" ht="18.75">
      <c r="A2" s="7" t="s">
        <v>98</v>
      </c>
      <c r="B2" s="5"/>
      <c r="C2" s="103"/>
      <c r="D2" s="103"/>
      <c r="E2" s="103"/>
    </row>
    <row r="3" spans="1:8" ht="12.75" customHeight="1" thickBot="1"/>
    <row r="4" spans="1:8" ht="12.75" customHeight="1">
      <c r="A4" s="227" t="s">
        <v>2</v>
      </c>
      <c r="B4" s="216"/>
      <c r="C4" s="334" t="s">
        <v>3</v>
      </c>
      <c r="D4" s="327"/>
      <c r="E4" s="327"/>
      <c r="F4" s="327"/>
      <c r="G4" s="327"/>
      <c r="H4" s="335"/>
    </row>
    <row r="5" spans="1:8" ht="15.75">
      <c r="A5" s="287">
        <f>+'Travel Auth Form'!A5:B5</f>
        <v>0</v>
      </c>
      <c r="B5" s="223"/>
      <c r="C5" s="336">
        <f>+'Travel Auth Form'!C5:F5</f>
        <v>0</v>
      </c>
      <c r="D5" s="337"/>
      <c r="E5" s="337"/>
      <c r="F5" s="337"/>
      <c r="G5" s="337"/>
      <c r="H5" s="338"/>
    </row>
    <row r="6" spans="1:8" ht="16.5" thickBot="1">
      <c r="A6" s="242" t="s">
        <v>5</v>
      </c>
      <c r="B6" s="243"/>
      <c r="C6" s="246" t="s">
        <v>6</v>
      </c>
      <c r="D6" s="240"/>
      <c r="E6" s="240"/>
      <c r="F6" s="240"/>
      <c r="G6" s="240"/>
      <c r="H6" s="241"/>
    </row>
    <row r="7" spans="1:8" ht="15.75">
      <c r="A7" s="286">
        <f>+'Travel Auth Form'!A7:B7</f>
        <v>0</v>
      </c>
      <c r="B7" s="245"/>
      <c r="C7" s="288">
        <f>+'Travel Auth Form'!C7:L7</f>
        <v>0</v>
      </c>
      <c r="D7" s="191"/>
      <c r="E7" s="191"/>
      <c r="F7" s="191"/>
      <c r="G7" s="191"/>
      <c r="H7" s="192"/>
    </row>
    <row r="8" spans="1:8" ht="15.75">
      <c r="A8" s="227" t="s">
        <v>7</v>
      </c>
      <c r="B8" s="215"/>
      <c r="C8" s="215"/>
      <c r="D8" s="215"/>
      <c r="E8" s="215"/>
      <c r="F8" s="215"/>
      <c r="G8" s="215"/>
      <c r="H8" s="228"/>
    </row>
    <row r="9" spans="1:8" ht="12.75" customHeight="1">
      <c r="A9" s="282">
        <f>+'Travel Auth Form'!A9:L10</f>
        <v>0</v>
      </c>
      <c r="B9" s="230"/>
      <c r="C9" s="230"/>
      <c r="D9" s="230"/>
      <c r="E9" s="230"/>
      <c r="F9" s="230"/>
      <c r="G9" s="230"/>
      <c r="H9" s="231"/>
    </row>
    <row r="10" spans="1:8" ht="12.75">
      <c r="A10" s="234"/>
      <c r="B10" s="235"/>
      <c r="C10" s="235"/>
      <c r="D10" s="235"/>
      <c r="E10" s="235"/>
      <c r="F10" s="235"/>
      <c r="G10" s="235"/>
      <c r="H10" s="236"/>
    </row>
    <row r="11" spans="1:8" ht="12.75" customHeight="1"/>
    <row r="12" spans="1:8" ht="12.75" customHeight="1">
      <c r="A12" s="131"/>
      <c r="B12" s="132" t="s">
        <v>63</v>
      </c>
      <c r="C12" s="133" t="s">
        <v>64</v>
      </c>
      <c r="D12" s="283" t="s">
        <v>65</v>
      </c>
      <c r="E12" s="273"/>
    </row>
    <row r="13" spans="1:8" ht="12.75" customHeight="1">
      <c r="A13" s="134"/>
      <c r="B13" s="135" t="s">
        <v>66</v>
      </c>
      <c r="C13" s="136">
        <v>1000</v>
      </c>
      <c r="D13" s="284">
        <v>700</v>
      </c>
      <c r="E13" s="285"/>
    </row>
    <row r="14" spans="1:8" ht="12.75" customHeight="1">
      <c r="A14" s="103"/>
      <c r="B14" s="137"/>
      <c r="C14" s="138"/>
      <c r="D14" s="279"/>
      <c r="E14" s="280"/>
    </row>
    <row r="15" spans="1:8" ht="12.75" customHeight="1">
      <c r="A15" s="103"/>
      <c r="B15" s="139"/>
      <c r="C15" s="140"/>
      <c r="D15" s="281"/>
      <c r="E15" s="280"/>
    </row>
    <row r="16" spans="1:8" ht="12.75" customHeight="1">
      <c r="A16" s="103"/>
      <c r="B16" s="141"/>
      <c r="C16" s="142"/>
      <c r="D16" s="279"/>
      <c r="E16" s="280"/>
    </row>
    <row r="17" spans="1:5" ht="12.75" customHeight="1">
      <c r="A17" s="103"/>
      <c r="B17" s="139"/>
      <c r="C17" s="140"/>
      <c r="D17" s="281"/>
      <c r="E17" s="280"/>
    </row>
    <row r="18" spans="1:5" ht="12.75" customHeight="1">
      <c r="A18" s="103"/>
      <c r="B18" s="141"/>
      <c r="C18" s="142"/>
      <c r="D18" s="279"/>
      <c r="E18" s="280"/>
    </row>
    <row r="19" spans="1:5" ht="12.75" customHeight="1">
      <c r="A19" s="103"/>
      <c r="B19" s="139"/>
      <c r="C19" s="140"/>
      <c r="D19" s="281"/>
      <c r="E19" s="280"/>
    </row>
    <row r="20" spans="1:5" ht="12.75" customHeight="1">
      <c r="A20" s="103"/>
      <c r="B20" s="141"/>
      <c r="C20" s="142"/>
      <c r="D20" s="279"/>
      <c r="E20" s="280"/>
    </row>
    <row r="21" spans="1:5" ht="12.75" customHeight="1">
      <c r="A21" s="103"/>
      <c r="B21" s="139"/>
      <c r="C21" s="140"/>
      <c r="D21" s="281"/>
      <c r="E21" s="280"/>
    </row>
    <row r="22" spans="1:5" ht="12.75" customHeight="1">
      <c r="A22" s="103"/>
      <c r="B22" s="141"/>
      <c r="C22" s="142"/>
      <c r="D22" s="279"/>
      <c r="E22" s="280"/>
    </row>
    <row r="23" spans="1:5" ht="12.75" customHeight="1">
      <c r="A23" s="103"/>
      <c r="B23" s="139"/>
      <c r="C23" s="140"/>
      <c r="D23" s="281"/>
      <c r="E23" s="280"/>
    </row>
    <row r="24" spans="1:5" ht="12.75" customHeight="1">
      <c r="A24" s="103"/>
      <c r="B24" s="141"/>
      <c r="C24" s="142"/>
      <c r="D24" s="279"/>
      <c r="E24" s="280"/>
    </row>
    <row r="25" spans="1:5" ht="12.75" customHeight="1">
      <c r="A25" s="103"/>
      <c r="B25" s="139"/>
      <c r="C25" s="140"/>
      <c r="D25" s="281"/>
      <c r="E25" s="280"/>
    </row>
    <row r="26" spans="1:5" ht="12.75" customHeight="1">
      <c r="A26" s="103"/>
      <c r="B26" s="141"/>
      <c r="C26" s="142"/>
      <c r="D26" s="279"/>
      <c r="E26" s="280"/>
    </row>
    <row r="27" spans="1:5" ht="13.5" customHeight="1">
      <c r="A27" s="103"/>
      <c r="B27" s="143"/>
      <c r="C27" s="144"/>
      <c r="D27" s="277"/>
      <c r="E27" s="278"/>
    </row>
    <row r="28" spans="1:5" ht="12.75" customHeight="1">
      <c r="A28" s="103"/>
      <c r="B28" s="103"/>
      <c r="C28" s="103"/>
      <c r="D28" s="103"/>
      <c r="E28" s="103"/>
    </row>
    <row r="29" spans="1:5" ht="12.75" customHeight="1"/>
    <row r="30" spans="1:5" ht="12.75" customHeight="1">
      <c r="A30" s="181" t="s">
        <v>85</v>
      </c>
    </row>
    <row r="31" spans="1:5" ht="12.75" customHeight="1">
      <c r="A31" s="181" t="s">
        <v>86</v>
      </c>
    </row>
    <row r="32" spans="1:5" ht="12.75" customHeight="1">
      <c r="A32" s="181" t="s">
        <v>87</v>
      </c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6">
    <mergeCell ref="A6:B6"/>
    <mergeCell ref="A7:B7"/>
    <mergeCell ref="A4:B4"/>
    <mergeCell ref="A5:B5"/>
    <mergeCell ref="C6:H6"/>
    <mergeCell ref="C7:H7"/>
    <mergeCell ref="C4:H4"/>
    <mergeCell ref="C5:H5"/>
    <mergeCell ref="A8:H8"/>
    <mergeCell ref="A9:H10"/>
    <mergeCell ref="D12:E12"/>
    <mergeCell ref="D13:E13"/>
    <mergeCell ref="D14:E14"/>
    <mergeCell ref="D15:E15"/>
    <mergeCell ref="D23:E23"/>
    <mergeCell ref="D24:E24"/>
    <mergeCell ref="D25:E25"/>
    <mergeCell ref="D26:E26"/>
    <mergeCell ref="D27:E27"/>
    <mergeCell ref="D16:E16"/>
    <mergeCell ref="D17:E17"/>
    <mergeCell ref="D18:E18"/>
    <mergeCell ref="D19:E19"/>
    <mergeCell ref="D20:E20"/>
    <mergeCell ref="D21:E21"/>
    <mergeCell ref="D22:E22"/>
  </mergeCells>
  <pageMargins left="0.7" right="0.7" top="0.75" bottom="0.75" header="0" footer="0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O1001"/>
  <sheetViews>
    <sheetView zoomScale="90" zoomScaleNormal="90" workbookViewId="0">
      <selection activeCell="A2" sqref="A2"/>
    </sheetView>
  </sheetViews>
  <sheetFormatPr defaultColWidth="14.5" defaultRowHeight="15" customHeight="1"/>
  <cols>
    <col min="1" max="1" width="20.1640625" customWidth="1"/>
    <col min="2" max="2" width="17.1640625" customWidth="1"/>
    <col min="3" max="3" width="13.1640625" customWidth="1"/>
    <col min="4" max="7" width="11.5" customWidth="1"/>
    <col min="8" max="10" width="8.6640625" customWidth="1"/>
    <col min="11" max="11" width="9.1640625" customWidth="1"/>
    <col min="12" max="26" width="8.6640625" customWidth="1"/>
  </cols>
  <sheetData>
    <row r="1" spans="1:7" ht="23.25">
      <c r="A1" s="183" t="s">
        <v>0</v>
      </c>
      <c r="B1" s="159"/>
      <c r="C1" s="160"/>
      <c r="D1" s="159"/>
      <c r="E1" s="159"/>
      <c r="F1" s="159"/>
      <c r="G1" s="161"/>
    </row>
    <row r="2" spans="1:7" ht="18.75">
      <c r="A2" s="162" t="s">
        <v>67</v>
      </c>
      <c r="B2" s="163"/>
      <c r="C2" s="164"/>
      <c r="D2" s="165"/>
      <c r="E2" s="165"/>
      <c r="F2" s="165"/>
      <c r="G2" s="166"/>
    </row>
    <row r="3" spans="1:7" ht="21" customHeight="1">
      <c r="A3" s="162"/>
      <c r="B3" s="163"/>
      <c r="C3" s="164"/>
      <c r="D3" s="165"/>
      <c r="E3" s="165"/>
      <c r="F3" s="165"/>
      <c r="G3" s="166"/>
    </row>
    <row r="4" spans="1:7" ht="14.25" customHeight="1">
      <c r="A4" s="315" t="s">
        <v>2</v>
      </c>
      <c r="B4" s="316"/>
      <c r="C4" s="317" t="s">
        <v>45</v>
      </c>
      <c r="D4" s="318"/>
      <c r="E4" s="318"/>
      <c r="F4" s="318"/>
      <c r="G4" s="319"/>
    </row>
    <row r="5" spans="1:7" ht="15.75" customHeight="1">
      <c r="A5" s="320">
        <f>+'Travel Auth Form'!A5:B5</f>
        <v>0</v>
      </c>
      <c r="B5" s="251"/>
      <c r="C5" s="271">
        <f>+'Travel Auth Form'!C7:L7</f>
        <v>0</v>
      </c>
      <c r="D5" s="298"/>
      <c r="E5" s="298"/>
      <c r="F5" s="298"/>
      <c r="G5" s="302"/>
    </row>
    <row r="6" spans="1:7" ht="18.75" customHeight="1">
      <c r="A6" s="321" t="s">
        <v>46</v>
      </c>
      <c r="B6" s="237"/>
      <c r="C6" s="237"/>
      <c r="D6" s="237"/>
      <c r="E6" s="237"/>
      <c r="F6" s="237"/>
      <c r="G6" s="322"/>
    </row>
    <row r="7" spans="1:7" ht="15" customHeight="1">
      <c r="A7" s="289">
        <f>+'Final Exp Rpt'!A7:L9</f>
        <v>0</v>
      </c>
      <c r="B7" s="276"/>
      <c r="C7" s="276"/>
      <c r="D7" s="276"/>
      <c r="E7" s="276"/>
      <c r="F7" s="276"/>
      <c r="G7" s="290"/>
    </row>
    <row r="8" spans="1:7" ht="15" customHeight="1">
      <c r="A8" s="291"/>
      <c r="B8" s="292"/>
      <c r="C8" s="292"/>
      <c r="D8" s="292"/>
      <c r="E8" s="292"/>
      <c r="F8" s="292"/>
      <c r="G8" s="293"/>
    </row>
    <row r="9" spans="1:7" ht="30.75" customHeight="1">
      <c r="A9" s="294"/>
      <c r="B9" s="235"/>
      <c r="C9" s="235"/>
      <c r="D9" s="235"/>
      <c r="E9" s="235"/>
      <c r="F9" s="235"/>
      <c r="G9" s="295"/>
    </row>
    <row r="10" spans="1:7" ht="14.25" customHeight="1">
      <c r="A10" s="296" t="s">
        <v>68</v>
      </c>
      <c r="B10" s="104"/>
      <c r="C10" s="304" t="s">
        <v>69</v>
      </c>
      <c r="D10" s="252"/>
      <c r="E10" s="252"/>
      <c r="F10" s="252"/>
      <c r="G10" s="305"/>
    </row>
    <row r="11" spans="1:7" ht="18" customHeight="1">
      <c r="A11" s="297"/>
      <c r="B11" s="105"/>
      <c r="C11" s="106" t="s">
        <v>70</v>
      </c>
      <c r="D11" s="107" t="s">
        <v>71</v>
      </c>
      <c r="E11" s="107" t="s">
        <v>72</v>
      </c>
      <c r="F11" s="107" t="s">
        <v>73</v>
      </c>
      <c r="G11" s="167" t="s">
        <v>74</v>
      </c>
    </row>
    <row r="12" spans="1:7" ht="18" customHeight="1">
      <c r="A12" s="168" t="s">
        <v>75</v>
      </c>
      <c r="B12" s="145"/>
      <c r="C12" s="146"/>
      <c r="D12" s="147"/>
      <c r="E12" s="147"/>
      <c r="F12" s="147"/>
      <c r="G12" s="169"/>
    </row>
    <row r="13" spans="1:7" ht="18" customHeight="1">
      <c r="A13" s="170" t="s">
        <v>76</v>
      </c>
      <c r="B13" s="148"/>
      <c r="C13" s="146"/>
      <c r="D13" s="147"/>
      <c r="E13" s="147"/>
      <c r="F13" s="147"/>
      <c r="G13" s="171"/>
    </row>
    <row r="14" spans="1:7" ht="18" customHeight="1">
      <c r="A14" s="172" t="s">
        <v>77</v>
      </c>
      <c r="B14" s="149"/>
      <c r="C14" s="146"/>
      <c r="D14" s="147"/>
      <c r="E14" s="147"/>
      <c r="F14" s="147"/>
      <c r="G14" s="171"/>
    </row>
    <row r="15" spans="1:7" ht="18" customHeight="1">
      <c r="A15" s="173" t="s">
        <v>78</v>
      </c>
      <c r="B15" s="150"/>
      <c r="C15" s="146"/>
      <c r="D15" s="146"/>
      <c r="E15" s="146"/>
      <c r="F15" s="146"/>
      <c r="G15" s="171"/>
    </row>
    <row r="16" spans="1:7" ht="18" customHeight="1">
      <c r="A16" s="174" t="s">
        <v>79</v>
      </c>
      <c r="B16" s="151"/>
      <c r="C16" s="146"/>
      <c r="D16" s="147"/>
      <c r="E16" s="147"/>
      <c r="F16" s="147"/>
      <c r="G16" s="171"/>
    </row>
    <row r="17" spans="1:15" ht="18" customHeight="1">
      <c r="A17" s="175" t="s">
        <v>88</v>
      </c>
      <c r="B17" s="152"/>
      <c r="C17" s="153"/>
      <c r="D17" s="154"/>
      <c r="E17" s="154"/>
      <c r="F17" s="154"/>
      <c r="G17" s="176"/>
      <c r="H17" s="118">
        <f>+'Travel Auth Form'!M23</f>
        <v>0.7</v>
      </c>
    </row>
    <row r="18" spans="1:15" ht="18" customHeight="1">
      <c r="A18" s="177" t="s">
        <v>89</v>
      </c>
      <c r="B18" s="152"/>
      <c r="C18" s="146">
        <f t="shared" ref="C18:G18" si="0">+C17*$H$17</f>
        <v>0</v>
      </c>
      <c r="D18" s="146">
        <f t="shared" si="0"/>
        <v>0</v>
      </c>
      <c r="E18" s="146">
        <f t="shared" si="0"/>
        <v>0</v>
      </c>
      <c r="F18" s="146">
        <f t="shared" si="0"/>
        <v>0</v>
      </c>
      <c r="G18" s="171">
        <f t="shared" si="0"/>
        <v>0</v>
      </c>
    </row>
    <row r="19" spans="1:15" ht="18" customHeight="1">
      <c r="A19" s="175" t="s">
        <v>80</v>
      </c>
      <c r="B19" s="152"/>
      <c r="C19" s="146"/>
      <c r="D19" s="147"/>
      <c r="E19" s="147"/>
      <c r="F19" s="147"/>
      <c r="G19" s="171"/>
    </row>
    <row r="20" spans="1:15" ht="18" customHeight="1">
      <c r="A20" s="175" t="s">
        <v>80</v>
      </c>
      <c r="B20" s="152"/>
      <c r="C20" s="146"/>
      <c r="D20" s="147"/>
      <c r="E20" s="147"/>
      <c r="F20" s="147"/>
      <c r="G20" s="171"/>
    </row>
    <row r="21" spans="1:15" ht="18" customHeight="1">
      <c r="A21" s="175" t="s">
        <v>80</v>
      </c>
      <c r="B21" s="152"/>
      <c r="C21" s="146"/>
      <c r="D21" s="147"/>
      <c r="E21" s="147"/>
      <c r="F21" s="147"/>
      <c r="G21" s="171"/>
    </row>
    <row r="22" spans="1:15" ht="18" customHeight="1">
      <c r="A22" s="175" t="s">
        <v>80</v>
      </c>
      <c r="B22" s="152"/>
      <c r="C22" s="146"/>
      <c r="D22" s="147"/>
      <c r="E22" s="147"/>
      <c r="F22" s="147"/>
      <c r="G22" s="171"/>
    </row>
    <row r="23" spans="1:15" ht="18" customHeight="1">
      <c r="A23" s="175"/>
      <c r="B23" s="155" t="s">
        <v>81</v>
      </c>
      <c r="C23" s="156">
        <f t="shared" ref="C23:G23" si="1">+SUM(C12:C22)-C17</f>
        <v>0</v>
      </c>
      <c r="D23" s="156">
        <f t="shared" si="1"/>
        <v>0</v>
      </c>
      <c r="E23" s="156">
        <f t="shared" si="1"/>
        <v>0</v>
      </c>
      <c r="F23" s="156">
        <f t="shared" si="1"/>
        <v>0</v>
      </c>
      <c r="G23" s="178">
        <f t="shared" si="1"/>
        <v>0</v>
      </c>
    </row>
    <row r="24" spans="1:15" ht="38.25" customHeight="1">
      <c r="A24" s="306" t="s">
        <v>82</v>
      </c>
      <c r="B24" s="252"/>
      <c r="C24" s="252"/>
      <c r="D24" s="252"/>
      <c r="E24" s="252"/>
      <c r="F24" s="252"/>
      <c r="G24" s="305"/>
      <c r="I24" s="125"/>
      <c r="J24" s="125"/>
      <c r="K24" s="125"/>
      <c r="L24" s="126"/>
      <c r="M24" s="103"/>
      <c r="N24" s="103"/>
      <c r="O24" s="103"/>
    </row>
    <row r="25" spans="1:15" ht="18" customHeight="1">
      <c r="A25" s="179" t="s">
        <v>59</v>
      </c>
      <c r="B25" s="307"/>
      <c r="C25" s="298"/>
      <c r="D25" s="298"/>
      <c r="E25" s="298"/>
      <c r="F25" s="298"/>
      <c r="G25" s="302"/>
    </row>
    <row r="26" spans="1:15" ht="20.25" customHeight="1">
      <c r="A26" s="180"/>
      <c r="B26" s="252"/>
      <c r="C26" s="252"/>
      <c r="D26" s="252"/>
      <c r="E26" s="252"/>
      <c r="F26" s="252"/>
      <c r="G26" s="305"/>
    </row>
    <row r="27" spans="1:15" ht="14.25" customHeight="1">
      <c r="A27" s="308" t="s">
        <v>60</v>
      </c>
      <c r="B27" s="309"/>
      <c r="C27" s="310" t="s">
        <v>61</v>
      </c>
      <c r="D27" s="311"/>
      <c r="E27" s="309"/>
      <c r="F27" s="310" t="s">
        <v>62</v>
      </c>
      <c r="G27" s="312"/>
      <c r="H27" s="103"/>
    </row>
    <row r="28" spans="1:15" ht="12.75" customHeight="1">
      <c r="A28" s="313"/>
      <c r="B28" s="251"/>
      <c r="C28" s="258"/>
      <c r="D28" s="298"/>
      <c r="E28" s="251"/>
      <c r="F28" s="260"/>
      <c r="G28" s="302"/>
    </row>
    <row r="29" spans="1:15" ht="18" customHeight="1">
      <c r="A29" s="314"/>
      <c r="B29" s="301"/>
      <c r="C29" s="299"/>
      <c r="D29" s="300"/>
      <c r="E29" s="301"/>
      <c r="F29" s="299"/>
      <c r="G29" s="303"/>
    </row>
    <row r="30" spans="1:15" ht="12.75" customHeight="1"/>
    <row r="31" spans="1:15" ht="12.75" customHeight="1"/>
    <row r="32" spans="1:15" ht="12.75" customHeight="1">
      <c r="F32" s="129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16">
    <mergeCell ref="A4:B4"/>
    <mergeCell ref="C4:G4"/>
    <mergeCell ref="A5:B5"/>
    <mergeCell ref="C5:G5"/>
    <mergeCell ref="A6:G6"/>
    <mergeCell ref="A7:G9"/>
    <mergeCell ref="A10:A11"/>
    <mergeCell ref="C28:E29"/>
    <mergeCell ref="F28:G29"/>
    <mergeCell ref="C10:G10"/>
    <mergeCell ref="A24:G24"/>
    <mergeCell ref="B25:G26"/>
    <mergeCell ref="A27:B27"/>
    <mergeCell ref="C27:E27"/>
    <mergeCell ref="F27:G27"/>
    <mergeCell ref="A28:B29"/>
  </mergeCells>
  <printOptions horizontalCentered="1" verticalCentered="1"/>
  <pageMargins left="0" right="0" top="0" bottom="0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886090035604EB329C9BC532212A0" ma:contentTypeVersion="4" ma:contentTypeDescription="Create a new document." ma:contentTypeScope="" ma:versionID="1e43e7e64b88862c7c1ab7e54cdce7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a2303baf048e40e6236e5154884dc137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QD2UCF5UJE4V-1830239143-65</_dlc_DocId>
    <_dlc_DocIdUrl xmlns="7184055b-e5ea-4162-8b19-ace5c644b73a">
      <Url>http://intranet2/finance/_layouts/15/DocIdRedir.aspx?ID=QD2UCF5UJE4V-1830239143-65</Url>
      <Description>QD2UCF5UJE4V-1830239143-65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80DF32-EC3D-4D2C-9AEB-EA0103291EBB}"/>
</file>

<file path=customXml/itemProps2.xml><?xml version="1.0" encoding="utf-8"?>
<ds:datastoreItem xmlns:ds="http://schemas.openxmlformats.org/officeDocument/2006/customXml" ds:itemID="{2B1E853A-6B69-4B87-B063-D683415A7E0A}"/>
</file>

<file path=customXml/itemProps3.xml><?xml version="1.0" encoding="utf-8"?>
<ds:datastoreItem xmlns:ds="http://schemas.openxmlformats.org/officeDocument/2006/customXml" ds:itemID="{67F3D3D7-7094-4375-8BEF-BDDBAD567559}"/>
</file>

<file path=customXml/itemProps4.xml><?xml version="1.0" encoding="utf-8"?>
<ds:datastoreItem xmlns:ds="http://schemas.openxmlformats.org/officeDocument/2006/customXml" ds:itemID="{77471841-03D3-4F18-847D-E9E218837E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Travel Auth Form</vt:lpstr>
      <vt:lpstr>Final Exp Rpt</vt:lpstr>
      <vt:lpstr>Multiple GL Worksheet</vt:lpstr>
      <vt:lpstr>Transportation Comparison Wksht</vt:lpstr>
      <vt:lpstr>'Transportation Comparison Wksht'!Print_Area</vt:lpstr>
      <vt:lpstr>'Travel Auth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Perry, Blanca</dc:creator>
  <cp:lastModifiedBy>Blanca Perry</cp:lastModifiedBy>
  <cp:lastPrinted>2025-02-04T15:36:01Z</cp:lastPrinted>
  <dcterms:created xsi:type="dcterms:W3CDTF">2024-01-03T22:53:43Z</dcterms:created>
  <dcterms:modified xsi:type="dcterms:W3CDTF">2025-02-04T15:39:59Z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0x010100F8B886090035604EB329C9BC532212A0</vt:lpwstr>
  </property>
  <property fmtid="{D5CDD505-2E9C-101B-9397-08002B2CF9AE}" pid="3" name="_dlc_DocIdItemGuid">
    <vt:lpwstr>6c9d6ae6-b7b9-4f0e-a20f-a9ec5e90e418</vt:lpwstr>
  </property>
</Properties>
</file>