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://intranet2/Utility Management/"/>
    </mc:Choice>
  </mc:AlternateContent>
  <xr:revisionPtr revIDLastSave="0" documentId="13_ncr:1_{FCBAD07A-7CF0-45F0-958F-96B3275D66E3}" xr6:coauthVersionLast="47" xr6:coauthVersionMax="47" xr10:uidLastSave="{00000000-0000-0000-0000-000000000000}"/>
  <bookViews>
    <workbookView xWindow="4860" yWindow="2580" windowWidth="21600" windowHeight="11280" activeTab="2" xr2:uid="{1C3A0D96-DD0C-45D1-9218-D38A7DE4607A}"/>
  </bookViews>
  <sheets>
    <sheet name="Notes" sheetId="2" r:id="rId1"/>
    <sheet name="PW WQCF FY23-24" sheetId="1" r:id="rId2"/>
    <sheet name="PW WQCF FY24-25" sheetId="3" r:id="rId3"/>
  </sheets>
  <definedNames>
    <definedName name="_xlnm.Print_Area" localSheetId="0">#REF!</definedName>
    <definedName name="_xlnm.Print_Area" localSheetId="1">'PW WQCF FY23-24'!$18:$18</definedName>
    <definedName name="_xlnm.Print_Area" localSheetId="2">'PW WQCF FY24-25'!$18:$18</definedName>
    <definedName name="_xlnm.Print_Area">#REF!</definedName>
    <definedName name="_xlnm.Print_Titles" localSheetId="1">'PW WQCF FY23-24'!$A:$C</definedName>
    <definedName name="_xlnm.Print_Titles" localSheetId="2">'PW WQCF FY24-25'!$A:$C</definedName>
    <definedName name="_xlnm.Print_Titles">#N/A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0" i="3" l="1"/>
  <c r="I10" i="3"/>
  <c r="J10" i="3"/>
  <c r="K10" i="3"/>
  <c r="L10" i="3"/>
  <c r="M10" i="3"/>
  <c r="N10" i="3"/>
  <c r="O10" i="3"/>
  <c r="G10" i="3"/>
  <c r="F10" i="3"/>
  <c r="E10" i="3"/>
  <c r="D10" i="3"/>
  <c r="M11" i="1"/>
  <c r="M13" i="1"/>
  <c r="J13" i="1"/>
  <c r="O10" i="1"/>
  <c r="N10" i="1"/>
  <c r="J10" i="1"/>
  <c r="K10" i="1"/>
  <c r="L10" i="1"/>
  <c r="M10" i="1"/>
  <c r="H10" i="1"/>
  <c r="I10" i="1"/>
  <c r="I11" i="1"/>
  <c r="J11" i="1"/>
  <c r="K11" i="1"/>
  <c r="L11" i="1"/>
  <c r="N11" i="1"/>
  <c r="O11" i="1"/>
  <c r="G11" i="1"/>
  <c r="H11" i="1"/>
  <c r="F11" i="1"/>
  <c r="G10" i="1"/>
  <c r="F10" i="1"/>
  <c r="H13" i="1"/>
  <c r="A40644" i="3"/>
  <c r="O13" i="3"/>
  <c r="N13" i="3"/>
  <c r="M13" i="3"/>
  <c r="L13" i="3"/>
  <c r="K13" i="3"/>
  <c r="J13" i="3"/>
  <c r="I13" i="3"/>
  <c r="H13" i="3"/>
  <c r="G13" i="3"/>
  <c r="F13" i="3"/>
  <c r="E13" i="3"/>
  <c r="D13" i="3"/>
  <c r="A40644" i="1" l="1"/>
  <c r="O13" i="1"/>
  <c r="N13" i="1"/>
  <c r="L13" i="1"/>
  <c r="K13" i="1"/>
  <c r="I13" i="1"/>
  <c r="G13" i="1"/>
  <c r="F13" i="1"/>
  <c r="E13" i="1"/>
  <c r="D13" i="1"/>
  <c r="E10" i="1"/>
  <c r="D1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tc={41C499CC-DF8B-4431-A65F-C1F8313810B7}</author>
    <author>tc={1B288469-86CC-4C34-8205-77DB7E33E306}</author>
  </authors>
  <commentList>
    <comment ref="G8" authorId="0" shapeId="0" xr:uid="{41C499CC-DF8B-4431-A65F-C1F8313810B7}">
      <text>
        <t>[Threaded comment]
Your version of Excel allows you to read this threaded comment; however, any edits to it will get removed if the file is opened in a newer version of Excel. Learn more: https://go.microsoft.com/fwlink/?linkid=870924
Comment:
    Transit
09/21-09/30 = 8% of $7,624.25
10/01-10/18 = 7% of $12,867.84
Solid Waste
09/21-09/30 = 92% of $7,624.25
Residential @ 60%
Commercial @ 40%
10/01-10/18 = 93% of $12,867.84
Residential @ 60%
Commercial @ 40%</t>
      </text>
    </comment>
    <comment ref="H8" authorId="1" shapeId="0" xr:uid="{1B288469-86CC-4C34-8205-77DB7E33E306}">
      <text>
        <t>[Threaded comment]
Your version of Excel allows you to read this threaded comment; however, any edits to it will get removed if the file is opened in a newer version of Excel. Learn more: https://go.microsoft.com/fwlink/?linkid=870924
Comment:
    Transit 10/19-10/31 = 9% of $7,294.77
Transit 11/1-11/18 = 2% of $11,977.29
Solid Waste 10/19-10/31 = 91% of $7,294.77
Residential= 52%
Commercial= 48%
Solid Waste 11/1-11/18 = 98% of $11,977.29
Residential= 52%
Commercial= 48%</t>
      </text>
    </comment>
  </commentList>
</comments>
</file>

<file path=xl/sharedStrings.xml><?xml version="1.0" encoding="utf-8"?>
<sst xmlns="http://schemas.openxmlformats.org/spreadsheetml/2006/main" count="49" uniqueCount="35">
  <si>
    <t>PG&amp;E Account Number 0150442093-4 (ECKERT)</t>
  </si>
  <si>
    <t>Batch Entry Date:</t>
  </si>
  <si>
    <t>Service ID #</t>
  </si>
  <si>
    <t>Meter #</t>
  </si>
  <si>
    <t>Location Description</t>
  </si>
  <si>
    <t>Jan 2024</t>
  </si>
  <si>
    <t>Feb 2024</t>
  </si>
  <si>
    <t>Mar 2024</t>
  </si>
  <si>
    <t>April 2024</t>
  </si>
  <si>
    <t>May 2024</t>
  </si>
  <si>
    <t>June 2024</t>
  </si>
  <si>
    <t>Eckert    640.40.80.640.6100.01 (M&amp;O, Sewer, Treatment)</t>
  </si>
  <si>
    <t>0150442088</t>
  </si>
  <si>
    <t>756 Moffat Blvd 
(0150442093-4)</t>
  </si>
  <si>
    <t>0150442352</t>
  </si>
  <si>
    <t>2450 W Yosemite Unit 2 WQCF Pond (0150442093-4)</t>
  </si>
  <si>
    <t>0158484204</t>
  </si>
  <si>
    <t>2450 W Yosemite Ave Unit 1
(0150442093-4 (from 8532601274-8)</t>
  </si>
  <si>
    <t xml:space="preserve">GRAND TOTAL  </t>
  </si>
  <si>
    <t>Acct # 0150442093 Total</t>
  </si>
  <si>
    <t>Date</t>
  </si>
  <si>
    <t>Employee name</t>
  </si>
  <si>
    <t>Description of change   (usually for addition or termination of services or change of meter number)</t>
  </si>
  <si>
    <t>Erma Patrick</t>
  </si>
  <si>
    <t>Statement for this account usually issued online between the 2nd and 5th of each month</t>
  </si>
  <si>
    <t xml:space="preserve">Acct # 0150442093 GRAND TOTAL  </t>
  </si>
  <si>
    <t>Eckert    640.40.80.640-6100.01 (M&amp;O, Sewer, Treatment)</t>
  </si>
  <si>
    <t>CnG Facility at WQCF 640.40.80.675-6100.01</t>
  </si>
  <si>
    <t>CnG Facility at WQCF 640.40.80.675.6100.01 / Transit 610.40.05.000 -6200.12 / Also Solid Waste - Report needs to be run in COMDATA to determine break out.</t>
  </si>
  <si>
    <t>See Notes for COMDATA information</t>
  </si>
  <si>
    <t>Using the COMDATA site, run the REPORT as shown in the notes and use the breakout provided.</t>
  </si>
  <si>
    <t xml:space="preserve">COMDATA  https://petroleader.com/Login/Login?ReturnUrl=%2fHome%2fIndex   </t>
  </si>
  <si>
    <t>REPORT can be found in Public Works Utopia/810 CNG Fuel/ Miles report/Monthly</t>
  </si>
  <si>
    <t>Solid Waste Residential  660.40.75.620-6200.12</t>
  </si>
  <si>
    <t>Solid Waste Commerical 660.40.75.610-6200.12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</si>
</sst>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mm/dd/yy;@"/>
    <numFmt numFmtId="165" formatCode="[$-409]mmmm\-yy;@"/>
  </numFmts>
  <fonts count="8" x14ac:knownFonts="1">
    <font>
      <sz val="12"/>
      <name val="Arial"/>
    </font>
    <font>
      <b/>
      <sz val="12"/>
      <name val="Arial"/>
      <family val="2"/>
    </font>
    <font>
      <b/>
      <sz val="12"/>
      <color rgb="FF008000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2"/>
      <color rgb="FF7030A0"/>
      <name val="Arial"/>
      <family val="2"/>
    </font>
    <font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0" fontId="3" fillId="0" borderId="0"/>
  </cellStyleXfs>
  <cellXfs count="66">
    <xf numFmtId="0" fontId="0" fillId="0" borderId="0" xfId="0"/>
    <xf numFmtId="0" fontId="1" fillId="0" borderId="0" xfId="0" applyFont="1" applyAlignment="1">
      <alignment horizontal="right" vertical="center"/>
    </xf>
    <xf numFmtId="164" fontId="2" fillId="0" borderId="0" xfId="0" applyNumberFormat="1" applyFont="1" applyAlignment="1">
      <alignment horizontal="center" vertical="center"/>
    </xf>
    <xf numFmtId="2" fontId="3" fillId="0" borderId="0" xfId="0" applyNumberFormat="1" applyFont="1"/>
    <xf numFmtId="0" fontId="3" fillId="0" borderId="0" xfId="0" applyFont="1"/>
    <xf numFmtId="49" fontId="1" fillId="2" borderId="0" xfId="0" applyNumberFormat="1" applyFont="1" applyFill="1" applyAlignment="1">
      <alignment horizontal="left" vertical="center" wrapText="1"/>
    </xf>
    <xf numFmtId="49" fontId="1" fillId="2" borderId="0" xfId="0" applyNumberFormat="1" applyFont="1" applyFill="1" applyAlignment="1" applyProtection="1">
      <alignment horizontal="left" vertical="center" wrapText="1"/>
      <protection locked="0"/>
    </xf>
    <xf numFmtId="0" fontId="4" fillId="0" borderId="0" xfId="0" applyFont="1" applyAlignment="1">
      <alignment horizontal="left" vertical="center"/>
    </xf>
    <xf numFmtId="2" fontId="5" fillId="0" borderId="0" xfId="0" applyNumberFormat="1" applyFont="1" applyAlignment="1">
      <alignment vertical="center"/>
    </xf>
    <xf numFmtId="2" fontId="5" fillId="0" borderId="0" xfId="0" applyNumberFormat="1" applyFont="1" applyAlignment="1" applyProtection="1">
      <alignment vertical="center"/>
      <protection locked="0"/>
    </xf>
    <xf numFmtId="44" fontId="5" fillId="0" borderId="0" xfId="0" applyNumberFormat="1" applyFont="1" applyAlignment="1">
      <alignment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" fontId="5" fillId="3" borderId="0" xfId="0" quotePrefix="1" applyNumberFormat="1" applyFont="1" applyFill="1" applyAlignment="1">
      <alignment horizontal="left" vertical="center"/>
    </xf>
    <xf numFmtId="2" fontId="5" fillId="3" borderId="0" xfId="0" applyNumberFormat="1" applyFont="1" applyFill="1" applyAlignment="1">
      <alignment vertical="center"/>
    </xf>
    <xf numFmtId="1" fontId="5" fillId="0" borderId="0" xfId="0" quotePrefix="1" applyNumberFormat="1" applyFont="1" applyAlignment="1">
      <alignment horizontal="left" vertical="top"/>
    </xf>
    <xf numFmtId="0" fontId="5" fillId="0" borderId="0" xfId="0" applyFont="1" applyAlignment="1">
      <alignment vertical="top"/>
    </xf>
    <xf numFmtId="2" fontId="5" fillId="0" borderId="0" xfId="0" applyNumberFormat="1" applyFont="1" applyAlignment="1">
      <alignment vertical="center" wrapText="1"/>
    </xf>
    <xf numFmtId="49" fontId="5" fillId="0" borderId="0" xfId="0" quotePrefix="1" applyNumberFormat="1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" fontId="4" fillId="0" borderId="0" xfId="0" quotePrefix="1" applyNumberFormat="1" applyFont="1" applyAlignment="1">
      <alignment horizontal="left" vertical="top"/>
    </xf>
    <xf numFmtId="1" fontId="5" fillId="0" borderId="0" xfId="0" quotePrefix="1" applyNumberFormat="1" applyFont="1" applyAlignment="1">
      <alignment horizontal="left" vertical="center"/>
    </xf>
    <xf numFmtId="2" fontId="4" fillId="0" borderId="0" xfId="0" applyNumberFormat="1" applyFont="1" applyAlignment="1" applyProtection="1">
      <alignment horizontal="right" vertical="center"/>
      <protection locked="0"/>
    </xf>
    <xf numFmtId="44" fontId="4" fillId="0" borderId="1" xfId="0" applyNumberFormat="1" applyFont="1" applyBorder="1" applyAlignment="1">
      <alignment vertical="center"/>
    </xf>
    <xf numFmtId="2" fontId="5" fillId="0" borderId="0" xfId="0" applyNumberFormat="1" applyFont="1" applyAlignment="1">
      <alignment horizontal="left" vertical="center"/>
    </xf>
    <xf numFmtId="44" fontId="5" fillId="0" borderId="0" xfId="1" applyFont="1" applyAlignment="1">
      <alignment vertical="center"/>
    </xf>
    <xf numFmtId="2" fontId="5" fillId="0" borderId="0" xfId="0" applyNumberFormat="1" applyFont="1" applyAlignment="1" applyProtection="1">
      <alignment horizontal="right" vertical="center"/>
      <protection locked="0"/>
    </xf>
    <xf numFmtId="2" fontId="5" fillId="0" borderId="0" xfId="0" quotePrefix="1" applyNumberFormat="1" applyFont="1" applyAlignment="1">
      <alignment horizontal="left" vertical="center"/>
    </xf>
    <xf numFmtId="0" fontId="5" fillId="0" borderId="0" xfId="0" quotePrefix="1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2" fontId="3" fillId="0" borderId="0" xfId="0" applyNumberFormat="1" applyFont="1" applyAlignment="1" applyProtection="1">
      <alignment vertical="center"/>
      <protection locked="0"/>
    </xf>
    <xf numFmtId="0" fontId="5" fillId="3" borderId="0" xfId="0" quotePrefix="1" applyFont="1" applyFill="1" applyAlignment="1">
      <alignment horizontal="left" vertical="center"/>
    </xf>
    <xf numFmtId="164" fontId="3" fillId="4" borderId="2" xfId="2" applyNumberFormat="1" applyFill="1" applyBorder="1" applyAlignment="1">
      <alignment horizontal="center"/>
    </xf>
    <xf numFmtId="0" fontId="3" fillId="4" borderId="2" xfId="2" applyFill="1" applyBorder="1"/>
    <xf numFmtId="0" fontId="3" fillId="4" borderId="2" xfId="2" applyFill="1" applyBorder="1" applyAlignment="1">
      <alignment wrapText="1"/>
    </xf>
    <xf numFmtId="0" fontId="3" fillId="0" borderId="0" xfId="2"/>
    <xf numFmtId="164" fontId="3" fillId="0" borderId="0" xfId="2" applyNumberFormat="1"/>
    <xf numFmtId="0" fontId="3" fillId="0" borderId="0" xfId="2" applyAlignment="1">
      <alignment wrapText="1"/>
    </xf>
    <xf numFmtId="0" fontId="6" fillId="0" borderId="0" xfId="0" applyFont="1" applyAlignment="1">
      <alignment horizontal="right" vertical="center"/>
    </xf>
    <xf numFmtId="164" fontId="6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center" vertical="center" wrapText="1"/>
    </xf>
    <xf numFmtId="165" fontId="1" fillId="2" borderId="0" xfId="0" applyNumberFormat="1" applyFont="1" applyFill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44" fontId="3" fillId="0" borderId="0" xfId="0" applyNumberFormat="1" applyFont="1" applyAlignment="1">
      <alignment vertical="center"/>
    </xf>
    <xf numFmtId="1" fontId="1" fillId="0" borderId="0" xfId="0" quotePrefix="1" applyNumberFormat="1" applyFont="1" applyAlignment="1">
      <alignment horizontal="left" vertical="top"/>
    </xf>
    <xf numFmtId="0" fontId="3" fillId="0" borderId="0" xfId="0" applyFont="1" applyAlignment="1">
      <alignment vertical="top"/>
    </xf>
    <xf numFmtId="2" fontId="3" fillId="0" borderId="0" xfId="0" applyNumberFormat="1" applyFont="1" applyAlignment="1">
      <alignment vertical="center" wrapText="1"/>
    </xf>
    <xf numFmtId="1" fontId="3" fillId="3" borderId="0" xfId="0" quotePrefix="1" applyNumberFormat="1" applyFont="1" applyFill="1" applyAlignment="1">
      <alignment horizontal="left" vertical="center"/>
    </xf>
    <xf numFmtId="0" fontId="3" fillId="3" borderId="0" xfId="0" quotePrefix="1" applyFont="1" applyFill="1" applyAlignment="1">
      <alignment horizontal="left" vertical="center"/>
    </xf>
    <xf numFmtId="2" fontId="3" fillId="3" borderId="0" xfId="0" applyNumberFormat="1" applyFont="1" applyFill="1" applyAlignment="1">
      <alignment vertical="center"/>
    </xf>
    <xf numFmtId="1" fontId="3" fillId="0" borderId="0" xfId="0" quotePrefix="1" applyNumberFormat="1" applyFont="1" applyAlignment="1">
      <alignment horizontal="left" vertical="top"/>
    </xf>
    <xf numFmtId="49" fontId="3" fillId="0" borderId="0" xfId="0" quotePrefix="1" applyNumberFormat="1" applyFont="1" applyAlignment="1">
      <alignment horizontal="left" vertical="center"/>
    </xf>
    <xf numFmtId="1" fontId="3" fillId="0" borderId="0" xfId="0" quotePrefix="1" applyNumberFormat="1" applyFont="1" applyAlignment="1">
      <alignment horizontal="left" vertical="center"/>
    </xf>
    <xf numFmtId="2" fontId="1" fillId="0" borderId="0" xfId="0" applyNumberFormat="1" applyFont="1" applyAlignment="1" applyProtection="1">
      <alignment horizontal="right" vertical="center"/>
      <protection locked="0"/>
    </xf>
    <xf numFmtId="44" fontId="1" fillId="0" borderId="1" xfId="0" applyNumberFormat="1" applyFont="1" applyBorder="1" applyAlignment="1">
      <alignment vertical="center"/>
    </xf>
    <xf numFmtId="2" fontId="3" fillId="0" borderId="0" xfId="0" applyNumberFormat="1" applyFont="1" applyAlignment="1">
      <alignment horizontal="left" vertical="center"/>
    </xf>
    <xf numFmtId="44" fontId="3" fillId="0" borderId="0" xfId="1" applyFont="1" applyAlignment="1">
      <alignment vertical="center"/>
    </xf>
    <xf numFmtId="2" fontId="3" fillId="0" borderId="0" xfId="0" applyNumberFormat="1" applyFont="1" applyAlignment="1" applyProtection="1">
      <alignment horizontal="right" vertical="center"/>
      <protection locked="0"/>
    </xf>
    <xf numFmtId="2" fontId="3" fillId="0" borderId="0" xfId="0" quotePrefix="1" applyNumberFormat="1" applyFont="1" applyAlignment="1">
      <alignment horizontal="left" vertical="center"/>
    </xf>
    <xf numFmtId="0" fontId="3" fillId="0" borderId="0" xfId="0" quotePrefix="1" applyFont="1" applyAlignment="1">
      <alignment horizontal="left" vertical="center"/>
    </xf>
    <xf numFmtId="2" fontId="1" fillId="0" borderId="0" xfId="0" applyNumberFormat="1" applyFont="1" applyAlignment="1">
      <alignment vertical="center"/>
    </xf>
    <xf numFmtId="44" fontId="1" fillId="0" borderId="0" xfId="1" applyFont="1" applyAlignment="1">
      <alignment vertical="center"/>
    </xf>
    <xf numFmtId="0" fontId="1" fillId="0" borderId="0" xfId="0" applyFont="1" applyAlignment="1">
      <alignment vertical="center"/>
    </xf>
    <xf numFmtId="14" fontId="3" fillId="0" borderId="0" xfId="0" applyNumberFormat="1" applyFont="1" applyAlignment="1">
      <alignment vertical="center"/>
    </xf>
    <xf numFmtId="14" fontId="5" fillId="0" borderId="0" xfId="0" applyNumberFormat="1" applyFont="1" applyAlignment="1">
      <alignment vertical="center"/>
    </xf>
    <xf numFmtId="0" fontId="1" fillId="0" borderId="0" xfId="0" applyFont="1" applyAlignment="1">
      <alignment horizontal="center" wrapText="1"/>
    </xf>
  </cellXfs>
  <cellStyles count="3">
    <cellStyle name="Currency" xfId="1" builtinId="4"/>
    <cellStyle name="Normal" xfId="0" builtinId="0"/>
    <cellStyle name="Normal 2" xfId="2" xr:uid="{950C12DC-9F26-4001-899D-40B9B958CD2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Gina Romero" id="{37EEF353-7F0E-4B3B-B8F7-E363EC0D9A09}" userId="S::gromero@manteca.gov::c876c028-6210-4a3d-8d57-48d1804f23f2" providerId="AD"/>
</personList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8" dT="2024-11-19T19:32:16.27" personId="{37EEF353-7F0E-4B3B-B8F7-E363EC0D9A09}" id="{41C499CC-DF8B-4431-A65F-C1F8313810B7}">
    <text>Transit
09/21-09/30 = 8% of $7,624.25
10/01-10/18 = 7% of $12,867.84
Solid Waste
09/21-09/30 = 92% of $7,624.25
Residential @ 60%
Commercial @ 40%
10/01-10/18 = 93% of $12,867.84
Residential @ 60%
Commercial @ 40%</text>
  </threadedComment>
  <threadedComment ref="H8" dT="2024-12-20T00:51:51.48" personId="{37EEF353-7F0E-4B3B-B8F7-E363EC0D9A09}" id="{1B288469-86CC-4C34-8205-77DB7E33E306}">
    <text>Transit 10/19-10/31 = 9% of $7,294.77
Transit 11/1-11/18 = 2% of $11,977.29
Solid Waste 10/19-10/31 = 91% of $7,294.77
Residential= 52%
Commercial= 48%
Solid Waste 11/1-11/18 = 98% of $11,977.29
Residential= 52%
Commercial= 48%</text>
  </threadedComment>
</ThreadedComment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1CEF25-87D6-4558-AAD6-ADD9B5FDDE1A}">
  <sheetPr>
    <tabColor theme="8" tint="0.59999389629810485"/>
  </sheetPr>
  <dimension ref="A1:C7"/>
  <sheetViews>
    <sheetView workbookViewId="0">
      <selection activeCell="C11" sqref="C11"/>
    </sheetView>
  </sheetViews>
  <sheetFormatPr defaultColWidth="8.88671875" defaultRowHeight="15" x14ac:dyDescent="0.2"/>
  <cols>
    <col min="1" max="1" width="12.44140625" style="36" customWidth="1"/>
    <col min="2" max="2" width="17.33203125" style="35" customWidth="1"/>
    <col min="3" max="3" width="96.6640625" style="37" customWidth="1"/>
    <col min="4" max="16384" width="8.88671875" style="35"/>
  </cols>
  <sheetData>
    <row r="1" spans="1:3" x14ac:dyDescent="0.2">
      <c r="A1" s="32" t="s">
        <v>20</v>
      </c>
      <c r="B1" s="33" t="s">
        <v>21</v>
      </c>
      <c r="C1" s="34" t="s">
        <v>22</v>
      </c>
    </row>
    <row r="2" spans="1:3" x14ac:dyDescent="0.2">
      <c r="A2" s="36">
        <v>45222</v>
      </c>
      <c r="B2" s="35" t="s">
        <v>23</v>
      </c>
      <c r="C2" s="37" t="s">
        <v>24</v>
      </c>
    </row>
    <row r="5" spans="1:3" x14ac:dyDescent="0.2">
      <c r="A5" s="36">
        <v>45582</v>
      </c>
      <c r="B5" s="35" t="s">
        <v>23</v>
      </c>
      <c r="C5" s="37" t="s">
        <v>30</v>
      </c>
    </row>
    <row r="6" spans="1:3" x14ac:dyDescent="0.2">
      <c r="C6" s="37" t="s">
        <v>31</v>
      </c>
    </row>
    <row r="7" spans="1:3" x14ac:dyDescent="0.2">
      <c r="C7" s="37" t="s">
        <v>32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718712-7FAF-4B28-A157-A96C0CA788B7}">
  <sheetPr>
    <tabColor rgb="FFFFFF00"/>
    <pageSetUpPr fitToPage="1"/>
  </sheetPr>
  <dimension ref="A1:DA40644"/>
  <sheetViews>
    <sheetView zoomScale="90" zoomScaleNormal="90" workbookViewId="0">
      <pane xSplit="3" topLeftCell="M1" activePane="topRight" state="frozen"/>
      <selection pane="topRight" activeCell="O2" sqref="O2"/>
    </sheetView>
  </sheetViews>
  <sheetFormatPr defaultColWidth="16.33203125" defaultRowHeight="15" x14ac:dyDescent="0.2"/>
  <cols>
    <col min="1" max="1" width="19.5546875" style="29" customWidth="1"/>
    <col min="2" max="2" width="15.6640625" style="11" customWidth="1"/>
    <col min="3" max="3" width="47" style="30" bestFit="1" customWidth="1"/>
    <col min="4" max="15" width="14.109375" style="11" customWidth="1"/>
    <col min="16" max="101" width="16.33203125" style="11"/>
    <col min="102" max="16384" width="16.33203125" style="12"/>
  </cols>
  <sheetData>
    <row r="1" spans="1:105" s="4" customFormat="1" ht="31.5" customHeight="1" x14ac:dyDescent="0.25">
      <c r="A1" s="65" t="s">
        <v>0</v>
      </c>
      <c r="B1" s="65"/>
      <c r="C1" s="38" t="s">
        <v>1</v>
      </c>
      <c r="D1" s="39"/>
      <c r="E1" s="39"/>
      <c r="F1" s="39">
        <v>45204</v>
      </c>
      <c r="G1" s="39">
        <v>45237</v>
      </c>
      <c r="H1" s="39">
        <v>45274</v>
      </c>
      <c r="I1" s="39">
        <v>45309</v>
      </c>
      <c r="J1" s="39">
        <v>45329</v>
      </c>
      <c r="K1" s="39">
        <v>45358</v>
      </c>
      <c r="L1" s="39">
        <v>45391</v>
      </c>
      <c r="M1" s="39">
        <v>45419</v>
      </c>
      <c r="N1" s="39">
        <v>45449</v>
      </c>
      <c r="O1" s="39">
        <v>45484</v>
      </c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</row>
    <row r="2" spans="1:105" s="40" customFormat="1" ht="24" customHeight="1" x14ac:dyDescent="0.2">
      <c r="A2" s="5" t="s">
        <v>2</v>
      </c>
      <c r="B2" s="5" t="s">
        <v>3</v>
      </c>
      <c r="C2" s="6" t="s">
        <v>4</v>
      </c>
      <c r="D2" s="41">
        <v>45108</v>
      </c>
      <c r="E2" s="41">
        <v>45139</v>
      </c>
      <c r="F2" s="41">
        <v>45170</v>
      </c>
      <c r="G2" s="41">
        <v>45200</v>
      </c>
      <c r="H2" s="41">
        <v>45231</v>
      </c>
      <c r="I2" s="41">
        <v>45261</v>
      </c>
      <c r="J2" s="41" t="s">
        <v>5</v>
      </c>
      <c r="K2" s="41" t="s">
        <v>6</v>
      </c>
      <c r="L2" s="41" t="s">
        <v>7</v>
      </c>
      <c r="M2" s="41" t="s">
        <v>8</v>
      </c>
      <c r="N2" s="41" t="s">
        <v>9</v>
      </c>
      <c r="O2" s="41" t="s">
        <v>10</v>
      </c>
    </row>
    <row r="3" spans="1:105" ht="21" customHeight="1" x14ac:dyDescent="0.2">
      <c r="A3" s="42" t="s">
        <v>26</v>
      </c>
      <c r="D3" s="63"/>
      <c r="E3" s="63"/>
      <c r="F3" s="63"/>
      <c r="G3" s="63"/>
      <c r="H3" s="63"/>
      <c r="I3" s="63"/>
      <c r="J3" s="63">
        <v>45323</v>
      </c>
      <c r="K3" s="63">
        <v>45352</v>
      </c>
      <c r="L3" s="63">
        <v>45383</v>
      </c>
      <c r="M3" s="63">
        <v>45419</v>
      </c>
      <c r="N3" s="63">
        <v>45446</v>
      </c>
      <c r="O3" s="63">
        <v>45474</v>
      </c>
      <c r="CX3" s="11"/>
      <c r="CY3" s="11"/>
    </row>
    <row r="4" spans="1:105" ht="21.75" customHeight="1" x14ac:dyDescent="0.2">
      <c r="A4" s="47" t="s">
        <v>12</v>
      </c>
      <c r="B4" s="48">
        <v>1005452199</v>
      </c>
      <c r="C4" s="49" t="s">
        <v>13</v>
      </c>
      <c r="D4" s="43"/>
      <c r="E4" s="43"/>
      <c r="F4" s="43">
        <v>951.34</v>
      </c>
      <c r="G4" s="43">
        <v>850.39</v>
      </c>
      <c r="H4" s="43">
        <v>321.86</v>
      </c>
      <c r="I4" s="43">
        <v>112.95</v>
      </c>
      <c r="J4" s="43">
        <v>161.74</v>
      </c>
      <c r="K4" s="43">
        <v>140.69999999999999</v>
      </c>
      <c r="L4" s="43">
        <v>134.33000000000001</v>
      </c>
      <c r="M4" s="43">
        <v>141.21</v>
      </c>
      <c r="N4" s="43">
        <v>153.97</v>
      </c>
      <c r="O4" s="43">
        <v>511.54</v>
      </c>
    </row>
    <row r="5" spans="1:105" s="11" customFormat="1" ht="21.75" customHeight="1" x14ac:dyDescent="0.2">
      <c r="A5" s="50" t="s">
        <v>14</v>
      </c>
      <c r="B5" s="45">
        <v>1009501113</v>
      </c>
      <c r="C5" s="46" t="s">
        <v>15</v>
      </c>
      <c r="D5" s="43"/>
      <c r="E5" s="43"/>
      <c r="F5" s="43">
        <v>13972.41</v>
      </c>
      <c r="G5" s="43">
        <v>1000.55</v>
      </c>
      <c r="H5" s="43">
        <v>883.72</v>
      </c>
      <c r="I5" s="43">
        <v>449.68</v>
      </c>
      <c r="J5" s="43">
        <v>930.16</v>
      </c>
      <c r="K5" s="43">
        <v>720.78</v>
      </c>
      <c r="L5" s="43">
        <v>594.54</v>
      </c>
      <c r="M5" s="43">
        <v>871.28</v>
      </c>
      <c r="N5" s="43">
        <v>2162.79</v>
      </c>
      <c r="O5" s="43">
        <v>17746.87</v>
      </c>
      <c r="CX5" s="12"/>
      <c r="CY5" s="12"/>
      <c r="CZ5" s="12"/>
      <c r="DA5" s="12"/>
    </row>
    <row r="6" spans="1:105" s="11" customFormat="1" x14ac:dyDescent="0.2">
      <c r="A6" s="51"/>
      <c r="B6" s="29"/>
      <c r="C6" s="46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CX6" s="12"/>
      <c r="CY6" s="12"/>
      <c r="CZ6" s="12"/>
      <c r="DA6" s="12"/>
    </row>
    <row r="7" spans="1:105" s="11" customFormat="1" ht="21" customHeight="1" x14ac:dyDescent="0.2">
      <c r="A7" s="44" t="s">
        <v>27</v>
      </c>
      <c r="B7" s="45"/>
      <c r="C7" s="46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CX7" s="12"/>
      <c r="CY7" s="12"/>
      <c r="CZ7" s="12"/>
      <c r="DA7" s="12"/>
    </row>
    <row r="8" spans="1:105" s="11" customFormat="1" ht="30" x14ac:dyDescent="0.2">
      <c r="A8" s="51" t="s">
        <v>16</v>
      </c>
      <c r="B8" s="29">
        <v>62071522</v>
      </c>
      <c r="C8" s="46" t="s">
        <v>17</v>
      </c>
      <c r="D8" s="43"/>
      <c r="E8" s="43"/>
      <c r="F8" s="43">
        <v>3877.52</v>
      </c>
      <c r="G8" s="43">
        <v>9760.65</v>
      </c>
      <c r="H8" s="43">
        <v>1164.3599999999999</v>
      </c>
      <c r="I8" s="43">
        <v>9351.33</v>
      </c>
      <c r="J8" s="43">
        <v>70.930000000000007</v>
      </c>
      <c r="K8" s="43">
        <v>32332.82</v>
      </c>
      <c r="L8" s="43">
        <v>60.19</v>
      </c>
      <c r="M8" s="43">
        <v>5348.59</v>
      </c>
      <c r="N8" s="43">
        <v>416.78</v>
      </c>
      <c r="O8" s="43">
        <v>2930.81</v>
      </c>
      <c r="CX8" s="12"/>
      <c r="CY8" s="12"/>
      <c r="CZ8" s="12"/>
      <c r="DA8" s="12"/>
    </row>
    <row r="9" spans="1:105" s="11" customFormat="1" x14ac:dyDescent="0.2">
      <c r="A9" s="52"/>
      <c r="B9" s="29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CX9" s="12"/>
      <c r="CY9" s="12"/>
      <c r="CZ9" s="12"/>
      <c r="DA9" s="12"/>
    </row>
    <row r="10" spans="1:105" s="11" customFormat="1" ht="21.75" customHeight="1" x14ac:dyDescent="0.2">
      <c r="A10" s="29"/>
      <c r="C10" s="1" t="s">
        <v>11</v>
      </c>
      <c r="D10" s="54">
        <f>SUM(D3:D8)</f>
        <v>0</v>
      </c>
      <c r="E10" s="54">
        <f>SUM(E3:E7)</f>
        <v>0</v>
      </c>
      <c r="F10" s="54">
        <f>SUM(F3:F6)</f>
        <v>14923.75</v>
      </c>
      <c r="G10" s="54">
        <f t="shared" ref="G10" si="0">SUM(G3:G6)</f>
        <v>1850.94</v>
      </c>
      <c r="H10" s="54">
        <f>SUM(H3:H6)</f>
        <v>1205.58</v>
      </c>
      <c r="I10" s="54">
        <f t="shared" ref="I10" si="1">SUM(I3:I6)</f>
        <v>562.63</v>
      </c>
      <c r="J10" s="54">
        <f>SUM(J4:J6)</f>
        <v>1091.9000000000001</v>
      </c>
      <c r="K10" s="54">
        <f t="shared" ref="K10:O10" si="2">SUM(K4:K6)</f>
        <v>861.48</v>
      </c>
      <c r="L10" s="54">
        <f t="shared" si="2"/>
        <v>728.87</v>
      </c>
      <c r="M10" s="54">
        <f t="shared" si="2"/>
        <v>1012.49</v>
      </c>
      <c r="N10" s="54">
        <f>SUM(N4:N6)</f>
        <v>2316.7599999999998</v>
      </c>
      <c r="O10" s="54">
        <f t="shared" si="2"/>
        <v>18258.41</v>
      </c>
      <c r="CX10" s="12"/>
      <c r="CY10" s="12"/>
      <c r="CZ10" s="12"/>
      <c r="DA10" s="12"/>
    </row>
    <row r="11" spans="1:105" s="11" customFormat="1" ht="21.75" customHeight="1" x14ac:dyDescent="0.2">
      <c r="A11" s="29"/>
      <c r="C11" s="1" t="s">
        <v>27</v>
      </c>
      <c r="D11" s="54"/>
      <c r="E11" s="54"/>
      <c r="F11" s="54">
        <f>F8</f>
        <v>3877.52</v>
      </c>
      <c r="G11" s="54">
        <f t="shared" ref="G11:H11" si="3">G8</f>
        <v>9760.65</v>
      </c>
      <c r="H11" s="54">
        <f t="shared" si="3"/>
        <v>1164.3599999999999</v>
      </c>
      <c r="I11" s="54">
        <f t="shared" ref="I11:O11" si="4">I8</f>
        <v>9351.33</v>
      </c>
      <c r="J11" s="54">
        <f t="shared" si="4"/>
        <v>70.930000000000007</v>
      </c>
      <c r="K11" s="54">
        <f t="shared" si="4"/>
        <v>32332.82</v>
      </c>
      <c r="L11" s="54">
        <f t="shared" si="4"/>
        <v>60.19</v>
      </c>
      <c r="M11" s="54">
        <f t="shared" si="4"/>
        <v>5348.59</v>
      </c>
      <c r="N11" s="54">
        <f t="shared" si="4"/>
        <v>416.78</v>
      </c>
      <c r="O11" s="54">
        <f t="shared" si="4"/>
        <v>2930.81</v>
      </c>
      <c r="CX11" s="12"/>
      <c r="CY11" s="12"/>
      <c r="CZ11" s="12"/>
      <c r="DA11" s="12"/>
    </row>
    <row r="12" spans="1:105" s="11" customFormat="1" ht="21.75" customHeight="1" x14ac:dyDescent="0.2">
      <c r="A12" s="55"/>
      <c r="C12" s="30"/>
      <c r="CX12" s="12"/>
      <c r="CY12" s="12"/>
      <c r="CZ12" s="12"/>
      <c r="DA12" s="12"/>
    </row>
    <row r="13" spans="1:105" s="60" customFormat="1" ht="21.75" customHeight="1" x14ac:dyDescent="0.2">
      <c r="A13" s="42"/>
      <c r="C13" s="53" t="s">
        <v>25</v>
      </c>
      <c r="D13" s="61">
        <f t="shared" ref="D13:G13" si="5">SUM(D4:D8)</f>
        <v>0</v>
      </c>
      <c r="E13" s="61">
        <f t="shared" si="5"/>
        <v>0</v>
      </c>
      <c r="F13" s="61">
        <f>SUM(F4:F8)</f>
        <v>18801.27</v>
      </c>
      <c r="G13" s="61">
        <f t="shared" si="5"/>
        <v>11611.59</v>
      </c>
      <c r="H13" s="61">
        <f t="shared" ref="H13:O13" si="6">SUM(H4:H8)</f>
        <v>2369.9399999999996</v>
      </c>
      <c r="I13" s="61">
        <f t="shared" si="6"/>
        <v>9913.9599999999991</v>
      </c>
      <c r="J13" s="61">
        <f t="shared" si="6"/>
        <v>1162.8300000000002</v>
      </c>
      <c r="K13" s="61">
        <f t="shared" si="6"/>
        <v>33194.300000000003</v>
      </c>
      <c r="L13" s="61">
        <f t="shared" si="6"/>
        <v>789.06</v>
      </c>
      <c r="M13" s="61">
        <f t="shared" si="6"/>
        <v>6361.08</v>
      </c>
      <c r="N13" s="61">
        <f t="shared" si="6"/>
        <v>2733.54</v>
      </c>
      <c r="O13" s="61">
        <f t="shared" si="6"/>
        <v>21189.22</v>
      </c>
      <c r="CX13" s="62"/>
      <c r="CY13" s="62"/>
      <c r="CZ13" s="62"/>
      <c r="DA13" s="62"/>
    </row>
    <row r="14" spans="1:105" s="11" customFormat="1" ht="21.75" customHeight="1" x14ac:dyDescent="0.2">
      <c r="A14" s="55"/>
      <c r="C14" s="57"/>
      <c r="D14" s="56"/>
      <c r="CX14" s="12"/>
      <c r="CY14" s="12"/>
      <c r="CZ14" s="12"/>
      <c r="DA14" s="12"/>
    </row>
    <row r="15" spans="1:105" s="11" customFormat="1" x14ac:dyDescent="0.2">
      <c r="A15" s="29"/>
      <c r="C15" s="57"/>
      <c r="CX15" s="12"/>
      <c r="CY15" s="12"/>
      <c r="CZ15" s="12"/>
      <c r="DA15" s="12"/>
    </row>
    <row r="16" spans="1:105" s="11" customFormat="1" x14ac:dyDescent="0.2">
      <c r="A16" s="58"/>
      <c r="C16" s="30"/>
      <c r="CX16" s="12"/>
      <c r="CY16" s="12"/>
      <c r="CZ16" s="12"/>
      <c r="DA16" s="12"/>
    </row>
    <row r="17" spans="1:105" s="11" customFormat="1" x14ac:dyDescent="0.2">
      <c r="A17" s="29"/>
      <c r="C17" s="30"/>
      <c r="CX17" s="12"/>
      <c r="CY17" s="12"/>
      <c r="CZ17" s="12"/>
      <c r="DA17" s="12"/>
    </row>
    <row r="19" spans="1:105" x14ac:dyDescent="0.2">
      <c r="A19" s="59"/>
      <c r="B19" s="29"/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CX19" s="11"/>
      <c r="CY19" s="11"/>
    </row>
    <row r="40644" spans="1:105" s="11" customFormat="1" x14ac:dyDescent="0.2">
      <c r="A40644" s="29">
        <f>SUM(A1:A40643)</f>
        <v>0</v>
      </c>
      <c r="C40644" s="30"/>
      <c r="CX40644" s="12"/>
      <c r="CY40644" s="12"/>
      <c r="CZ40644" s="12"/>
      <c r="DA40644" s="12"/>
    </row>
  </sheetData>
  <mergeCells count="1">
    <mergeCell ref="A1:B1"/>
  </mergeCells>
  <pageMargins left="1" right="0" top="1" bottom="1" header="0" footer="0"/>
  <pageSetup firstPageNumber="6" fitToHeight="2" orientation="landscape" r:id="rId1"/>
  <headerFooter alignWithMargins="0">
    <oddFooter>&amp;L&amp;8&amp;F  &amp;A&amp;R&amp;8&amp;D</oddFooter>
  </headerFooter>
  <ignoredErrors>
    <ignoredError sqref="A4:A5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745CC-9F24-48BF-A532-5FFFB0C4871C}">
  <sheetPr>
    <pageSetUpPr fitToPage="1"/>
  </sheetPr>
  <dimension ref="A1:DA40644"/>
  <sheetViews>
    <sheetView tabSelected="1" zoomScale="73" zoomScaleNormal="73" workbookViewId="0">
      <selection activeCell="I8" sqref="I8"/>
    </sheetView>
  </sheetViews>
  <sheetFormatPr defaultColWidth="16.33203125" defaultRowHeight="15" x14ac:dyDescent="0.2"/>
  <cols>
    <col min="1" max="1" width="19.5546875" style="29" customWidth="1"/>
    <col min="2" max="2" width="17.109375" style="11" customWidth="1"/>
    <col min="3" max="3" width="47" style="30" bestFit="1" customWidth="1"/>
    <col min="4" max="15" width="18.77734375" style="11" customWidth="1"/>
    <col min="16" max="101" width="16.33203125" style="11"/>
    <col min="102" max="16384" width="16.33203125" style="12"/>
  </cols>
  <sheetData>
    <row r="1" spans="1:105" s="4" customFormat="1" ht="31.5" customHeight="1" x14ac:dyDescent="0.25">
      <c r="A1" s="65" t="s">
        <v>0</v>
      </c>
      <c r="B1" s="65"/>
      <c r="C1" s="1" t="s">
        <v>1</v>
      </c>
      <c r="D1" s="2">
        <v>45509</v>
      </c>
      <c r="E1" s="2">
        <v>45551</v>
      </c>
      <c r="F1" s="2">
        <v>45568</v>
      </c>
      <c r="G1" s="2">
        <v>45645</v>
      </c>
      <c r="H1" s="2">
        <v>45645</v>
      </c>
      <c r="I1" s="2"/>
      <c r="J1" s="2"/>
      <c r="K1" s="2"/>
      <c r="L1" s="2"/>
      <c r="M1" s="2"/>
      <c r="N1" s="2"/>
      <c r="O1" s="2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</row>
    <row r="2" spans="1:105" s="40" customFormat="1" ht="24" customHeight="1" x14ac:dyDescent="0.2">
      <c r="A2" s="5" t="s">
        <v>2</v>
      </c>
      <c r="B2" s="5" t="s">
        <v>3</v>
      </c>
      <c r="C2" s="6" t="s">
        <v>4</v>
      </c>
      <c r="D2" s="41">
        <v>45474</v>
      </c>
      <c r="E2" s="41">
        <v>45505</v>
      </c>
      <c r="F2" s="41">
        <v>45536</v>
      </c>
      <c r="G2" s="41">
        <v>45566</v>
      </c>
      <c r="H2" s="41">
        <v>45597</v>
      </c>
      <c r="I2" s="41">
        <v>45627</v>
      </c>
      <c r="J2" s="41">
        <v>45658</v>
      </c>
      <c r="K2" s="41">
        <v>45689</v>
      </c>
      <c r="L2" s="41">
        <v>45717</v>
      </c>
      <c r="M2" s="41">
        <v>45748</v>
      </c>
      <c r="N2" s="41">
        <v>45778</v>
      </c>
      <c r="O2" s="41">
        <v>45809</v>
      </c>
    </row>
    <row r="3" spans="1:105" ht="25.15" customHeight="1" x14ac:dyDescent="0.2">
      <c r="A3" s="7" t="s">
        <v>11</v>
      </c>
      <c r="B3" s="8"/>
      <c r="C3" s="9"/>
      <c r="D3" s="64">
        <v>45505</v>
      </c>
      <c r="E3" s="64">
        <v>45538</v>
      </c>
      <c r="F3" s="64">
        <v>45566</v>
      </c>
      <c r="G3" s="64">
        <v>45597</v>
      </c>
      <c r="H3" s="64">
        <v>45628</v>
      </c>
      <c r="I3" s="10"/>
      <c r="J3" s="10"/>
      <c r="K3" s="10"/>
      <c r="L3" s="10"/>
      <c r="M3" s="10"/>
      <c r="N3" s="10"/>
      <c r="O3" s="10"/>
      <c r="CX3" s="11"/>
      <c r="CY3" s="11"/>
    </row>
    <row r="4" spans="1:105" ht="18" x14ac:dyDescent="0.2">
      <c r="A4" s="13" t="s">
        <v>12</v>
      </c>
      <c r="B4" s="31">
        <v>1005452199</v>
      </c>
      <c r="C4" s="14" t="s">
        <v>13</v>
      </c>
      <c r="D4" s="10">
        <v>910.51</v>
      </c>
      <c r="E4" s="10">
        <v>657.43</v>
      </c>
      <c r="F4" s="10">
        <v>521.79999999999995</v>
      </c>
      <c r="G4" s="10">
        <v>1018.09</v>
      </c>
      <c r="H4" s="10">
        <v>364.67</v>
      </c>
      <c r="I4" s="10"/>
      <c r="J4" s="10"/>
      <c r="K4" s="10"/>
      <c r="L4" s="10"/>
      <c r="M4" s="10"/>
      <c r="N4" s="10"/>
      <c r="O4" s="10"/>
    </row>
    <row r="5" spans="1:105" s="11" customFormat="1" ht="36" x14ac:dyDescent="0.2">
      <c r="A5" s="15" t="s">
        <v>14</v>
      </c>
      <c r="B5" s="16">
        <v>1009501113</v>
      </c>
      <c r="C5" s="17" t="s">
        <v>15</v>
      </c>
      <c r="D5" s="10">
        <v>16419.330000000002</v>
      </c>
      <c r="E5" s="10">
        <v>15756.08</v>
      </c>
      <c r="F5" s="10">
        <v>18152.54</v>
      </c>
      <c r="G5" s="10">
        <v>11680.75</v>
      </c>
      <c r="H5" s="10">
        <v>1104.47</v>
      </c>
      <c r="I5" s="10"/>
      <c r="J5" s="10"/>
      <c r="K5" s="10"/>
      <c r="L5" s="10"/>
      <c r="M5" s="10"/>
      <c r="N5" s="10"/>
      <c r="O5" s="10"/>
      <c r="CX5" s="12"/>
      <c r="CY5" s="12"/>
      <c r="CZ5" s="12"/>
      <c r="DA5" s="12"/>
    </row>
    <row r="6" spans="1:105" s="11" customFormat="1" ht="18" x14ac:dyDescent="0.2">
      <c r="A6" s="18"/>
      <c r="B6" s="19"/>
      <c r="C6" s="17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CX6" s="12"/>
      <c r="CY6" s="12"/>
      <c r="CZ6" s="12"/>
      <c r="DA6" s="12"/>
    </row>
    <row r="7" spans="1:105" s="11" customFormat="1" ht="18" x14ac:dyDescent="0.2">
      <c r="A7" s="20" t="s">
        <v>28</v>
      </c>
      <c r="B7" s="16"/>
      <c r="C7" s="17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CX7" s="12"/>
      <c r="CY7" s="12"/>
      <c r="CZ7" s="12"/>
      <c r="DA7" s="12"/>
    </row>
    <row r="8" spans="1:105" s="11" customFormat="1" ht="36" x14ac:dyDescent="0.2">
      <c r="A8" s="18" t="s">
        <v>16</v>
      </c>
      <c r="B8" s="19">
        <v>62071522</v>
      </c>
      <c r="C8" s="17" t="s">
        <v>17</v>
      </c>
      <c r="D8" s="10">
        <v>21840.61</v>
      </c>
      <c r="E8" s="10">
        <v>16233.82</v>
      </c>
      <c r="F8" s="10">
        <v>26139.3</v>
      </c>
      <c r="G8" s="10">
        <v>20492.09</v>
      </c>
      <c r="H8" s="10">
        <v>19272.060000000001</v>
      </c>
      <c r="I8" s="10"/>
      <c r="J8" s="10"/>
      <c r="K8" s="10"/>
      <c r="L8" s="10"/>
      <c r="M8" s="10"/>
      <c r="N8" s="10"/>
      <c r="O8" s="10"/>
      <c r="CX8" s="12"/>
      <c r="CY8" s="12"/>
      <c r="CZ8" s="12"/>
      <c r="DA8" s="12"/>
    </row>
    <row r="9" spans="1:105" s="11" customFormat="1" ht="18" x14ac:dyDescent="0.2">
      <c r="A9" s="21"/>
      <c r="B9" s="19"/>
      <c r="C9" s="8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CX9" s="12"/>
      <c r="CY9" s="12"/>
      <c r="CZ9" s="12"/>
      <c r="DA9" s="12"/>
    </row>
    <row r="10" spans="1:105" s="11" customFormat="1" ht="18" x14ac:dyDescent="0.2">
      <c r="A10" s="19"/>
      <c r="B10" s="8"/>
      <c r="C10" s="22" t="s">
        <v>18</v>
      </c>
      <c r="D10" s="23">
        <f>SUM(D4:D8)</f>
        <v>39170.449999999997</v>
      </c>
      <c r="E10" s="23">
        <f>SUM(E4:E8)</f>
        <v>32647.329999999998</v>
      </c>
      <c r="F10" s="23">
        <f>SUM(F4:F8)</f>
        <v>44813.64</v>
      </c>
      <c r="G10" s="23">
        <f>SUM(G4:G8)</f>
        <v>33190.93</v>
      </c>
      <c r="H10" s="23">
        <f t="shared" ref="H10:O10" si="0">SUM(H4:H8)</f>
        <v>20741.2</v>
      </c>
      <c r="I10" s="23">
        <f t="shared" si="0"/>
        <v>0</v>
      </c>
      <c r="J10" s="23">
        <f t="shared" si="0"/>
        <v>0</v>
      </c>
      <c r="K10" s="23">
        <f t="shared" si="0"/>
        <v>0</v>
      </c>
      <c r="L10" s="23">
        <f t="shared" si="0"/>
        <v>0</v>
      </c>
      <c r="M10" s="23">
        <f t="shared" si="0"/>
        <v>0</v>
      </c>
      <c r="N10" s="23">
        <f t="shared" si="0"/>
        <v>0</v>
      </c>
      <c r="O10" s="23">
        <f t="shared" si="0"/>
        <v>0</v>
      </c>
      <c r="CX10" s="12"/>
      <c r="CY10" s="12"/>
      <c r="CZ10" s="12"/>
      <c r="DA10" s="12"/>
    </row>
    <row r="11" spans="1:105" s="11" customFormat="1" ht="18" x14ac:dyDescent="0.2">
      <c r="A11" s="24"/>
      <c r="B11" s="8"/>
      <c r="C11" s="9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CX11" s="12"/>
      <c r="CY11" s="12"/>
      <c r="CZ11" s="12"/>
      <c r="DA11" s="12"/>
    </row>
    <row r="12" spans="1:105" s="11" customFormat="1" ht="18" x14ac:dyDescent="0.2">
      <c r="A12" s="24"/>
      <c r="B12" s="8"/>
      <c r="C12" s="9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CX12" s="12"/>
      <c r="CY12" s="12"/>
      <c r="CZ12" s="12"/>
      <c r="DA12" s="12"/>
    </row>
    <row r="13" spans="1:105" s="11" customFormat="1" ht="18" x14ac:dyDescent="0.2">
      <c r="A13" s="19"/>
      <c r="B13" s="8"/>
      <c r="C13" s="22" t="s">
        <v>19</v>
      </c>
      <c r="D13" s="25">
        <f t="shared" ref="D13:G13" si="1">SUM(D4:D8)</f>
        <v>39170.449999999997</v>
      </c>
      <c r="E13" s="25">
        <f t="shared" si="1"/>
        <v>32647.329999999998</v>
      </c>
      <c r="F13" s="25">
        <f>SUM(F4:F8)</f>
        <v>44813.64</v>
      </c>
      <c r="G13" s="25">
        <f t="shared" si="1"/>
        <v>33190.93</v>
      </c>
      <c r="H13" s="25">
        <f>SUM(H4:H8)</f>
        <v>20741.2</v>
      </c>
      <c r="I13" s="25">
        <f>SUM(I4:I8)</f>
        <v>0</v>
      </c>
      <c r="J13" s="25">
        <f>SUM(J4:J8)</f>
        <v>0</v>
      </c>
      <c r="K13" s="25">
        <f>SUM(K4:K8)</f>
        <v>0</v>
      </c>
      <c r="L13" s="25">
        <f>SUM(L4:L8)</f>
        <v>0</v>
      </c>
      <c r="M13" s="25">
        <f t="shared" ref="M13" si="2">SUM(M4:M7)</f>
        <v>0</v>
      </c>
      <c r="N13" s="25">
        <f>SUM(N4:N8)</f>
        <v>0</v>
      </c>
      <c r="O13" s="25">
        <f>SUM(O4:O8)</f>
        <v>0</v>
      </c>
      <c r="CX13" s="12"/>
      <c r="CY13" s="12"/>
      <c r="CZ13" s="12"/>
      <c r="DA13" s="12"/>
    </row>
    <row r="14" spans="1:105" s="11" customFormat="1" ht="18" x14ac:dyDescent="0.2">
      <c r="A14" s="24"/>
      <c r="B14" s="8"/>
      <c r="C14" s="26"/>
      <c r="D14" s="25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CX14" s="12"/>
      <c r="CY14" s="12"/>
      <c r="CZ14" s="12"/>
      <c r="DA14" s="12"/>
    </row>
    <row r="15" spans="1:105" s="11" customFormat="1" ht="18" x14ac:dyDescent="0.2">
      <c r="A15" s="19"/>
      <c r="B15" s="8"/>
      <c r="C15" s="26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CX15" s="12"/>
      <c r="CY15" s="12"/>
      <c r="CZ15" s="12"/>
      <c r="DA15" s="12"/>
    </row>
    <row r="16" spans="1:105" s="11" customFormat="1" ht="18" x14ac:dyDescent="0.2">
      <c r="A16" s="27"/>
      <c r="B16" s="8"/>
      <c r="C16" s="9" t="s">
        <v>29</v>
      </c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CX16" s="12"/>
      <c r="CY16" s="12"/>
      <c r="CZ16" s="12"/>
      <c r="DA16" s="12"/>
    </row>
    <row r="17" spans="1:105" s="11" customFormat="1" ht="18" x14ac:dyDescent="0.2">
      <c r="A17" s="19"/>
      <c r="B17" s="9"/>
      <c r="C17" s="9" t="s">
        <v>33</v>
      </c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CX17" s="12"/>
      <c r="CY17" s="12"/>
      <c r="CZ17" s="12"/>
      <c r="DA17" s="12"/>
    </row>
    <row r="18" spans="1:105" ht="18" x14ac:dyDescent="0.2">
      <c r="A18" s="19"/>
      <c r="B18" s="8"/>
      <c r="C18" s="8" t="s">
        <v>34</v>
      </c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</row>
    <row r="19" spans="1:105" ht="18" x14ac:dyDescent="0.2">
      <c r="A19" s="28"/>
      <c r="B19" s="19"/>
      <c r="C19" s="9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CX19" s="11"/>
      <c r="CY19" s="11"/>
    </row>
    <row r="20" spans="1:105" ht="18" x14ac:dyDescent="0.2">
      <c r="A20" s="19"/>
      <c r="B20" s="8"/>
      <c r="C20" s="9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</row>
    <row r="40644" spans="1:105" s="11" customFormat="1" x14ac:dyDescent="0.2">
      <c r="A40644" s="29">
        <f>SUM(A1:A40643)</f>
        <v>0</v>
      </c>
      <c r="C40644" s="30"/>
      <c r="CX40644" s="12"/>
      <c r="CY40644" s="12"/>
      <c r="CZ40644" s="12"/>
      <c r="DA40644" s="12"/>
    </row>
  </sheetData>
  <mergeCells count="1">
    <mergeCell ref="A1:B1"/>
  </mergeCells>
  <pageMargins left="1" right="0" top="1" bottom="1" header="0" footer="0"/>
  <pageSetup firstPageNumber="6" fitToHeight="2" orientation="landscape" r:id="rId1"/>
  <headerFooter alignWithMargins="0">
    <oddFooter>&amp;L&amp;8&amp;F  &amp;A&amp;R&amp;8&amp;D</oddFooter>
  </headerFooter>
  <ignoredErrors>
    <ignoredError sqref="A4:A5" numberStoredAsText="1"/>
  </ignoredError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7184055b-e5ea-4162-8b19-ace5c644b73a">QD2UCF5UJE4V-758972649-3</_dlc_DocId>
    <_dlc_DocIdUrl xmlns="7184055b-e5ea-4162-8b19-ace5c644b73a">
      <Url>http://intranet2/_layouts/15/DocIdRedir.aspx?ID=QD2UCF5UJE4V-758972649-3</Url>
      <Description>QD2UCF5UJE4V-758972649-3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60D95B5687216478F560240F34149AF" ma:contentTypeVersion="2" ma:contentTypeDescription="Create a new document." ma:contentTypeScope="" ma:versionID="00d01ccce510c4a464cddbd0853dc02a">
  <xsd:schema xmlns:xsd="http://www.w3.org/2001/XMLSchema" xmlns:xs="http://www.w3.org/2001/XMLSchema" xmlns:p="http://schemas.microsoft.com/office/2006/metadata/properties" xmlns:ns2="7184055b-e5ea-4162-8b19-ace5c644b73a" targetNamespace="http://schemas.microsoft.com/office/2006/metadata/properties" ma:root="true" ma:fieldsID="4bb9b4c4217ab9b4ca0113c4a19a3ede" ns2:_="">
    <xsd:import namespace="7184055b-e5ea-4162-8b19-ace5c644b73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84055b-e5ea-4162-8b19-ace5c644b73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1A7B0CD-3E9A-45A5-994F-C27386E8308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0CF8AED-63A2-43F0-A24F-A3351B1DD9A8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F3320199-6802-4F15-9E79-377E4E79EEA1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7184055b-e5ea-4162-8b19-ace5c644b73a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5288DBE9-FD3C-4D9F-98D4-5520E84EA8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84055b-e5ea-4162-8b19-ace5c644b7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Notes</vt:lpstr>
      <vt:lpstr>PW WQCF FY23-24</vt:lpstr>
      <vt:lpstr>PW WQCF FY24-25</vt:lpstr>
      <vt:lpstr>'PW WQCF FY23-24'!Print_Area</vt:lpstr>
      <vt:lpstr>'PW WQCF FY24-25'!Print_Area</vt:lpstr>
      <vt:lpstr>'PW WQCF FY23-24'!Print_Titles</vt:lpstr>
      <vt:lpstr>'PW WQCF FY24-25'!Print_Titles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Patrick, Erma</dc:creator>
  <cp:lastModifiedBy>Gina Romero</cp:lastModifiedBy>
  <dcterms:created xsi:type="dcterms:W3CDTF">2023-10-20T05:29:30Z</dcterms:created>
  <dcterms:modified xsi:type="dcterms:W3CDTF">2024-12-20T01:07:15Z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0x010100860D95B5687216478F560240F34149AF</vt:lpwstr>
  </property>
  <property fmtid="{D5CDD505-2E9C-101B-9397-08002B2CF9AE}" pid="3" name="_dlc_DocIdItemGuid">
    <vt:lpwstr>933f491c-3b6b-49b5-80f6-0a148bc6635c</vt:lpwstr>
  </property>
</Properties>
</file>