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://intranet2/Utility Management/"/>
    </mc:Choice>
  </mc:AlternateContent>
  <xr:revisionPtr revIDLastSave="0" documentId="13_ncr:1_{803D1A7E-3008-4613-8EFD-E960A9785A46}" xr6:coauthVersionLast="47" xr6:coauthVersionMax="47" xr10:uidLastSave="{00000000-0000-0000-0000-000000000000}"/>
  <bookViews>
    <workbookView xWindow="9975" yWindow="1455" windowWidth="16860" windowHeight="9855" activeTab="2" xr2:uid="{491CF17F-879D-4D7B-B9A4-7126D197AD18}"/>
  </bookViews>
  <sheets>
    <sheet name="Notes" sheetId="2" r:id="rId1"/>
    <sheet name="PW - Street Main &amp; SW" sheetId="1" r:id="rId2"/>
    <sheet name="FY24-25 - Street Main &amp; SW" sheetId="3" r:id="rId3"/>
  </sheets>
  <definedNames>
    <definedName name="_xlnm.Print_Area" localSheetId="2">'FY24-25 - Street Main &amp; SW'!$D$1:$O$16</definedName>
    <definedName name="_xlnm.Print_Area" localSheetId="0">#REF!</definedName>
    <definedName name="_xlnm.Print_Area" localSheetId="1">'PW - Street Main &amp; SW'!$D$1:$O$16</definedName>
    <definedName name="_xlnm.Print_Area">#REF!</definedName>
    <definedName name="_xlnm.Print_Titles" localSheetId="2">'FY24-25 - Street Main &amp; SW'!$A:$C</definedName>
    <definedName name="_xlnm.Print_Titles" localSheetId="1">'PW - Street Main &amp; SW'!$A:$C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" i="3" l="1"/>
  <c r="A40936" i="3"/>
  <c r="O9" i="3"/>
  <c r="O13" i="3" s="1"/>
  <c r="N9" i="3"/>
  <c r="M9" i="3"/>
  <c r="L9" i="3"/>
  <c r="K9" i="3"/>
  <c r="J9" i="3"/>
  <c r="I9" i="3"/>
  <c r="H9" i="3"/>
  <c r="G9" i="3"/>
  <c r="F9" i="3"/>
  <c r="E9" i="3"/>
  <c r="O5" i="3"/>
  <c r="N5" i="3"/>
  <c r="N13" i="3" s="1"/>
  <c r="M5" i="3"/>
  <c r="M13" i="3" s="1"/>
  <c r="K5" i="3"/>
  <c r="J5" i="3"/>
  <c r="I5" i="3"/>
  <c r="H5" i="3"/>
  <c r="G5" i="3"/>
  <c r="E5" i="3"/>
  <c r="D5" i="3"/>
  <c r="L5" i="3"/>
  <c r="F5" i="3"/>
  <c r="L8" i="1"/>
  <c r="L9" i="1" s="1"/>
  <c r="L4" i="1"/>
  <c r="A40936" i="1"/>
  <c r="O9" i="1"/>
  <c r="N9" i="1"/>
  <c r="M9" i="1"/>
  <c r="K9" i="1"/>
  <c r="J9" i="1"/>
  <c r="I9" i="1"/>
  <c r="H9" i="1"/>
  <c r="G9" i="1"/>
  <c r="F9" i="1"/>
  <c r="E9" i="1"/>
  <c r="D9" i="1"/>
  <c r="O5" i="1"/>
  <c r="N5" i="1"/>
  <c r="M5" i="1"/>
  <c r="L5" i="1"/>
  <c r="K5" i="1"/>
  <c r="J5" i="1"/>
  <c r="I5" i="1"/>
  <c r="H5" i="1"/>
  <c r="G5" i="1"/>
  <c r="E5" i="1"/>
  <c r="D5" i="1"/>
  <c r="F4" i="1"/>
  <c r="F5" i="1" s="1"/>
  <c r="K13" i="3" l="1"/>
  <c r="J13" i="3"/>
  <c r="I13" i="3"/>
  <c r="H13" i="3"/>
  <c r="G13" i="3"/>
  <c r="E13" i="3"/>
  <c r="D13" i="3"/>
  <c r="F13" i="3"/>
  <c r="L13" i="3"/>
  <c r="E13" i="1"/>
  <c r="F13" i="1"/>
  <c r="D13" i="1"/>
  <c r="G13" i="1"/>
  <c r="H13" i="1"/>
  <c r="I13" i="1"/>
  <c r="K13" i="1"/>
  <c r="M13" i="1"/>
  <c r="N13" i="1"/>
  <c r="J13" i="1"/>
  <c r="L13" i="1"/>
  <c r="O13" i="1"/>
</calcChain>
</file>

<file path=xl/sharedStrings.xml><?xml version="1.0" encoding="utf-8"?>
<sst xmlns="http://schemas.openxmlformats.org/spreadsheetml/2006/main" count="50" uniqueCount="35">
  <si>
    <t>PG&amp;E Account Number 5710249314-5</t>
  </si>
  <si>
    <t>Service ID #</t>
  </si>
  <si>
    <t>Meter #</t>
  </si>
  <si>
    <t>Location Description</t>
  </si>
  <si>
    <t xml:space="preserve"> </t>
  </si>
  <si>
    <t>Jan 2024</t>
  </si>
  <si>
    <t>Feb 2024</t>
  </si>
  <si>
    <t>Mar 2024</t>
  </si>
  <si>
    <t>April 2024</t>
  </si>
  <si>
    <t>May 2024</t>
  </si>
  <si>
    <t>June 2024</t>
  </si>
  <si>
    <t>0553832748</t>
  </si>
  <si>
    <t>1010718875</t>
  </si>
  <si>
    <t>265 Wetmore St</t>
  </si>
  <si>
    <t>208 Wetmore (Shop)</t>
  </si>
  <si>
    <t>Total</t>
  </si>
  <si>
    <t>GRAND TOTAL</t>
  </si>
  <si>
    <t xml:space="preserve">1004503069 </t>
  </si>
  <si>
    <t>Date</t>
  </si>
  <si>
    <t>Employee name</t>
  </si>
  <si>
    <t>Description of change   (usually for addition or termination of services or change of meter number)</t>
  </si>
  <si>
    <t>Street Maintenance 100.40.70.570-6100.01</t>
  </si>
  <si>
    <t>Solid Waste 660.40.75.001-6100.01</t>
  </si>
  <si>
    <t>Erma Patrick</t>
  </si>
  <si>
    <t>Future</t>
  </si>
  <si>
    <t xml:space="preserve">Requested that PG&amp;E move from this account (57010249314-5) the services for 208 Wetmore.  This meters is used by the Solid Waste Shop.   
Services ID 5710249392 / Electric Meter Number 1004503069 should be moved to Account 4017424340-8
This will leave one account on this bill belonging to Streets.  </t>
  </si>
  <si>
    <t>265 Wetmore St is the location of the Streets Office.    Once this account has been separated, Streets will be notified that they should take this account over</t>
  </si>
  <si>
    <t>GL Date:</t>
  </si>
  <si>
    <t>Statement Date:</t>
  </si>
  <si>
    <t>July 2024</t>
  </si>
  <si>
    <t>Aug 2024</t>
  </si>
  <si>
    <t>Sept 2024</t>
  </si>
  <si>
    <t>Oct 2024</t>
  </si>
  <si>
    <t>Nov 2024</t>
  </si>
  <si>
    <t>Dec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</si>
</sst>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"/>
    <numFmt numFmtId="165" formatCode="_([$$-409]* #,##0.00_);_([$$-409]* \(#,##0.00\);_([$$-409]* &quot;-&quot;??_);_(@_)"/>
    <numFmt numFmtId="166" formatCode="mm/dd/yy;@"/>
    <numFmt numFmtId="167" formatCode="mmm\ yyyy"/>
  </numFmts>
  <fonts count="7" x14ac:knownFonts="1">
    <font>
      <sz val="12"/>
      <name val="Arial"/>
    </font>
    <font>
      <sz val="12"/>
      <name val="Arial"/>
      <family val="2"/>
    </font>
    <font>
      <b/>
      <sz val="12"/>
      <name val="Arial"/>
      <family val="2"/>
    </font>
    <font>
      <b/>
      <sz val="12"/>
      <color theme="4" tint="-0.249977111117893"/>
      <name val="Arial"/>
      <family val="2"/>
    </font>
    <font>
      <b/>
      <sz val="12"/>
      <color theme="8" tint="-0.249977111117893"/>
      <name val="Arial"/>
      <family val="2"/>
    </font>
    <font>
      <sz val="12"/>
      <color rgb="FF0070C0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">
    <xf numFmtId="0" fontId="0" fillId="0" borderId="0" xfId="0"/>
    <xf numFmtId="49" fontId="2" fillId="2" borderId="0" xfId="0" applyNumberFormat="1" applyFont="1" applyFill="1" applyAlignment="1">
      <alignment horizontal="center" vertical="center" wrapText="1"/>
    </xf>
    <xf numFmtId="164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vertical="center"/>
    </xf>
    <xf numFmtId="14" fontId="2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 wrapText="1"/>
    </xf>
    <xf numFmtId="49" fontId="2" fillId="2" borderId="0" xfId="0" applyNumberFormat="1" applyFont="1" applyFill="1" applyAlignment="1" applyProtection="1">
      <alignment horizontal="left" vertical="center" wrapText="1"/>
      <protection locked="0"/>
    </xf>
    <xf numFmtId="2" fontId="2" fillId="0" borderId="0" xfId="0" applyNumberFormat="1" applyFont="1" applyAlignment="1">
      <alignment vertical="center"/>
    </xf>
    <xf numFmtId="43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left" vertical="center"/>
    </xf>
    <xf numFmtId="44" fontId="1" fillId="0" borderId="0" xfId="0" applyNumberFormat="1" applyFont="1" applyAlignment="1">
      <alignment vertical="center"/>
    </xf>
    <xf numFmtId="2" fontId="2" fillId="0" borderId="0" xfId="0" applyNumberFormat="1" applyFont="1" applyAlignment="1" applyProtection="1">
      <alignment horizontal="right" vertical="center"/>
      <protection locked="0"/>
    </xf>
    <xf numFmtId="44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Alignment="1">
      <alignment horizontal="right" vertical="center"/>
    </xf>
    <xf numFmtId="165" fontId="2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7" fontId="2" fillId="2" borderId="0" xfId="0" applyNumberFormat="1" applyFont="1" applyFill="1" applyAlignment="1">
      <alignment horizontal="center" vertical="center" wrapText="1"/>
    </xf>
    <xf numFmtId="2" fontId="1" fillId="0" borderId="0" xfId="0" quotePrefix="1" applyNumberFormat="1" applyFont="1" applyAlignment="1">
      <alignment vertical="center"/>
    </xf>
    <xf numFmtId="44" fontId="3" fillId="0" borderId="1" xfId="0" applyNumberFormat="1" applyFont="1" applyBorder="1" applyAlignment="1">
      <alignment vertical="center"/>
    </xf>
    <xf numFmtId="166" fontId="1" fillId="3" borderId="1" xfId="1" applyNumberFormat="1" applyFill="1" applyBorder="1" applyAlignment="1">
      <alignment horizontal="center"/>
    </xf>
    <xf numFmtId="0" fontId="1" fillId="3" borderId="1" xfId="1" applyFill="1" applyBorder="1"/>
    <xf numFmtId="0" fontId="1" fillId="3" borderId="1" xfId="1" applyFill="1" applyBorder="1" applyAlignment="1">
      <alignment wrapText="1"/>
    </xf>
    <xf numFmtId="0" fontId="1" fillId="0" borderId="0" xfId="1"/>
    <xf numFmtId="166" fontId="1" fillId="0" borderId="0" xfId="1" applyNumberFormat="1"/>
    <xf numFmtId="0" fontId="1" fillId="0" borderId="0" xfId="1" applyAlignment="1">
      <alignment wrapText="1"/>
    </xf>
    <xf numFmtId="14" fontId="4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166" fontId="1" fillId="0" borderId="0" xfId="1" applyNumberFormat="1" applyAlignment="1">
      <alignment horizontal="center" vertical="center"/>
    </xf>
    <xf numFmtId="0" fontId="1" fillId="0" borderId="0" xfId="1" applyAlignment="1">
      <alignment horizontal="center" vertical="center"/>
    </xf>
    <xf numFmtId="1" fontId="1" fillId="0" borderId="0" xfId="2" quotePrefix="1" applyNumberFormat="1" applyAlignment="1">
      <alignment horizontal="left" vertical="center" wrapText="1"/>
    </xf>
    <xf numFmtId="166" fontId="1" fillId="0" borderId="0" xfId="1" applyNumberFormat="1" applyAlignment="1">
      <alignment vertical="center"/>
    </xf>
    <xf numFmtId="0" fontId="1" fillId="0" borderId="0" xfId="1" applyAlignment="1">
      <alignment vertical="center"/>
    </xf>
    <xf numFmtId="4" fontId="1" fillId="0" borderId="0" xfId="2" quotePrefix="1" applyNumberFormat="1" applyAlignment="1">
      <alignment vertical="center" wrapText="1"/>
    </xf>
    <xf numFmtId="0" fontId="2" fillId="0" borderId="0" xfId="0" applyFont="1" applyAlignment="1">
      <alignment vertical="center"/>
    </xf>
    <xf numFmtId="49" fontId="2" fillId="0" borderId="0" xfId="0" applyNumberFormat="1" applyFont="1" applyAlignment="1">
      <alignment horizontal="center" vertical="center" wrapText="1"/>
    </xf>
    <xf numFmtId="2" fontId="2" fillId="2" borderId="0" xfId="0" applyNumberFormat="1" applyFont="1" applyFill="1" applyAlignment="1">
      <alignment vertical="center"/>
    </xf>
    <xf numFmtId="2" fontId="1" fillId="2" borderId="0" xfId="0" applyNumberFormat="1" applyFont="1" applyFill="1" applyAlignment="1">
      <alignment vertical="center"/>
    </xf>
    <xf numFmtId="0" fontId="2" fillId="0" borderId="0" xfId="0" applyFont="1" applyAlignment="1">
      <alignment horizontal="right" vertical="center"/>
    </xf>
    <xf numFmtId="2" fontId="5" fillId="2" borderId="0" xfId="0" applyNumberFormat="1" applyFont="1" applyFill="1" applyAlignment="1">
      <alignment horizontal="right" vertical="center"/>
    </xf>
    <xf numFmtId="14" fontId="5" fillId="2" borderId="0" xfId="0" applyNumberFormat="1" applyFont="1" applyFill="1" applyAlignment="1">
      <alignment horizontal="center" vertical="center"/>
    </xf>
    <xf numFmtId="167" fontId="6" fillId="2" borderId="0" xfId="0" applyNumberFormat="1" applyFont="1" applyFill="1" applyAlignment="1">
      <alignment horizontal="center" vertical="center" wrapText="1"/>
    </xf>
    <xf numFmtId="14" fontId="5" fillId="2" borderId="0" xfId="0" applyNumberFormat="1" applyFont="1" applyFill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</cellXfs>
  <cellStyles count="3">
    <cellStyle name="Normal" xfId="0" builtinId="0"/>
    <cellStyle name="Normal 2" xfId="1" xr:uid="{D53182F3-F1CC-4CBE-BF19-FEAB3C84C3E0}"/>
    <cellStyle name="Normal 3" xfId="2" xr:uid="{F37AB7E3-08F2-4F65-BE04-AB48854685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59B10-003E-4AF1-8F7B-4F6736BAFB89}">
  <sheetPr>
    <tabColor theme="8" tint="0.59999389629810485"/>
  </sheetPr>
  <dimension ref="A1:C3"/>
  <sheetViews>
    <sheetView workbookViewId="0">
      <selection activeCell="C13" sqref="C13"/>
    </sheetView>
  </sheetViews>
  <sheetFormatPr defaultRowHeight="15" x14ac:dyDescent="0.2"/>
  <cols>
    <col min="1" max="1" width="12.44140625" style="27" customWidth="1"/>
    <col min="2" max="2" width="17.33203125" style="26" customWidth="1"/>
    <col min="3" max="3" width="96.6640625" style="28" customWidth="1"/>
    <col min="4" max="16384" width="8.88671875" style="26"/>
  </cols>
  <sheetData>
    <row r="1" spans="1:3" x14ac:dyDescent="0.2">
      <c r="A1" s="23" t="s">
        <v>18</v>
      </c>
      <c r="B1" s="24" t="s">
        <v>19</v>
      </c>
      <c r="C1" s="25" t="s">
        <v>20</v>
      </c>
    </row>
    <row r="2" spans="1:3" ht="60" x14ac:dyDescent="0.2">
      <c r="A2" s="31">
        <v>45433</v>
      </c>
      <c r="B2" s="32" t="s">
        <v>23</v>
      </c>
      <c r="C2" s="33" t="s">
        <v>25</v>
      </c>
    </row>
    <row r="3" spans="1:3" ht="30" x14ac:dyDescent="0.2">
      <c r="A3" s="34" t="s">
        <v>24</v>
      </c>
      <c r="B3" s="35"/>
      <c r="C3" s="36" t="s">
        <v>26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F1897-6C8B-401E-913F-D4B1DC3A9911}">
  <sheetPr>
    <tabColor rgb="FF00B0F0"/>
    <pageSetUpPr fitToPage="1"/>
  </sheetPr>
  <dimension ref="A1:DD40936"/>
  <sheetViews>
    <sheetView zoomScale="90" zoomScaleNormal="90" workbookViewId="0">
      <pane xSplit="3" topLeftCell="K1" activePane="topRight" state="frozen"/>
      <selection pane="topRight" activeCell="O3" sqref="O3"/>
    </sheetView>
  </sheetViews>
  <sheetFormatPr defaultColWidth="16.33203125" defaultRowHeight="15" x14ac:dyDescent="0.2"/>
  <cols>
    <col min="1" max="1" width="17.6640625" style="3" customWidth="1"/>
    <col min="2" max="2" width="19.5546875" style="4" customWidth="1"/>
    <col min="3" max="3" width="22.5546875" style="4" customWidth="1"/>
    <col min="4" max="15" width="15.5546875" style="4" customWidth="1"/>
    <col min="16" max="107" width="16.33203125" style="4"/>
    <col min="108" max="16384" width="16.33203125" style="19"/>
  </cols>
  <sheetData>
    <row r="1" spans="1:108" ht="31.5" customHeight="1" x14ac:dyDescent="0.2">
      <c r="A1" s="46" t="s">
        <v>0</v>
      </c>
      <c r="B1" s="47"/>
      <c r="C1" s="47"/>
      <c r="D1" s="5"/>
      <c r="E1" s="29"/>
      <c r="F1" s="29">
        <v>45204</v>
      </c>
      <c r="G1" s="29">
        <v>45237</v>
      </c>
      <c r="H1" s="29">
        <v>45274</v>
      </c>
      <c r="I1" s="29">
        <v>45309</v>
      </c>
      <c r="J1" s="29">
        <v>45329</v>
      </c>
      <c r="K1" s="29">
        <v>45358</v>
      </c>
      <c r="L1" s="29">
        <v>45391</v>
      </c>
      <c r="M1" s="29">
        <v>45435</v>
      </c>
      <c r="N1" s="29">
        <v>45481</v>
      </c>
      <c r="O1" s="29"/>
    </row>
    <row r="2" spans="1:108" s="1" customFormat="1" ht="24" customHeight="1" x14ac:dyDescent="0.2">
      <c r="A2" s="6" t="s">
        <v>1</v>
      </c>
      <c r="B2" s="6" t="s">
        <v>2</v>
      </c>
      <c r="C2" s="7" t="s">
        <v>3</v>
      </c>
      <c r="D2" s="1" t="s">
        <v>4</v>
      </c>
      <c r="E2" s="20">
        <v>45139</v>
      </c>
      <c r="F2" s="20">
        <v>45170</v>
      </c>
      <c r="G2" s="20">
        <v>45200</v>
      </c>
      <c r="H2" s="20">
        <v>45231</v>
      </c>
      <c r="I2" s="20">
        <v>45261</v>
      </c>
      <c r="J2" s="1" t="s">
        <v>5</v>
      </c>
      <c r="K2" s="1" t="s">
        <v>6</v>
      </c>
      <c r="L2" s="1" t="s">
        <v>7</v>
      </c>
      <c r="M2" s="1" t="s">
        <v>8</v>
      </c>
      <c r="N2" s="1" t="s">
        <v>9</v>
      </c>
      <c r="O2" s="1" t="s">
        <v>10</v>
      </c>
    </row>
    <row r="3" spans="1:108" ht="21" customHeight="1" x14ac:dyDescent="0.2">
      <c r="A3" s="8" t="s">
        <v>21</v>
      </c>
      <c r="D3" s="9"/>
      <c r="E3" s="9"/>
      <c r="F3" s="30"/>
      <c r="G3" s="30"/>
      <c r="H3" s="30"/>
      <c r="I3" s="30">
        <v>45293</v>
      </c>
      <c r="J3" s="30">
        <v>45323</v>
      </c>
      <c r="K3" s="30">
        <v>45352</v>
      </c>
      <c r="L3" s="30">
        <v>45383</v>
      </c>
      <c r="M3" s="30"/>
      <c r="N3" s="30"/>
      <c r="O3" s="30"/>
    </row>
    <row r="4" spans="1:108" ht="21.75" customHeight="1" x14ac:dyDescent="0.2">
      <c r="A4" s="10" t="s">
        <v>11</v>
      </c>
      <c r="B4" s="11" t="s">
        <v>12</v>
      </c>
      <c r="C4" s="4" t="s">
        <v>13</v>
      </c>
      <c r="D4" s="12"/>
      <c r="E4" s="12"/>
      <c r="F4" s="12">
        <f>-16.21+-38.39</f>
        <v>-54.6</v>
      </c>
      <c r="G4" s="12">
        <v>10.54</v>
      </c>
      <c r="H4" s="12">
        <v>9.5299999999999994</v>
      </c>
      <c r="I4" s="12">
        <v>9.86</v>
      </c>
      <c r="J4" s="12">
        <v>10.84</v>
      </c>
      <c r="K4" s="12">
        <v>9.86</v>
      </c>
      <c r="L4" s="12">
        <f>9.53-55.17</f>
        <v>-45.64</v>
      </c>
      <c r="M4" s="12">
        <v>6631.98</v>
      </c>
      <c r="N4" s="12">
        <v>9.5299999999999994</v>
      </c>
      <c r="O4" s="12"/>
      <c r="DD4" s="4"/>
    </row>
    <row r="5" spans="1:108" ht="21.75" customHeight="1" x14ac:dyDescent="0.2">
      <c r="C5" s="13" t="s">
        <v>15</v>
      </c>
      <c r="D5" s="14">
        <f t="shared" ref="D5:O5" si="0">SUM(D4:D4)</f>
        <v>0</v>
      </c>
      <c r="E5" s="14">
        <f t="shared" si="0"/>
        <v>0</v>
      </c>
      <c r="F5" s="14">
        <f t="shared" si="0"/>
        <v>-54.6</v>
      </c>
      <c r="G5" s="14">
        <f t="shared" si="0"/>
        <v>10.54</v>
      </c>
      <c r="H5" s="14">
        <f t="shared" si="0"/>
        <v>9.5299999999999994</v>
      </c>
      <c r="I5" s="14">
        <f t="shared" si="0"/>
        <v>9.86</v>
      </c>
      <c r="J5" s="14">
        <f t="shared" si="0"/>
        <v>10.84</v>
      </c>
      <c r="K5" s="14">
        <f t="shared" si="0"/>
        <v>9.86</v>
      </c>
      <c r="L5" s="14">
        <f t="shared" si="0"/>
        <v>-45.64</v>
      </c>
      <c r="M5" s="14">
        <f t="shared" si="0"/>
        <v>6631.98</v>
      </c>
      <c r="N5" s="14">
        <f t="shared" si="0"/>
        <v>9.5299999999999994</v>
      </c>
      <c r="O5" s="14">
        <f t="shared" si="0"/>
        <v>0</v>
      </c>
    </row>
    <row r="6" spans="1:108" s="2" customFormat="1" ht="21.75" customHeight="1" x14ac:dyDescent="0.2">
      <c r="A6" s="3"/>
      <c r="B6" s="4"/>
      <c r="C6" s="4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08" ht="21.75" customHeight="1" x14ac:dyDescent="0.2">
      <c r="A7" s="15" t="s">
        <v>22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pans="1:108" ht="21.75" customHeight="1" x14ac:dyDescent="0.2">
      <c r="A8" s="3">
        <v>5710249392</v>
      </c>
      <c r="B8" s="21" t="s">
        <v>17</v>
      </c>
      <c r="C8" s="21" t="s">
        <v>14</v>
      </c>
      <c r="D8" s="22"/>
      <c r="E8" s="22"/>
      <c r="F8" s="22">
        <v>1348.34</v>
      </c>
      <c r="G8" s="22">
        <v>1037.93</v>
      </c>
      <c r="H8" s="22">
        <v>795.28</v>
      </c>
      <c r="I8" s="22">
        <v>803.69</v>
      </c>
      <c r="J8" s="22">
        <v>1050.49</v>
      </c>
      <c r="K8" s="22">
        <v>946.27</v>
      </c>
      <c r="L8" s="22">
        <f>1016-55.17</f>
        <v>960.83</v>
      </c>
      <c r="M8" s="22">
        <v>1002.59</v>
      </c>
      <c r="N8" s="22">
        <v>1491.76</v>
      </c>
      <c r="O8" s="22"/>
    </row>
    <row r="9" spans="1:108" ht="21.75" customHeight="1" x14ac:dyDescent="0.2">
      <c r="C9" s="13" t="s">
        <v>15</v>
      </c>
      <c r="D9" s="14">
        <f t="shared" ref="D9:O9" si="1">SUM(D8)</f>
        <v>0</v>
      </c>
      <c r="E9" s="14">
        <f t="shared" si="1"/>
        <v>0</v>
      </c>
      <c r="F9" s="14">
        <f t="shared" si="1"/>
        <v>1348.34</v>
      </c>
      <c r="G9" s="14">
        <f t="shared" si="1"/>
        <v>1037.93</v>
      </c>
      <c r="H9" s="14">
        <f t="shared" si="1"/>
        <v>795.28</v>
      </c>
      <c r="I9" s="14">
        <f t="shared" si="1"/>
        <v>803.69</v>
      </c>
      <c r="J9" s="14">
        <f t="shared" si="1"/>
        <v>1050.49</v>
      </c>
      <c r="K9" s="14">
        <f t="shared" si="1"/>
        <v>946.27</v>
      </c>
      <c r="L9" s="14">
        <f>SUM(L8)</f>
        <v>960.83</v>
      </c>
      <c r="M9" s="14">
        <f t="shared" si="1"/>
        <v>1002.59</v>
      </c>
      <c r="N9" s="14">
        <f t="shared" si="1"/>
        <v>1491.76</v>
      </c>
      <c r="O9" s="14">
        <f t="shared" si="1"/>
        <v>0</v>
      </c>
    </row>
    <row r="10" spans="1:108" ht="21.75" customHeight="1" x14ac:dyDescent="0.2"/>
    <row r="11" spans="1:108" ht="21.75" customHeight="1" x14ac:dyDescent="0.2">
      <c r="A11" s="16"/>
    </row>
    <row r="12" spans="1:108" ht="21.75" customHeight="1" x14ac:dyDescent="0.2"/>
    <row r="13" spans="1:108" ht="21.75" customHeight="1" x14ac:dyDescent="0.2">
      <c r="C13" s="17" t="s">
        <v>16</v>
      </c>
      <c r="D13" s="18">
        <f t="shared" ref="D13:O13" si="2">D5+D9</f>
        <v>0</v>
      </c>
      <c r="E13" s="18">
        <f t="shared" si="2"/>
        <v>0</v>
      </c>
      <c r="F13" s="18">
        <f t="shared" si="2"/>
        <v>1293.74</v>
      </c>
      <c r="G13" s="18">
        <f t="shared" si="2"/>
        <v>1048.47</v>
      </c>
      <c r="H13" s="18">
        <f t="shared" si="2"/>
        <v>804.81</v>
      </c>
      <c r="I13" s="18">
        <f t="shared" si="2"/>
        <v>813.55000000000007</v>
      </c>
      <c r="J13" s="18">
        <f t="shared" si="2"/>
        <v>1061.33</v>
      </c>
      <c r="K13" s="18">
        <f>K5+K9</f>
        <v>956.13</v>
      </c>
      <c r="L13" s="18">
        <f>L5+L9</f>
        <v>915.19</v>
      </c>
      <c r="M13" s="18">
        <f t="shared" si="2"/>
        <v>7634.57</v>
      </c>
      <c r="N13" s="18">
        <f t="shared" si="2"/>
        <v>1501.29</v>
      </c>
      <c r="O13" s="18">
        <f t="shared" si="2"/>
        <v>0</v>
      </c>
    </row>
    <row r="14" spans="1:108" ht="21.75" customHeight="1" x14ac:dyDescent="0.2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08" ht="21.75" customHeight="1" x14ac:dyDescent="0.2"/>
    <row r="16" spans="1:108" ht="21.75" customHeight="1" x14ac:dyDescent="0.2"/>
    <row r="17" ht="21.75" customHeight="1" x14ac:dyDescent="0.2"/>
    <row r="18" ht="21.75" customHeight="1" x14ac:dyDescent="0.2"/>
    <row r="19" ht="21.75" customHeight="1" x14ac:dyDescent="0.2"/>
    <row r="20" ht="21.75" customHeight="1" x14ac:dyDescent="0.2"/>
    <row r="21" ht="21.75" customHeight="1" x14ac:dyDescent="0.2"/>
    <row r="22" ht="21.75" customHeight="1" x14ac:dyDescent="0.2"/>
    <row r="23" ht="21.75" customHeight="1" x14ac:dyDescent="0.2"/>
    <row r="24" ht="21.75" customHeight="1" x14ac:dyDescent="0.2"/>
    <row r="40936" spans="1:1" x14ac:dyDescent="0.2">
      <c r="A40936" s="3">
        <f>SUM(A1:A40935)</f>
        <v>5710249392</v>
      </c>
    </row>
  </sheetData>
  <mergeCells count="1">
    <mergeCell ref="A1:C1"/>
  </mergeCells>
  <pageMargins left="1" right="0" top="1" bottom="1" header="0" footer="0"/>
  <pageSetup scale="42" firstPageNumber="6" orientation="landscape" r:id="rId1"/>
  <headerFooter alignWithMargins="0">
    <oddFooter>&amp;L&amp;8&amp;F  &amp;A&amp;R&amp;8&amp;D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D2AD5-C296-4917-8045-45E5D491FD79}">
  <sheetPr>
    <tabColor rgb="FF00B0F0"/>
    <pageSetUpPr fitToPage="1"/>
  </sheetPr>
  <dimension ref="A1:DD40936"/>
  <sheetViews>
    <sheetView tabSelected="1" zoomScale="90" zoomScaleNormal="90" workbookViewId="0">
      <pane xSplit="3" topLeftCell="H1" activePane="topRight" state="frozen"/>
      <selection pane="topRight" activeCell="K4" sqref="K4"/>
    </sheetView>
  </sheetViews>
  <sheetFormatPr defaultColWidth="16.33203125" defaultRowHeight="15" x14ac:dyDescent="0.2"/>
  <cols>
    <col min="1" max="1" width="17.6640625" style="3" customWidth="1"/>
    <col min="2" max="2" width="19.5546875" style="4" customWidth="1"/>
    <col min="3" max="3" width="22.5546875" style="4" customWidth="1"/>
    <col min="4" max="15" width="15.5546875" style="4" customWidth="1"/>
    <col min="16" max="107" width="16.33203125" style="4"/>
    <col min="108" max="16384" width="16.33203125" style="19"/>
  </cols>
  <sheetData>
    <row r="1" spans="1:108" ht="31.5" customHeight="1" x14ac:dyDescent="0.2">
      <c r="A1" s="37" t="s">
        <v>0</v>
      </c>
      <c r="B1" s="37"/>
      <c r="C1" s="41" t="s">
        <v>27</v>
      </c>
      <c r="D1" s="5">
        <v>45491</v>
      </c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08" s="38" customFormat="1" ht="24" customHeight="1" x14ac:dyDescent="0.2">
      <c r="A2" s="6" t="s">
        <v>1</v>
      </c>
      <c r="B2" s="6" t="s">
        <v>2</v>
      </c>
      <c r="C2" s="7" t="s">
        <v>3</v>
      </c>
      <c r="D2" s="44" t="s">
        <v>29</v>
      </c>
      <c r="E2" s="44" t="s">
        <v>30</v>
      </c>
      <c r="F2" s="44" t="s">
        <v>31</v>
      </c>
      <c r="G2" s="44" t="s">
        <v>32</v>
      </c>
      <c r="H2" s="44" t="s">
        <v>33</v>
      </c>
      <c r="I2" s="44" t="s">
        <v>34</v>
      </c>
      <c r="J2" s="44">
        <v>45658</v>
      </c>
      <c r="K2" s="44">
        <v>45689</v>
      </c>
      <c r="L2" s="44">
        <v>45717</v>
      </c>
      <c r="M2" s="44">
        <v>45748</v>
      </c>
      <c r="N2" s="44">
        <v>45778</v>
      </c>
      <c r="O2" s="44">
        <v>45809</v>
      </c>
    </row>
    <row r="3" spans="1:108" ht="21" customHeight="1" x14ac:dyDescent="0.2">
      <c r="A3" s="39" t="s">
        <v>21</v>
      </c>
      <c r="B3" s="40"/>
      <c r="C3" s="42" t="s">
        <v>28</v>
      </c>
      <c r="D3" s="45">
        <v>45474</v>
      </c>
      <c r="E3" s="45"/>
      <c r="F3" s="43">
        <v>45538</v>
      </c>
      <c r="G3" s="43">
        <v>45569</v>
      </c>
      <c r="H3" s="43">
        <v>45597</v>
      </c>
      <c r="I3" s="43">
        <v>45628</v>
      </c>
      <c r="J3" s="43">
        <v>45659</v>
      </c>
      <c r="K3" s="43">
        <v>45691</v>
      </c>
      <c r="L3" s="43"/>
      <c r="M3" s="43"/>
      <c r="N3" s="43"/>
      <c r="O3" s="43"/>
    </row>
    <row r="4" spans="1:108" ht="21.75" customHeight="1" x14ac:dyDescent="0.2">
      <c r="A4" s="10" t="s">
        <v>11</v>
      </c>
      <c r="B4" s="11" t="s">
        <v>12</v>
      </c>
      <c r="C4" s="4" t="s">
        <v>13</v>
      </c>
      <c r="D4" s="12">
        <v>9.99</v>
      </c>
      <c r="E4" s="12">
        <v>66.31</v>
      </c>
      <c r="F4" s="12">
        <v>-13.3</v>
      </c>
      <c r="G4" s="12">
        <v>1142.94</v>
      </c>
      <c r="H4" s="12">
        <v>-0.14000000000000001</v>
      </c>
      <c r="I4" s="12">
        <v>9.5299999999999994</v>
      </c>
      <c r="J4" s="12">
        <v>10.18</v>
      </c>
      <c r="K4" s="12">
        <v>10.51</v>
      </c>
      <c r="L4" s="12"/>
      <c r="M4" s="12"/>
      <c r="N4" s="12"/>
      <c r="O4" s="12"/>
      <c r="DD4" s="4"/>
    </row>
    <row r="5" spans="1:108" ht="21.75" customHeight="1" x14ac:dyDescent="0.2">
      <c r="C5" s="13" t="s">
        <v>15</v>
      </c>
      <c r="D5" s="14">
        <f t="shared" ref="D5:O5" si="0">SUM(D4:D4)</f>
        <v>9.99</v>
      </c>
      <c r="E5" s="14">
        <f t="shared" si="0"/>
        <v>66.31</v>
      </c>
      <c r="F5" s="14">
        <f t="shared" si="0"/>
        <v>-13.3</v>
      </c>
      <c r="G5" s="14">
        <f t="shared" si="0"/>
        <v>1142.94</v>
      </c>
      <c r="H5" s="14">
        <f t="shared" si="0"/>
        <v>-0.14000000000000001</v>
      </c>
      <c r="I5" s="14">
        <f t="shared" si="0"/>
        <v>9.5299999999999994</v>
      </c>
      <c r="J5" s="14">
        <f t="shared" si="0"/>
        <v>10.18</v>
      </c>
      <c r="K5" s="14">
        <f t="shared" si="0"/>
        <v>10.51</v>
      </c>
      <c r="L5" s="14">
        <f t="shared" si="0"/>
        <v>0</v>
      </c>
      <c r="M5" s="14">
        <f t="shared" si="0"/>
        <v>0</v>
      </c>
      <c r="N5" s="14">
        <f t="shared" si="0"/>
        <v>0</v>
      </c>
      <c r="O5" s="14">
        <f t="shared" si="0"/>
        <v>0</v>
      </c>
    </row>
    <row r="6" spans="1:108" s="2" customFormat="1" ht="21.75" customHeight="1" x14ac:dyDescent="0.2">
      <c r="A6" s="3"/>
      <c r="B6" s="4"/>
      <c r="C6" s="4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spans="1:108" ht="21.75" customHeight="1" x14ac:dyDescent="0.2">
      <c r="A7" s="15" t="s">
        <v>22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spans="1:108" ht="21.75" customHeight="1" x14ac:dyDescent="0.2">
      <c r="A8" s="3">
        <v>5710249392</v>
      </c>
      <c r="B8" s="21" t="s">
        <v>17</v>
      </c>
      <c r="C8" s="21" t="s">
        <v>14</v>
      </c>
      <c r="D8" s="22">
        <v>1275.43</v>
      </c>
      <c r="E8" s="22">
        <v>1637.48</v>
      </c>
      <c r="F8" s="22">
        <v>1401.27</v>
      </c>
      <c r="G8" s="22">
        <v>-69.67</v>
      </c>
      <c r="H8" s="22">
        <v>1215.53</v>
      </c>
      <c r="I8" s="22">
        <v>634.16999999999996</v>
      </c>
      <c r="J8" s="22">
        <v>703.28</v>
      </c>
      <c r="K8" s="22">
        <v>840.04</v>
      </c>
      <c r="L8" s="22"/>
      <c r="M8" s="22"/>
      <c r="N8" s="22"/>
      <c r="O8" s="22"/>
    </row>
    <row r="9" spans="1:108" ht="21.75" customHeight="1" x14ac:dyDescent="0.2">
      <c r="C9" s="13" t="s">
        <v>15</v>
      </c>
      <c r="D9" s="14">
        <f>SUM(D8)</f>
        <v>1275.43</v>
      </c>
      <c r="E9" s="14">
        <f t="shared" ref="E9:O9" si="1">SUM(E8)</f>
        <v>1637.48</v>
      </c>
      <c r="F9" s="14">
        <f t="shared" si="1"/>
        <v>1401.27</v>
      </c>
      <c r="G9" s="14">
        <f t="shared" si="1"/>
        <v>-69.67</v>
      </c>
      <c r="H9" s="14">
        <f t="shared" si="1"/>
        <v>1215.53</v>
      </c>
      <c r="I9" s="14">
        <f t="shared" si="1"/>
        <v>634.16999999999996</v>
      </c>
      <c r="J9" s="14">
        <f t="shared" si="1"/>
        <v>703.28</v>
      </c>
      <c r="K9" s="14">
        <f t="shared" si="1"/>
        <v>840.04</v>
      </c>
      <c r="L9" s="14">
        <f>SUM(L8)</f>
        <v>0</v>
      </c>
      <c r="M9" s="14">
        <f t="shared" si="1"/>
        <v>0</v>
      </c>
      <c r="N9" s="14">
        <f t="shared" si="1"/>
        <v>0</v>
      </c>
      <c r="O9" s="14">
        <f t="shared" si="1"/>
        <v>0</v>
      </c>
    </row>
    <row r="10" spans="1:108" ht="21.75" customHeight="1" x14ac:dyDescent="0.2"/>
    <row r="11" spans="1:108" ht="21.75" customHeight="1" x14ac:dyDescent="0.2">
      <c r="A11" s="16"/>
    </row>
    <row r="12" spans="1:108" ht="21.75" customHeight="1" x14ac:dyDescent="0.2"/>
    <row r="13" spans="1:108" ht="21.75" customHeight="1" x14ac:dyDescent="0.2">
      <c r="C13" s="17" t="s">
        <v>16</v>
      </c>
      <c r="D13" s="18">
        <f t="shared" ref="D13:O13" si="2">D5+D9</f>
        <v>1285.42</v>
      </c>
      <c r="E13" s="18">
        <f t="shared" si="2"/>
        <v>1703.79</v>
      </c>
      <c r="F13" s="18">
        <f t="shared" si="2"/>
        <v>1387.97</v>
      </c>
      <c r="G13" s="18">
        <f t="shared" si="2"/>
        <v>1073.27</v>
      </c>
      <c r="H13" s="18">
        <f t="shared" si="2"/>
        <v>1215.3899999999999</v>
      </c>
      <c r="I13" s="18">
        <f t="shared" si="2"/>
        <v>643.69999999999993</v>
      </c>
      <c r="J13" s="18">
        <f t="shared" si="2"/>
        <v>713.45999999999992</v>
      </c>
      <c r="K13" s="18">
        <f>K5+K9</f>
        <v>850.55</v>
      </c>
      <c r="L13" s="18">
        <f>L5+L9</f>
        <v>0</v>
      </c>
      <c r="M13" s="18">
        <f t="shared" si="2"/>
        <v>0</v>
      </c>
      <c r="N13" s="18">
        <f t="shared" si="2"/>
        <v>0</v>
      </c>
      <c r="O13" s="18">
        <f t="shared" si="2"/>
        <v>0</v>
      </c>
    </row>
    <row r="14" spans="1:108" ht="21.75" customHeight="1" x14ac:dyDescent="0.2"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</row>
    <row r="15" spans="1:108" ht="21.75" customHeight="1" x14ac:dyDescent="0.2"/>
    <row r="16" spans="1:108" ht="21.75" customHeight="1" x14ac:dyDescent="0.2"/>
    <row r="17" ht="21.75" customHeight="1" x14ac:dyDescent="0.2"/>
    <row r="18" ht="21.75" customHeight="1" x14ac:dyDescent="0.2"/>
    <row r="19" ht="21.75" customHeight="1" x14ac:dyDescent="0.2"/>
    <row r="20" ht="21.75" customHeight="1" x14ac:dyDescent="0.2"/>
    <row r="21" ht="21.75" customHeight="1" x14ac:dyDescent="0.2"/>
    <row r="22" ht="21.75" customHeight="1" x14ac:dyDescent="0.2"/>
    <row r="23" ht="21.75" customHeight="1" x14ac:dyDescent="0.2"/>
    <row r="24" ht="21.75" customHeight="1" x14ac:dyDescent="0.2"/>
    <row r="40936" spans="1:1" x14ac:dyDescent="0.2">
      <c r="A40936" s="3">
        <f>SUM(A1:A40935)</f>
        <v>5710249392</v>
      </c>
    </row>
  </sheetData>
  <pageMargins left="1" right="0" top="1" bottom="1" header="0" footer="0"/>
  <pageSetup scale="42" firstPageNumber="6" orientation="landscape" r:id="rId1"/>
  <headerFooter alignWithMargins="0">
    <oddFooter>&amp;L&amp;8&amp;F  &amp;A&amp;R&amp;8&amp;D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0D95B5687216478F560240F34149AF" ma:contentTypeVersion="2" ma:contentTypeDescription="Create a new document." ma:contentTypeScope="" ma:versionID="00d01ccce510c4a464cddbd0853dc02a">
  <xsd:schema xmlns:xsd="http://www.w3.org/2001/XMLSchema" xmlns:xs="http://www.w3.org/2001/XMLSchema" xmlns:p="http://schemas.microsoft.com/office/2006/metadata/properties" xmlns:ns2="7184055b-e5ea-4162-8b19-ace5c644b73a" targetNamespace="http://schemas.microsoft.com/office/2006/metadata/properties" ma:root="true" ma:fieldsID="4bb9b4c4217ab9b4ca0113c4a19a3ede" ns2:_="">
    <xsd:import namespace="7184055b-e5ea-4162-8b19-ace5c644b73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4055b-e5ea-4162-8b19-ace5c644b73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7184055b-e5ea-4162-8b19-ace5c644b73a">QD2UCF5UJE4V-758972649-17</_dlc_DocId>
    <_dlc_DocIdUrl xmlns="7184055b-e5ea-4162-8b19-ace5c644b73a">
      <Url>http://intranet2/_layouts/15/DocIdRedir.aspx?ID=QD2UCF5UJE4V-758972649-17</Url>
      <Description>QD2UCF5UJE4V-758972649-17</Description>
    </_dlc_DocIdUrl>
    <SharedWithUsers xmlns="7184055b-e5ea-4162-8b19-ace5c644b73a">
      <UserInfo>
        <DisplayName>Brown, Nicole</DisplayName>
        <AccountId>17</AccountId>
        <AccountType/>
      </UserInfo>
    </SharedWithUsers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248EB0-B00F-4F91-B3CB-629006FE0D6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84055b-e5ea-4162-8b19-ace5c644b7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88D096E-3107-498C-89BB-3C0A083AD9D7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7184055b-e5ea-4162-8b19-ace5c644b73a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AB75FC6-C9EA-454A-9DF5-9D0A78D827A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8BFB27A-D7CF-445C-8EA9-EA4D15E4E03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Notes</vt:lpstr>
      <vt:lpstr>PW - Street Main &amp; SW</vt:lpstr>
      <vt:lpstr>FY24-25 - Street Main &amp; SW</vt:lpstr>
      <vt:lpstr>'FY24-25 - Street Main &amp; SW'!Print_Area</vt:lpstr>
      <vt:lpstr>'PW - Street Main &amp; SW'!Print_Area</vt:lpstr>
      <vt:lpstr>'FY24-25 - Street Main &amp; SW'!Print_Titles</vt:lpstr>
      <vt:lpstr>'PW - Street Main &amp; SW'!Print_Titles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Patrick, Erma</dc:creator>
  <cp:lastModifiedBy>Nicole Brown</cp:lastModifiedBy>
  <dcterms:created xsi:type="dcterms:W3CDTF">2023-10-20T05:37:21Z</dcterms:created>
  <dcterms:modified xsi:type="dcterms:W3CDTF">2025-02-07T19:31:09Z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0x010100860D95B5687216478F560240F34149AF</vt:lpwstr>
  </property>
  <property fmtid="{D5CDD505-2E9C-101B-9397-08002B2CF9AE}" pid="3" name="_dlc_DocIdItemGuid">
    <vt:lpwstr>7e1c7bf4-dc54-407b-8a96-5b884351f3db</vt:lpwstr>
  </property>
</Properties>
</file>