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://intranet2/Utility Management/"/>
    </mc:Choice>
  </mc:AlternateContent>
  <xr:revisionPtr revIDLastSave="0" documentId="13_ncr:1_{50F0C5E4-FF96-4615-A2D9-CED62B139EEB}" xr6:coauthVersionLast="47" xr6:coauthVersionMax="47" xr10:uidLastSave="{00000000-0000-0000-0000-000000000000}"/>
  <bookViews>
    <workbookView xWindow="12960" yWindow="1290" windowWidth="16860" windowHeight="9855" activeTab="2" xr2:uid="{E659240A-E64D-4237-B75A-8F3F4580C0BF}"/>
  </bookViews>
  <sheets>
    <sheet name="Notes" sheetId="2" r:id="rId1"/>
    <sheet name="PW - SW &amp; AC" sheetId="1" r:id="rId2"/>
    <sheet name="PW - SW and AC FY2425" sheetId="3" r:id="rId3"/>
  </sheets>
  <definedNames>
    <definedName name="_xlnm.Print_Area" localSheetId="0">#REF!</definedName>
    <definedName name="_xlnm.Print_Area" localSheetId="1">'PW - SW &amp; AC'!$D$1:$O$13</definedName>
    <definedName name="_xlnm.Print_Area" localSheetId="2">'PW - SW and AC FY2425'!$D$1:$O$13</definedName>
    <definedName name="_xlnm.Print_Area">#REF!</definedName>
    <definedName name="_xlnm.Print_Titles" localSheetId="1">'PW - SW &amp; AC'!$A:$C</definedName>
    <definedName name="_xlnm.Print_Titles" localSheetId="2">'PW - SW and AC FY2425'!$A:$C</definedName>
    <definedName name="_xlnm.Print_Titles">#N/A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40952" i="3" l="1"/>
  <c r="M19" i="3"/>
  <c r="L19" i="3"/>
  <c r="K19" i="3"/>
  <c r="J19" i="3"/>
  <c r="I19" i="3"/>
  <c r="H19" i="3"/>
  <c r="G19" i="3"/>
  <c r="F19" i="3"/>
  <c r="M18" i="3"/>
  <c r="M20" i="3" s="1"/>
  <c r="L18" i="3"/>
  <c r="L20" i="3" s="1"/>
  <c r="K18" i="3"/>
  <c r="J18" i="3"/>
  <c r="I18" i="3"/>
  <c r="H18" i="3"/>
  <c r="G18" i="3"/>
  <c r="F18" i="3"/>
  <c r="D13" i="3"/>
  <c r="O11" i="3"/>
  <c r="N11" i="3"/>
  <c r="M11" i="3"/>
  <c r="K11" i="3"/>
  <c r="J11" i="3"/>
  <c r="I11" i="3"/>
  <c r="H11" i="3"/>
  <c r="G11" i="3"/>
  <c r="E11" i="3"/>
  <c r="D11" i="3"/>
  <c r="L11" i="3"/>
  <c r="F11" i="3"/>
  <c r="O7" i="3"/>
  <c r="N7" i="3"/>
  <c r="N13" i="3" s="1"/>
  <c r="M7" i="3"/>
  <c r="M13" i="3" s="1"/>
  <c r="L7" i="3"/>
  <c r="L13" i="3" s="1"/>
  <c r="K7" i="3"/>
  <c r="J7" i="3"/>
  <c r="I7" i="3"/>
  <c r="I13" i="3" s="1"/>
  <c r="H7" i="3"/>
  <c r="G7" i="3"/>
  <c r="G13" i="3" s="1"/>
  <c r="E7" i="3"/>
  <c r="D7" i="3"/>
  <c r="F7" i="3"/>
  <c r="L10" i="1"/>
  <c r="J18" i="1"/>
  <c r="I19" i="1"/>
  <c r="G18" i="1"/>
  <c r="H18" i="1"/>
  <c r="I18" i="1"/>
  <c r="K18" i="1"/>
  <c r="L18" i="1"/>
  <c r="M18" i="1"/>
  <c r="G19" i="1"/>
  <c r="H19" i="1"/>
  <c r="J19" i="1"/>
  <c r="K19" i="1"/>
  <c r="L19" i="1"/>
  <c r="M19" i="1"/>
  <c r="G20" i="1"/>
  <c r="H20" i="1"/>
  <c r="I20" i="1"/>
  <c r="A40952" i="1"/>
  <c r="F18" i="1"/>
  <c r="D13" i="1"/>
  <c r="O11" i="1"/>
  <c r="N11" i="1"/>
  <c r="M11" i="1"/>
  <c r="L11" i="1"/>
  <c r="K11" i="1"/>
  <c r="J11" i="1"/>
  <c r="I11" i="1"/>
  <c r="H11" i="1"/>
  <c r="G11" i="1"/>
  <c r="E11" i="1"/>
  <c r="D11" i="1"/>
  <c r="F10" i="1"/>
  <c r="F19" i="1" s="1"/>
  <c r="O7" i="1"/>
  <c r="N7" i="1"/>
  <c r="N13" i="1" s="1"/>
  <c r="M7" i="1"/>
  <c r="L7" i="1"/>
  <c r="K7" i="1"/>
  <c r="K13" i="1" s="1"/>
  <c r="J7" i="1"/>
  <c r="J13" i="1" s="1"/>
  <c r="I7" i="1"/>
  <c r="H7" i="1"/>
  <c r="G7" i="1"/>
  <c r="F7" i="1"/>
  <c r="E7" i="1"/>
  <c r="E13" i="1" s="1"/>
  <c r="D7" i="1"/>
  <c r="F5" i="1"/>
  <c r="K20" i="3" l="1"/>
  <c r="K13" i="3"/>
  <c r="J13" i="3"/>
  <c r="J20" i="3"/>
  <c r="I20" i="3"/>
  <c r="H13" i="3"/>
  <c r="E13" i="3"/>
  <c r="O13" i="3"/>
  <c r="F20" i="3"/>
  <c r="H20" i="3"/>
  <c r="G20" i="3"/>
  <c r="F13" i="3"/>
  <c r="O13" i="1"/>
  <c r="M13" i="1"/>
  <c r="M20" i="1"/>
  <c r="L13" i="1"/>
  <c r="L20" i="1"/>
  <c r="K20" i="1"/>
  <c r="J20" i="1"/>
  <c r="I13" i="1"/>
  <c r="H13" i="1"/>
  <c r="G13" i="1"/>
  <c r="F20" i="1"/>
  <c r="F11" i="1"/>
  <c r="F13" i="1" s="1"/>
</calcChain>
</file>

<file path=xl/sharedStrings.xml><?xml version="1.0" encoding="utf-8"?>
<sst xmlns="http://schemas.openxmlformats.org/spreadsheetml/2006/main" count="82" uniqueCount="42">
  <si>
    <t>Service ID #</t>
  </si>
  <si>
    <t>Meter #</t>
  </si>
  <si>
    <t>Location Description</t>
  </si>
  <si>
    <t>Jan 2024</t>
  </si>
  <si>
    <t>Feb 2024</t>
  </si>
  <si>
    <t>Mar 2024</t>
  </si>
  <si>
    <t>April 2024</t>
  </si>
  <si>
    <t>May 2024</t>
  </si>
  <si>
    <t>June 2024</t>
  </si>
  <si>
    <t>Animal Control 100.11.10.270.6100.01</t>
  </si>
  <si>
    <t>1006710713</t>
  </si>
  <si>
    <t>316 S. Main St.(New Shelter Electric)</t>
  </si>
  <si>
    <t>61144311</t>
  </si>
  <si>
    <t>316 S. Main St.(New Shelter Gas)</t>
  </si>
  <si>
    <t>Solid Waste 660.40.75.001.6100.01</t>
  </si>
  <si>
    <t>Wetmore Ave E/Manteca Rd (Gas)</t>
  </si>
  <si>
    <t>5392080851</t>
  </si>
  <si>
    <t>1005452195</t>
  </si>
  <si>
    <t>Wetmore Ave E/Manteca Rd (Electric)</t>
  </si>
  <si>
    <t>GRAND TOTAL</t>
  </si>
  <si>
    <t>Gas Charges</t>
  </si>
  <si>
    <t>Electric Charges</t>
  </si>
  <si>
    <t>Animal Shelter</t>
  </si>
  <si>
    <t>Solid Waste  210 E Wetmore</t>
  </si>
  <si>
    <t>Batch Entry Date:</t>
  </si>
  <si>
    <t>PG&amp;E Account Number 5392080692-3</t>
  </si>
  <si>
    <t>Animal Control 100.11.10.270-6100.01</t>
  </si>
  <si>
    <t>5392080692-3</t>
  </si>
  <si>
    <t>Date</t>
  </si>
  <si>
    <t>Employee name</t>
  </si>
  <si>
    <t>Description of change   (usually for addition or termination of services or change of meter number)</t>
  </si>
  <si>
    <t>Erma Patrick</t>
  </si>
  <si>
    <t xml:space="preserve">Requested that PG&amp;E move from this account (5392080692-3) the services for the "Old" Animal Shelter.  These meters are now used by the Solid Waste office.   
Services ID 5392080176 / Gas Meter Number 61466506 should be moved to Account 4017424340-8
Service ID 5392080851 / Electric Meter Number 1005452195 should be moved to Account 4017424340-8
This will leave one account on this bill belonging to PD.  </t>
  </si>
  <si>
    <t>Future</t>
  </si>
  <si>
    <t>316 S Main St is the location of the New Animal Shelter.    Once this account has been separated, PD will be notified that they should take this account over</t>
  </si>
  <si>
    <t>July 2024</t>
  </si>
  <si>
    <t>Aug 2024</t>
  </si>
  <si>
    <t>Sept 2024</t>
  </si>
  <si>
    <t>Oct 2024</t>
  </si>
  <si>
    <t>Nov 2024</t>
  </si>
  <si>
    <t>Dec 2024</t>
  </si>
  <si>
    <t>Statement Date: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</si>
</sst>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m/dd/yy"/>
    <numFmt numFmtId="165" formatCode="mm/dd/yy;@"/>
    <numFmt numFmtId="166" formatCode="mmm\ yyyy"/>
  </numFmts>
  <fonts count="10" x14ac:knownFonts="1">
    <font>
      <sz val="12"/>
      <name val="Arial"/>
      <family val="2"/>
    </font>
    <font>
      <b/>
      <sz val="12"/>
      <name val="Arial"/>
      <family val="2"/>
    </font>
    <font>
      <b/>
      <sz val="12"/>
      <color indexed="10"/>
      <name val="Arial"/>
      <family val="2"/>
    </font>
    <font>
      <b/>
      <sz val="12"/>
      <color rgb="FF008000"/>
      <name val="Arial"/>
      <family val="2"/>
    </font>
    <font>
      <sz val="12"/>
      <name val="Arial"/>
      <family val="2"/>
    </font>
    <font>
      <sz val="12"/>
      <name val="Arial"/>
      <family val="2"/>
    </font>
    <font>
      <sz val="12"/>
      <color rgb="FF7030A0"/>
      <name val="Arial"/>
      <family val="2"/>
    </font>
    <font>
      <b/>
      <sz val="11"/>
      <name val="Arial"/>
      <family val="2"/>
    </font>
    <font>
      <b/>
      <sz val="14"/>
      <name val="Arial"/>
      <family val="2"/>
    </font>
    <font>
      <sz val="12"/>
      <color rgb="FF0070C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0" fontId="4" fillId="0" borderId="0"/>
    <xf numFmtId="0" fontId="5" fillId="0" borderId="0"/>
  </cellStyleXfs>
  <cellXfs count="56">
    <xf numFmtId="0" fontId="0" fillId="0" borderId="0" xfId="0"/>
    <xf numFmtId="49" fontId="1" fillId="2" borderId="0" xfId="0" applyNumberFormat="1" applyFont="1" applyFill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49" fontId="1" fillId="2" borderId="0" xfId="0" applyNumberFormat="1" applyFont="1" applyFill="1" applyAlignment="1">
      <alignment horizontal="left" vertical="center" wrapText="1"/>
    </xf>
    <xf numFmtId="49" fontId="1" fillId="2" borderId="0" xfId="0" applyNumberFormat="1" applyFont="1" applyFill="1" applyAlignment="1" applyProtection="1">
      <alignment horizontal="left" vertical="center" wrapText="1"/>
      <protection locked="0"/>
    </xf>
    <xf numFmtId="0" fontId="1" fillId="0" borderId="0" xfId="0" applyFont="1" applyAlignment="1">
      <alignment horizontal="right" vertical="center"/>
    </xf>
    <xf numFmtId="165" fontId="3" fillId="0" borderId="0" xfId="0" applyNumberFormat="1" applyFont="1" applyAlignment="1">
      <alignment horizontal="center" vertical="center"/>
    </xf>
    <xf numFmtId="166" fontId="1" fillId="2" borderId="0" xfId="0" applyNumberFormat="1" applyFont="1" applyFill="1" applyAlignment="1">
      <alignment horizontal="center" vertical="center" wrapText="1"/>
    </xf>
    <xf numFmtId="2" fontId="0" fillId="0" borderId="0" xfId="0" applyNumberFormat="1" applyAlignment="1">
      <alignment vertical="center"/>
    </xf>
    <xf numFmtId="0" fontId="0" fillId="0" borderId="0" xfId="0" applyAlignment="1">
      <alignment vertical="center"/>
    </xf>
    <xf numFmtId="2" fontId="1" fillId="0" borderId="0" xfId="0" applyNumberFormat="1" applyFont="1" applyAlignment="1">
      <alignment horizontal="left" vertical="center"/>
    </xf>
    <xf numFmtId="2" fontId="0" fillId="0" borderId="0" xfId="0" applyNumberFormat="1" applyAlignment="1">
      <alignment horizontal="left" vertical="center" wrapText="1"/>
    </xf>
    <xf numFmtId="2" fontId="0" fillId="0" borderId="0" xfId="0" applyNumberFormat="1" applyAlignment="1" applyProtection="1">
      <alignment vertical="center" wrapText="1"/>
      <protection locked="0"/>
    </xf>
    <xf numFmtId="43" fontId="0" fillId="0" borderId="0" xfId="0" applyNumberFormat="1" applyAlignment="1">
      <alignment vertical="center"/>
    </xf>
    <xf numFmtId="0" fontId="0" fillId="0" borderId="0" xfId="0" applyAlignment="1">
      <alignment horizontal="left" vertical="center" wrapText="1"/>
    </xf>
    <xf numFmtId="2" fontId="0" fillId="0" borderId="0" xfId="0" quotePrefix="1" applyNumberFormat="1" applyAlignment="1">
      <alignment horizontal="left" vertical="center" wrapText="1"/>
    </xf>
    <xf numFmtId="43" fontId="0" fillId="0" borderId="1" xfId="0" applyNumberFormat="1" applyBorder="1" applyAlignment="1">
      <alignment vertical="center"/>
    </xf>
    <xf numFmtId="44" fontId="1" fillId="0" borderId="0" xfId="0" applyNumberFormat="1" applyFont="1" applyAlignment="1">
      <alignment vertical="center"/>
    </xf>
    <xf numFmtId="0" fontId="1" fillId="0" borderId="0" xfId="0" applyFont="1" applyAlignment="1">
      <alignment horizontal="left" vertical="center"/>
    </xf>
    <xf numFmtId="2" fontId="1" fillId="0" borderId="0" xfId="0" applyNumberFormat="1" applyFont="1" applyAlignment="1">
      <alignment horizontal="left" vertical="center" wrapText="1"/>
    </xf>
    <xf numFmtId="0" fontId="0" fillId="0" borderId="0" xfId="0" applyAlignment="1" applyProtection="1">
      <alignment vertical="center" wrapText="1"/>
      <protection locked="0"/>
    </xf>
    <xf numFmtId="0" fontId="0" fillId="0" borderId="0" xfId="0" quotePrefix="1" applyAlignment="1">
      <alignment horizontal="left" vertical="center" wrapText="1"/>
    </xf>
    <xf numFmtId="2" fontId="0" fillId="0" borderId="1" xfId="0" applyNumberFormat="1" applyBorder="1" applyAlignment="1">
      <alignment vertical="center"/>
    </xf>
    <xf numFmtId="2" fontId="1" fillId="0" borderId="0" xfId="0" applyNumberFormat="1" applyFont="1" applyAlignment="1" applyProtection="1">
      <alignment horizontal="left" vertical="center" wrapText="1"/>
      <protection locked="0"/>
    </xf>
    <xf numFmtId="164" fontId="0" fillId="0" borderId="0" xfId="0" applyNumberFormat="1" applyAlignment="1">
      <alignment vertical="center"/>
    </xf>
    <xf numFmtId="2" fontId="1" fillId="0" borderId="0" xfId="0" applyNumberFormat="1" applyFont="1" applyAlignment="1" applyProtection="1">
      <alignment horizontal="right" vertical="center" wrapText="1"/>
      <protection locked="0"/>
    </xf>
    <xf numFmtId="44" fontId="1" fillId="0" borderId="2" xfId="0" applyNumberFormat="1" applyFont="1" applyBorder="1" applyAlignment="1">
      <alignment vertical="center"/>
    </xf>
    <xf numFmtId="0" fontId="0" fillId="0" borderId="0" xfId="0" applyAlignment="1">
      <alignment horizontal="left"/>
    </xf>
    <xf numFmtId="0" fontId="1" fillId="0" borderId="0" xfId="0" applyFont="1" applyAlignment="1">
      <alignment horizontal="left" vertical="center" wrapText="1"/>
    </xf>
    <xf numFmtId="14" fontId="0" fillId="0" borderId="0" xfId="0" applyNumberFormat="1" applyAlignment="1">
      <alignment vertical="center"/>
    </xf>
    <xf numFmtId="165" fontId="4" fillId="3" borderId="1" xfId="1" applyNumberFormat="1" applyFill="1" applyBorder="1" applyAlignment="1">
      <alignment horizontal="center"/>
    </xf>
    <xf numFmtId="0" fontId="4" fillId="3" borderId="1" xfId="1" applyFill="1" applyBorder="1"/>
    <xf numFmtId="0" fontId="4" fillId="3" borderId="1" xfId="1" applyFill="1" applyBorder="1" applyAlignment="1">
      <alignment wrapText="1"/>
    </xf>
    <xf numFmtId="0" fontId="4" fillId="0" borderId="0" xfId="1"/>
    <xf numFmtId="165" fontId="4" fillId="0" borderId="0" xfId="1" applyNumberFormat="1"/>
    <xf numFmtId="2" fontId="4" fillId="0" borderId="0" xfId="2" applyNumberFormat="1" applyFont="1" applyAlignment="1">
      <alignment vertical="center" wrapText="1"/>
    </xf>
    <xf numFmtId="44" fontId="6" fillId="0" borderId="0" xfId="2" applyNumberFormat="1" applyFont="1" applyAlignment="1">
      <alignment vertical="center"/>
    </xf>
    <xf numFmtId="4" fontId="4" fillId="0" borderId="0" xfId="2" applyNumberFormat="1" applyFont="1" applyAlignment="1" applyProtection="1">
      <alignment vertical="center" wrapText="1"/>
      <protection locked="0"/>
    </xf>
    <xf numFmtId="2" fontId="4" fillId="0" borderId="0" xfId="2" quotePrefix="1" applyNumberFormat="1" applyFont="1" applyAlignment="1">
      <alignment vertical="center"/>
    </xf>
    <xf numFmtId="0" fontId="4" fillId="0" borderId="0" xfId="1" applyAlignment="1">
      <alignment wrapText="1"/>
    </xf>
    <xf numFmtId="1" fontId="4" fillId="0" borderId="0" xfId="2" quotePrefix="1" applyNumberFormat="1" applyFont="1" applyAlignment="1">
      <alignment horizontal="left" vertical="center" wrapText="1"/>
    </xf>
    <xf numFmtId="165" fontId="4" fillId="0" borderId="0" xfId="1" applyNumberFormat="1" applyAlignment="1">
      <alignment horizontal="center" vertical="center"/>
    </xf>
    <xf numFmtId="0" fontId="4" fillId="0" borderId="0" xfId="1" applyAlignment="1">
      <alignment horizontal="center" vertical="center"/>
    </xf>
    <xf numFmtId="4" fontId="4" fillId="0" borderId="0" xfId="2" quotePrefix="1" applyNumberFormat="1" applyFont="1" applyAlignment="1">
      <alignment vertical="center" wrapText="1"/>
    </xf>
    <xf numFmtId="165" fontId="4" fillId="0" borderId="0" xfId="1" applyNumberFormat="1" applyAlignment="1">
      <alignment vertical="center"/>
    </xf>
    <xf numFmtId="0" fontId="4" fillId="0" borderId="0" xfId="1" applyAlignment="1">
      <alignment vertical="center"/>
    </xf>
    <xf numFmtId="166" fontId="7" fillId="2" borderId="0" xfId="0" applyNumberFormat="1" applyFont="1" applyFill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 wrapText="1"/>
    </xf>
    <xf numFmtId="0" fontId="1" fillId="0" borderId="0" xfId="0" applyFont="1" applyAlignment="1">
      <alignment horizontal="right"/>
    </xf>
    <xf numFmtId="165" fontId="3" fillId="0" borderId="0" xfId="0" applyNumberFormat="1" applyFont="1" applyAlignment="1">
      <alignment horizontal="center"/>
    </xf>
    <xf numFmtId="2" fontId="0" fillId="0" borderId="0" xfId="0" applyNumberFormat="1"/>
    <xf numFmtId="14" fontId="9" fillId="2" borderId="0" xfId="0" applyNumberFormat="1" applyFont="1" applyFill="1" applyAlignment="1">
      <alignment vertical="top"/>
    </xf>
    <xf numFmtId="2" fontId="9" fillId="2" borderId="0" xfId="0" applyNumberFormat="1" applyFont="1" applyFill="1" applyAlignment="1" applyProtection="1">
      <alignment horizontal="right" vertical="top" wrapText="1"/>
      <protection locked="0"/>
    </xf>
    <xf numFmtId="0" fontId="1" fillId="0" borderId="0" xfId="0" applyFont="1" applyAlignment="1">
      <alignment horizontal="center" vertical="center"/>
    </xf>
    <xf numFmtId="0" fontId="8" fillId="0" borderId="0" xfId="0" applyFont="1" applyAlignment="1">
      <alignment horizontal="center" wrapText="1"/>
    </xf>
    <xf numFmtId="2" fontId="1" fillId="2" borderId="0" xfId="0" applyNumberFormat="1" applyFont="1" applyFill="1" applyAlignment="1">
      <alignment horizontal="center" vertical="center" wrapText="1"/>
    </xf>
  </cellXfs>
  <cellStyles count="3">
    <cellStyle name="Normal" xfId="0" builtinId="0"/>
    <cellStyle name="Normal 2" xfId="1" xr:uid="{4611CEFE-1EE7-4B3C-8A33-7D03608FDF19}"/>
    <cellStyle name="Normal 3" xfId="2" xr:uid="{8CA8841A-4A46-45FE-896F-924C4146EC2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E24B7C-18EC-434E-B6E5-CE387DB222BD}">
  <sheetPr>
    <tabColor theme="8" tint="0.59999389629810485"/>
  </sheetPr>
  <dimension ref="A1:E4"/>
  <sheetViews>
    <sheetView workbookViewId="0">
      <selection activeCell="C11" sqref="C11"/>
    </sheetView>
  </sheetViews>
  <sheetFormatPr defaultRowHeight="15" x14ac:dyDescent="0.2"/>
  <cols>
    <col min="1" max="1" width="12.44140625" style="34" customWidth="1"/>
    <col min="2" max="2" width="17.33203125" style="33" customWidth="1"/>
    <col min="3" max="3" width="96.6640625" style="39" customWidth="1"/>
    <col min="4" max="16384" width="8.88671875" style="33"/>
  </cols>
  <sheetData>
    <row r="1" spans="1:5" x14ac:dyDescent="0.2">
      <c r="A1" s="30" t="s">
        <v>28</v>
      </c>
      <c r="B1" s="31" t="s">
        <v>29</v>
      </c>
      <c r="C1" s="32" t="s">
        <v>30</v>
      </c>
    </row>
    <row r="2" spans="1:5" ht="75" x14ac:dyDescent="0.2">
      <c r="A2" s="41">
        <v>45433</v>
      </c>
      <c r="B2" s="42" t="s">
        <v>31</v>
      </c>
      <c r="C2" s="40" t="s">
        <v>32</v>
      </c>
      <c r="D2" s="35"/>
      <c r="E2" s="36"/>
    </row>
    <row r="3" spans="1:5" ht="30" x14ac:dyDescent="0.2">
      <c r="A3" s="44" t="s">
        <v>33</v>
      </c>
      <c r="B3" s="45"/>
      <c r="C3" s="43" t="s">
        <v>34</v>
      </c>
      <c r="D3" s="37"/>
      <c r="E3" s="36"/>
    </row>
    <row r="4" spans="1:5" x14ac:dyDescent="0.2">
      <c r="C4" s="38"/>
      <c r="D4" s="35"/>
      <c r="E4" s="36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AF8C06-A0F0-453A-B522-DDBE8E4DB5AB}">
  <sheetPr>
    <tabColor rgb="FF00B0F0"/>
    <pageSetUpPr fitToPage="1"/>
  </sheetPr>
  <dimension ref="A1:DA40952"/>
  <sheetViews>
    <sheetView zoomScale="90" zoomScaleNormal="90" workbookViewId="0">
      <pane xSplit="3" topLeftCell="M1" activePane="topRight" state="frozen"/>
      <selection pane="topRight" activeCell="P16" sqref="P16"/>
    </sheetView>
  </sheetViews>
  <sheetFormatPr defaultColWidth="16.33203125" defaultRowHeight="15" x14ac:dyDescent="0.2"/>
  <cols>
    <col min="1" max="1" width="34.77734375" style="14" customWidth="1"/>
    <col min="2" max="2" width="28.88671875" style="11" customWidth="1"/>
    <col min="3" max="3" width="38.21875" style="12" bestFit="1" customWidth="1"/>
    <col min="4" max="5" width="14.44140625" style="8" bestFit="1" customWidth="1"/>
    <col min="6" max="6" width="15.21875" style="8" bestFit="1" customWidth="1"/>
    <col min="7" max="15" width="14.44140625" style="8" bestFit="1" customWidth="1"/>
    <col min="16" max="105" width="16.33203125" style="8"/>
    <col min="106" max="16384" width="16.33203125" style="9"/>
  </cols>
  <sheetData>
    <row r="1" spans="1:105" ht="31.5" customHeight="1" x14ac:dyDescent="0.2">
      <c r="A1" s="53" t="s">
        <v>25</v>
      </c>
      <c r="B1" s="53"/>
      <c r="C1" s="5" t="s">
        <v>24</v>
      </c>
      <c r="D1" s="6"/>
      <c r="E1" s="6"/>
      <c r="F1" s="6">
        <v>45204</v>
      </c>
      <c r="G1" s="6">
        <v>45237</v>
      </c>
      <c r="H1" s="6">
        <v>45274</v>
      </c>
      <c r="I1" s="6">
        <v>45309</v>
      </c>
      <c r="J1" s="6">
        <v>45328</v>
      </c>
      <c r="K1" s="6">
        <v>45363</v>
      </c>
      <c r="L1" s="6">
        <v>45391</v>
      </c>
      <c r="M1" s="6">
        <v>45435</v>
      </c>
      <c r="N1" s="6">
        <v>45480</v>
      </c>
      <c r="O1" s="6">
        <v>45491</v>
      </c>
      <c r="DA1" s="9"/>
    </row>
    <row r="2" spans="1:105" s="1" customFormat="1" ht="24" customHeight="1" x14ac:dyDescent="0.2">
      <c r="A2" s="3" t="s">
        <v>0</v>
      </c>
      <c r="B2" s="1" t="s">
        <v>1</v>
      </c>
      <c r="C2" s="4" t="s">
        <v>2</v>
      </c>
      <c r="D2" s="7">
        <v>45108</v>
      </c>
      <c r="E2" s="7">
        <v>45139</v>
      </c>
      <c r="F2" s="7">
        <v>45170</v>
      </c>
      <c r="G2" s="7">
        <v>45200</v>
      </c>
      <c r="H2" s="7">
        <v>45231</v>
      </c>
      <c r="I2" s="7">
        <v>45261</v>
      </c>
      <c r="J2" s="1" t="s">
        <v>3</v>
      </c>
      <c r="K2" s="1" t="s">
        <v>4</v>
      </c>
      <c r="L2" s="1" t="s">
        <v>5</v>
      </c>
      <c r="M2" s="1" t="s">
        <v>6</v>
      </c>
      <c r="N2" s="1" t="s">
        <v>7</v>
      </c>
      <c r="O2" s="1" t="s">
        <v>8</v>
      </c>
    </row>
    <row r="3" spans="1:105" ht="21" customHeight="1" x14ac:dyDescent="0.2">
      <c r="A3" s="10" t="s">
        <v>26</v>
      </c>
      <c r="D3" s="29"/>
      <c r="E3" s="29"/>
      <c r="F3" s="29"/>
      <c r="G3" s="29"/>
      <c r="H3" s="29"/>
      <c r="I3" s="29">
        <v>45294</v>
      </c>
      <c r="J3" s="29"/>
      <c r="K3" s="29">
        <v>45354</v>
      </c>
      <c r="L3" s="29">
        <v>45384</v>
      </c>
      <c r="M3" s="29">
        <v>45414</v>
      </c>
      <c r="N3" s="29">
        <v>45447</v>
      </c>
      <c r="O3" s="29">
        <v>45475</v>
      </c>
    </row>
    <row r="4" spans="1:105" ht="21.75" customHeight="1" x14ac:dyDescent="0.2"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</row>
    <row r="5" spans="1:105" ht="21.75" customHeight="1" x14ac:dyDescent="0.2">
      <c r="A5" s="14">
        <v>5392080716</v>
      </c>
      <c r="B5" s="15" t="s">
        <v>10</v>
      </c>
      <c r="C5" s="12" t="s">
        <v>11</v>
      </c>
      <c r="D5" s="13"/>
      <c r="E5" s="13"/>
      <c r="F5" s="13">
        <f>2618.69-38.39</f>
        <v>2580.3000000000002</v>
      </c>
      <c r="G5" s="13">
        <v>1976.56</v>
      </c>
      <c r="H5" s="13">
        <v>1774.11</v>
      </c>
      <c r="I5" s="13">
        <v>431.21</v>
      </c>
      <c r="J5" s="13">
        <v>585.76</v>
      </c>
      <c r="K5" s="13">
        <v>1954.1</v>
      </c>
      <c r="L5" s="13">
        <v>1945.53</v>
      </c>
      <c r="M5" s="13">
        <v>1986.53</v>
      </c>
      <c r="N5" s="13">
        <v>2256.4299999999998</v>
      </c>
      <c r="O5" s="13">
        <v>3616.83</v>
      </c>
    </row>
    <row r="6" spans="1:105" ht="21.75" customHeight="1" x14ac:dyDescent="0.2">
      <c r="A6" s="14">
        <v>5392080312</v>
      </c>
      <c r="B6" s="15" t="s">
        <v>12</v>
      </c>
      <c r="C6" s="12" t="s">
        <v>13</v>
      </c>
      <c r="D6" s="16"/>
      <c r="E6" s="16"/>
      <c r="F6" s="16">
        <v>84.9</v>
      </c>
      <c r="G6" s="16">
        <v>290.95999999999998</v>
      </c>
      <c r="H6" s="16">
        <v>1820.71</v>
      </c>
      <c r="I6" s="16">
        <v>132.72</v>
      </c>
      <c r="J6" s="16">
        <v>210.48</v>
      </c>
      <c r="K6" s="16">
        <v>2301.69</v>
      </c>
      <c r="L6" s="16">
        <v>1823.46</v>
      </c>
      <c r="M6" s="16">
        <v>782.49</v>
      </c>
      <c r="N6" s="16">
        <v>297.14999999999998</v>
      </c>
      <c r="O6" s="16">
        <v>72.290000000000006</v>
      </c>
    </row>
    <row r="7" spans="1:105" ht="21.75" customHeight="1" x14ac:dyDescent="0.2">
      <c r="B7" s="15"/>
      <c r="D7" s="17">
        <f t="shared" ref="D7:O7" si="0">SUM(D5:D6)</f>
        <v>0</v>
      </c>
      <c r="E7" s="17">
        <f t="shared" si="0"/>
        <v>0</v>
      </c>
      <c r="F7" s="17">
        <f t="shared" si="0"/>
        <v>2665.2000000000003</v>
      </c>
      <c r="G7" s="17">
        <f t="shared" si="0"/>
        <v>2267.52</v>
      </c>
      <c r="H7" s="17">
        <f t="shared" si="0"/>
        <v>3594.8199999999997</v>
      </c>
      <c r="I7" s="17">
        <f t="shared" si="0"/>
        <v>563.92999999999995</v>
      </c>
      <c r="J7" s="17">
        <f t="shared" si="0"/>
        <v>796.24</v>
      </c>
      <c r="K7" s="17">
        <f t="shared" si="0"/>
        <v>4255.79</v>
      </c>
      <c r="L7" s="17">
        <f t="shared" si="0"/>
        <v>3768.99</v>
      </c>
      <c r="M7" s="17">
        <f t="shared" si="0"/>
        <v>2769.02</v>
      </c>
      <c r="N7" s="17">
        <f t="shared" si="0"/>
        <v>2553.58</v>
      </c>
      <c r="O7" s="17">
        <f t="shared" si="0"/>
        <v>3689.12</v>
      </c>
    </row>
    <row r="8" spans="1:105" ht="21.75" customHeight="1" x14ac:dyDescent="0.2">
      <c r="A8" s="18" t="s">
        <v>14</v>
      </c>
      <c r="B8" s="19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</row>
    <row r="9" spans="1:105" s="8" customFormat="1" ht="21.75" customHeight="1" x14ac:dyDescent="0.2">
      <c r="A9" s="14">
        <v>5392080176</v>
      </c>
      <c r="B9" s="14">
        <v>61466506</v>
      </c>
      <c r="C9" s="20" t="s">
        <v>15</v>
      </c>
      <c r="F9" s="8">
        <v>25.77</v>
      </c>
      <c r="G9" s="8">
        <v>19.43</v>
      </c>
      <c r="H9" s="8">
        <v>52.24</v>
      </c>
      <c r="I9" s="8">
        <v>1818.28</v>
      </c>
      <c r="J9" s="8">
        <v>2086.11</v>
      </c>
      <c r="K9" s="8">
        <v>105.35</v>
      </c>
      <c r="L9" s="8">
        <v>64.930000000000007</v>
      </c>
      <c r="M9" s="8">
        <v>38.869999999999997</v>
      </c>
      <c r="N9" s="8">
        <v>43.13</v>
      </c>
      <c r="O9" s="8">
        <v>42.3</v>
      </c>
    </row>
    <row r="10" spans="1:105" ht="21.75" customHeight="1" x14ac:dyDescent="0.2">
      <c r="A10" s="21" t="s">
        <v>16</v>
      </c>
      <c r="B10" s="15" t="s">
        <v>17</v>
      </c>
      <c r="C10" s="12" t="s">
        <v>18</v>
      </c>
      <c r="D10" s="22"/>
      <c r="E10" s="22"/>
      <c r="F10" s="22">
        <f>605.99-38.39</f>
        <v>567.6</v>
      </c>
      <c r="G10" s="22">
        <v>500.96</v>
      </c>
      <c r="H10" s="22">
        <v>522.95000000000005</v>
      </c>
      <c r="I10" s="22">
        <v>3277.05</v>
      </c>
      <c r="J10" s="22">
        <v>3377.06</v>
      </c>
      <c r="K10" s="22">
        <v>370.33</v>
      </c>
      <c r="L10" s="22">
        <f>608.92-55.17</f>
        <v>553.75</v>
      </c>
      <c r="M10" s="22">
        <v>495.62</v>
      </c>
      <c r="N10" s="22">
        <v>615.92999999999995</v>
      </c>
      <c r="O10" s="22">
        <v>571.27</v>
      </c>
    </row>
    <row r="11" spans="1:105" ht="21.75" customHeight="1" x14ac:dyDescent="0.2">
      <c r="C11" s="23"/>
      <c r="D11" s="17">
        <f t="shared" ref="D11:E11" si="1">SUM(D9:D10)</f>
        <v>0</v>
      </c>
      <c r="E11" s="17">
        <f t="shared" si="1"/>
        <v>0</v>
      </c>
      <c r="F11" s="17">
        <f t="shared" ref="F11:O11" si="2">SUM(F9:F10)</f>
        <v>593.37</v>
      </c>
      <c r="G11" s="17">
        <f t="shared" si="2"/>
        <v>520.39</v>
      </c>
      <c r="H11" s="17">
        <f t="shared" si="2"/>
        <v>575.19000000000005</v>
      </c>
      <c r="I11" s="17">
        <f t="shared" si="2"/>
        <v>5095.33</v>
      </c>
      <c r="J11" s="17">
        <f t="shared" si="2"/>
        <v>5463.17</v>
      </c>
      <c r="K11" s="17">
        <f t="shared" si="2"/>
        <v>475.67999999999995</v>
      </c>
      <c r="L11" s="17">
        <f t="shared" si="2"/>
        <v>618.68000000000006</v>
      </c>
      <c r="M11" s="17">
        <f t="shared" si="2"/>
        <v>534.49</v>
      </c>
      <c r="N11" s="17">
        <f t="shared" si="2"/>
        <v>659.06</v>
      </c>
      <c r="O11" s="17">
        <f t="shared" si="2"/>
        <v>613.56999999999994</v>
      </c>
    </row>
    <row r="12" spans="1:105" s="24" customFormat="1" ht="21.75" customHeight="1" x14ac:dyDescent="0.2">
      <c r="A12" s="14"/>
      <c r="B12" s="11"/>
      <c r="C12" s="12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</row>
    <row r="13" spans="1:105" ht="21.75" customHeight="1" x14ac:dyDescent="0.2">
      <c r="C13" s="25" t="s">
        <v>19</v>
      </c>
      <c r="D13" s="26">
        <f>D7+D11</f>
        <v>0</v>
      </c>
      <c r="E13" s="26">
        <f t="shared" ref="E13:O13" si="3">E7+E11</f>
        <v>0</v>
      </c>
      <c r="F13" s="26">
        <f>F7+F11</f>
        <v>3258.57</v>
      </c>
      <c r="G13" s="26">
        <f t="shared" si="3"/>
        <v>2787.91</v>
      </c>
      <c r="H13" s="26">
        <f t="shared" si="3"/>
        <v>4170.01</v>
      </c>
      <c r="I13" s="26">
        <f t="shared" si="3"/>
        <v>5659.26</v>
      </c>
      <c r="J13" s="26">
        <f t="shared" si="3"/>
        <v>6259.41</v>
      </c>
      <c r="K13" s="26">
        <f t="shared" si="3"/>
        <v>4731.47</v>
      </c>
      <c r="L13" s="26">
        <f t="shared" si="3"/>
        <v>4387.67</v>
      </c>
      <c r="M13" s="26">
        <f t="shared" si="3"/>
        <v>3303.51</v>
      </c>
      <c r="N13" s="26">
        <f t="shared" si="3"/>
        <v>3212.64</v>
      </c>
      <c r="O13" s="26">
        <f t="shared" si="3"/>
        <v>4302.6899999999996</v>
      </c>
    </row>
    <row r="14" spans="1:105" ht="21.75" customHeight="1" x14ac:dyDescent="0.2"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</row>
    <row r="15" spans="1:105" ht="21.75" customHeight="1" x14ac:dyDescent="0.2"/>
    <row r="16" spans="1:105" ht="21.75" customHeight="1" x14ac:dyDescent="0.2"/>
    <row r="17" spans="1:13" ht="21.75" customHeight="1" x14ac:dyDescent="0.2">
      <c r="A17" s="27"/>
    </row>
    <row r="18" spans="1:13" ht="21.75" customHeight="1" x14ac:dyDescent="0.2">
      <c r="A18" s="2"/>
      <c r="C18" s="12" t="s">
        <v>27</v>
      </c>
      <c r="E18" s="8" t="s">
        <v>20</v>
      </c>
      <c r="F18" s="8">
        <f>F9+F6</f>
        <v>110.67</v>
      </c>
      <c r="G18" s="8">
        <f t="shared" ref="G18:M18" si="4">G9+G6</f>
        <v>310.39</v>
      </c>
      <c r="H18" s="8">
        <f t="shared" si="4"/>
        <v>1872.95</v>
      </c>
      <c r="I18" s="8">
        <f t="shared" si="4"/>
        <v>1951</v>
      </c>
      <c r="J18" s="8">
        <f>J9+J6</f>
        <v>2296.59</v>
      </c>
      <c r="K18" s="8">
        <f t="shared" si="4"/>
        <v>2407.04</v>
      </c>
      <c r="L18" s="8">
        <f t="shared" si="4"/>
        <v>1888.39</v>
      </c>
      <c r="M18" s="8">
        <f t="shared" si="4"/>
        <v>821.36</v>
      </c>
    </row>
    <row r="19" spans="1:13" ht="21.75" customHeight="1" x14ac:dyDescent="0.2">
      <c r="E19" s="8" t="s">
        <v>21</v>
      </c>
      <c r="F19" s="8">
        <f>F10+F5</f>
        <v>3147.9</v>
      </c>
      <c r="G19" s="8">
        <f t="shared" ref="G19:M19" si="5">G10+G5</f>
        <v>2477.52</v>
      </c>
      <c r="H19" s="8">
        <f t="shared" si="5"/>
        <v>2297.06</v>
      </c>
      <c r="I19" s="8">
        <f>I10+I5</f>
        <v>3708.26</v>
      </c>
      <c r="J19" s="8">
        <f t="shared" si="5"/>
        <v>3962.8199999999997</v>
      </c>
      <c r="K19" s="8">
        <f t="shared" si="5"/>
        <v>2324.4299999999998</v>
      </c>
      <c r="L19" s="8">
        <f t="shared" si="5"/>
        <v>2499.2799999999997</v>
      </c>
      <c r="M19" s="8">
        <f t="shared" si="5"/>
        <v>2482.15</v>
      </c>
    </row>
    <row r="20" spans="1:13" ht="21.75" customHeight="1" x14ac:dyDescent="0.2">
      <c r="F20" s="8">
        <f>SUM(F18:F19)</f>
        <v>3258.57</v>
      </c>
      <c r="G20" s="8">
        <f t="shared" ref="G20:M20" si="6">SUM(G18:G19)</f>
        <v>2787.91</v>
      </c>
      <c r="H20" s="8">
        <f t="shared" si="6"/>
        <v>4170.01</v>
      </c>
      <c r="I20" s="8">
        <f t="shared" si="6"/>
        <v>5659.26</v>
      </c>
      <c r="J20" s="8">
        <f t="shared" si="6"/>
        <v>6259.41</v>
      </c>
      <c r="K20" s="8">
        <f t="shared" si="6"/>
        <v>4731.4699999999993</v>
      </c>
      <c r="L20" s="8">
        <f t="shared" si="6"/>
        <v>4387.67</v>
      </c>
      <c r="M20" s="8">
        <f t="shared" si="6"/>
        <v>3303.51</v>
      </c>
    </row>
    <row r="21" spans="1:13" ht="21.75" customHeight="1" x14ac:dyDescent="0.2"/>
    <row r="22" spans="1:13" ht="21.75" customHeight="1" x14ac:dyDescent="0.2"/>
    <row r="23" spans="1:13" ht="21.75" customHeight="1" x14ac:dyDescent="0.2"/>
    <row r="24" spans="1:13" ht="21.75" customHeight="1" x14ac:dyDescent="0.2"/>
    <row r="25" spans="1:13" ht="21.75" customHeight="1" x14ac:dyDescent="0.2"/>
    <row r="26" spans="1:13" ht="21.75" customHeight="1" x14ac:dyDescent="0.2"/>
    <row r="27" spans="1:13" ht="21.75" customHeight="1" x14ac:dyDescent="0.2">
      <c r="A27" s="19" t="s">
        <v>9</v>
      </c>
    </row>
    <row r="28" spans="1:13" ht="21.75" customHeight="1" x14ac:dyDescent="0.2">
      <c r="C28" s="12" t="s">
        <v>22</v>
      </c>
    </row>
    <row r="29" spans="1:13" ht="21.75" customHeight="1" x14ac:dyDescent="0.2">
      <c r="A29" s="14">
        <v>5392080716</v>
      </c>
      <c r="B29" s="15" t="s">
        <v>10</v>
      </c>
      <c r="C29" s="12" t="s">
        <v>11</v>
      </c>
    </row>
    <row r="30" spans="1:13" ht="21.75" customHeight="1" x14ac:dyDescent="0.2">
      <c r="A30" s="14">
        <v>5392080312</v>
      </c>
      <c r="B30" s="15" t="s">
        <v>12</v>
      </c>
      <c r="C30" s="12" t="s">
        <v>13</v>
      </c>
    </row>
    <row r="31" spans="1:13" ht="21.75" customHeight="1" x14ac:dyDescent="0.2"/>
    <row r="32" spans="1:13" ht="21.75" customHeight="1" x14ac:dyDescent="0.2"/>
    <row r="33" spans="1:3" ht="21.75" customHeight="1" x14ac:dyDescent="0.2"/>
    <row r="34" spans="1:3" ht="21.75" customHeight="1" x14ac:dyDescent="0.2">
      <c r="A34" s="28" t="s">
        <v>14</v>
      </c>
      <c r="B34" s="19"/>
      <c r="C34" s="20" t="s">
        <v>23</v>
      </c>
    </row>
    <row r="35" spans="1:3" ht="21.75" customHeight="1" x14ac:dyDescent="0.2">
      <c r="A35" s="14">
        <v>5392080176</v>
      </c>
      <c r="B35" s="14">
        <v>61466506</v>
      </c>
      <c r="C35" s="20" t="s">
        <v>15</v>
      </c>
    </row>
    <row r="36" spans="1:3" ht="21.75" customHeight="1" x14ac:dyDescent="0.2">
      <c r="A36" s="21" t="s">
        <v>16</v>
      </c>
      <c r="B36" s="15" t="s">
        <v>17</v>
      </c>
      <c r="C36" s="12" t="s">
        <v>18</v>
      </c>
    </row>
    <row r="37" spans="1:3" ht="21.75" customHeight="1" x14ac:dyDescent="0.2">
      <c r="C37" s="20"/>
    </row>
    <row r="38" spans="1:3" ht="21.75" customHeight="1" x14ac:dyDescent="0.2"/>
    <row r="39" spans="1:3" ht="21.75" customHeight="1" x14ac:dyDescent="0.2"/>
    <row r="40" spans="1:3" ht="21.75" customHeight="1" x14ac:dyDescent="0.2"/>
    <row r="40952" spans="1:1" x14ac:dyDescent="0.2">
      <c r="A40952" s="14">
        <f>SUM(A1:A40951)</f>
        <v>32352482408</v>
      </c>
    </row>
  </sheetData>
  <mergeCells count="1">
    <mergeCell ref="A1:B1"/>
  </mergeCells>
  <pageMargins left="1" right="0" top="1" bottom="1" header="0" footer="0"/>
  <pageSetup scale="41" firstPageNumber="6" orientation="landscape" r:id="rId1"/>
  <headerFooter alignWithMargins="0">
    <oddFooter>&amp;L&amp;8&amp;F  &amp;A &amp;R&amp;8Last Updated: 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51F44A-4CE2-461B-B32B-05A7A799B2F9}">
  <sheetPr>
    <tabColor rgb="FFFFFF00"/>
    <pageSetUpPr fitToPage="1"/>
  </sheetPr>
  <dimension ref="A1:DA40952"/>
  <sheetViews>
    <sheetView tabSelected="1" zoomScale="70" zoomScaleNormal="70" workbookViewId="0">
      <pane xSplit="3" topLeftCell="I1" activePane="topRight" state="frozen"/>
      <selection pane="topRight" activeCell="K7" sqref="K7"/>
    </sheetView>
  </sheetViews>
  <sheetFormatPr defaultColWidth="16.33203125" defaultRowHeight="15" x14ac:dyDescent="0.2"/>
  <cols>
    <col min="1" max="1" width="12.109375" style="14" customWidth="1"/>
    <col min="2" max="2" width="11.21875" style="11" customWidth="1"/>
    <col min="3" max="3" width="30.33203125" style="12" customWidth="1"/>
    <col min="4" max="5" width="14.44140625" style="8" bestFit="1" customWidth="1"/>
    <col min="6" max="6" width="15.21875" style="8" bestFit="1" customWidth="1"/>
    <col min="7" max="15" width="14.44140625" style="8" bestFit="1" customWidth="1"/>
    <col min="16" max="105" width="16.33203125" style="8"/>
    <col min="106" max="16384" width="16.33203125" style="9"/>
  </cols>
  <sheetData>
    <row r="1" spans="1:104" customFormat="1" ht="37.5" customHeight="1" x14ac:dyDescent="0.25">
      <c r="A1" s="54" t="s">
        <v>25</v>
      </c>
      <c r="B1" s="54"/>
      <c r="C1" s="48" t="s">
        <v>24</v>
      </c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  <c r="AA1" s="50"/>
      <c r="AB1" s="50"/>
      <c r="AC1" s="50"/>
      <c r="AD1" s="50"/>
      <c r="AE1" s="50"/>
      <c r="AF1" s="50"/>
      <c r="AG1" s="50"/>
      <c r="AH1" s="50"/>
      <c r="AI1" s="50"/>
      <c r="AJ1" s="50"/>
      <c r="AK1" s="50"/>
      <c r="AL1" s="50"/>
      <c r="AM1" s="50"/>
      <c r="AN1" s="50"/>
      <c r="AO1" s="50"/>
      <c r="AP1" s="50"/>
      <c r="AQ1" s="50"/>
      <c r="AR1" s="50"/>
      <c r="AS1" s="50"/>
      <c r="AT1" s="50"/>
      <c r="AU1" s="50"/>
      <c r="AV1" s="50"/>
      <c r="AW1" s="50"/>
      <c r="AX1" s="50"/>
      <c r="AY1" s="50"/>
      <c r="AZ1" s="50"/>
      <c r="BA1" s="50"/>
      <c r="BB1" s="50"/>
      <c r="BC1" s="50"/>
      <c r="BD1" s="50"/>
      <c r="BE1" s="50"/>
      <c r="BF1" s="50"/>
      <c r="BG1" s="50"/>
      <c r="BH1" s="50"/>
      <c r="BI1" s="50"/>
      <c r="BJ1" s="50"/>
      <c r="BK1" s="50"/>
      <c r="BL1" s="50"/>
      <c r="BM1" s="50"/>
      <c r="BN1" s="50"/>
      <c r="BO1" s="50"/>
      <c r="BP1" s="50"/>
      <c r="BQ1" s="50"/>
      <c r="BR1" s="50"/>
      <c r="BS1" s="50"/>
      <c r="BT1" s="50"/>
      <c r="BU1" s="50"/>
      <c r="BV1" s="50"/>
      <c r="BW1" s="50"/>
      <c r="BX1" s="50"/>
      <c r="BY1" s="50"/>
      <c r="BZ1" s="50"/>
      <c r="CA1" s="50"/>
      <c r="CB1" s="50"/>
      <c r="CC1" s="50"/>
      <c r="CD1" s="50"/>
      <c r="CE1" s="50"/>
      <c r="CF1" s="50"/>
      <c r="CG1" s="50"/>
      <c r="CH1" s="50"/>
      <c r="CI1" s="50"/>
      <c r="CJ1" s="50"/>
      <c r="CK1" s="50"/>
      <c r="CL1" s="50"/>
      <c r="CM1" s="50"/>
      <c r="CN1" s="50"/>
      <c r="CO1" s="50"/>
      <c r="CP1" s="50"/>
      <c r="CQ1" s="50"/>
      <c r="CR1" s="50"/>
      <c r="CS1" s="50"/>
      <c r="CT1" s="50"/>
      <c r="CU1" s="50"/>
      <c r="CV1" s="50"/>
      <c r="CW1" s="50"/>
      <c r="CX1" s="50"/>
      <c r="CY1" s="50"/>
      <c r="CZ1" s="50"/>
    </row>
    <row r="2" spans="1:104" s="47" customFormat="1" ht="24" customHeight="1" x14ac:dyDescent="0.2">
      <c r="A2" s="3" t="s">
        <v>0</v>
      </c>
      <c r="B2" s="1" t="s">
        <v>1</v>
      </c>
      <c r="C2" s="4" t="s">
        <v>2</v>
      </c>
      <c r="D2" s="46" t="s">
        <v>35</v>
      </c>
      <c r="E2" s="46" t="s">
        <v>36</v>
      </c>
      <c r="F2" s="46" t="s">
        <v>37</v>
      </c>
      <c r="G2" s="46" t="s">
        <v>38</v>
      </c>
      <c r="H2" s="46" t="s">
        <v>39</v>
      </c>
      <c r="I2" s="46" t="s">
        <v>40</v>
      </c>
      <c r="J2" s="46">
        <v>45658</v>
      </c>
      <c r="K2" s="46">
        <v>45689</v>
      </c>
      <c r="L2" s="46">
        <v>45717</v>
      </c>
      <c r="M2" s="46">
        <v>45748</v>
      </c>
      <c r="N2" s="46">
        <v>45778</v>
      </c>
      <c r="O2" s="46">
        <v>45809</v>
      </c>
    </row>
    <row r="3" spans="1:104" ht="37.5" customHeight="1" x14ac:dyDescent="0.2">
      <c r="A3" s="55" t="s">
        <v>26</v>
      </c>
      <c r="B3" s="55"/>
      <c r="C3" s="52" t="s">
        <v>41</v>
      </c>
      <c r="D3" s="51"/>
      <c r="E3" s="51"/>
      <c r="F3" s="51">
        <v>45539</v>
      </c>
      <c r="G3" s="51"/>
      <c r="H3" s="51">
        <v>45599</v>
      </c>
      <c r="I3" s="51">
        <v>45629</v>
      </c>
      <c r="J3" s="51">
        <v>45662</v>
      </c>
      <c r="K3" s="51">
        <v>45693</v>
      </c>
      <c r="L3" s="51"/>
      <c r="M3" s="51"/>
      <c r="N3" s="51"/>
      <c r="O3" s="51"/>
    </row>
    <row r="4" spans="1:104" ht="21.75" customHeight="1" x14ac:dyDescent="0.2"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</row>
    <row r="5" spans="1:104" ht="21.75" customHeight="1" x14ac:dyDescent="0.2">
      <c r="A5" s="14">
        <v>5392080716</v>
      </c>
      <c r="B5" s="15" t="s">
        <v>10</v>
      </c>
      <c r="C5" s="12" t="s">
        <v>11</v>
      </c>
      <c r="D5" s="13"/>
      <c r="E5" s="13">
        <v>3714.57</v>
      </c>
      <c r="F5" s="13">
        <v>3597.99</v>
      </c>
      <c r="G5" s="13">
        <v>3179.87</v>
      </c>
      <c r="H5" s="13">
        <v>2212.2600000000002</v>
      </c>
      <c r="I5" s="13">
        <v>1856.23</v>
      </c>
      <c r="J5" s="13">
        <v>1885.31</v>
      </c>
      <c r="K5" s="13">
        <v>1967.03</v>
      </c>
      <c r="L5" s="13"/>
      <c r="M5" s="13"/>
      <c r="N5" s="13"/>
      <c r="O5" s="13"/>
    </row>
    <row r="6" spans="1:104" ht="21.75" customHeight="1" x14ac:dyDescent="0.2">
      <c r="A6" s="14">
        <v>5392080312</v>
      </c>
      <c r="B6" s="15" t="s">
        <v>12</v>
      </c>
      <c r="C6" s="12" t="s">
        <v>13</v>
      </c>
      <c r="D6" s="16"/>
      <c r="E6" s="16">
        <v>77.069999999999993</v>
      </c>
      <c r="F6" s="16">
        <v>89.64</v>
      </c>
      <c r="G6" s="16">
        <v>82.64</v>
      </c>
      <c r="H6" s="16">
        <v>231.06</v>
      </c>
      <c r="I6" s="16">
        <v>2120.2399999999998</v>
      </c>
      <c r="J6" s="16">
        <v>3735.97</v>
      </c>
      <c r="K6" s="16">
        <v>3975.83</v>
      </c>
      <c r="L6" s="16"/>
      <c r="M6" s="16"/>
      <c r="N6" s="16"/>
      <c r="O6" s="16"/>
    </row>
    <row r="7" spans="1:104" ht="21.75" customHeight="1" x14ac:dyDescent="0.2">
      <c r="B7" s="15"/>
      <c r="D7" s="17">
        <f t="shared" ref="D7:O7" si="0">SUM(D5:D6)</f>
        <v>0</v>
      </c>
      <c r="E7" s="17">
        <f t="shared" si="0"/>
        <v>3791.6400000000003</v>
      </c>
      <c r="F7" s="17">
        <f t="shared" si="0"/>
        <v>3687.6299999999997</v>
      </c>
      <c r="G7" s="17">
        <f t="shared" si="0"/>
        <v>3262.5099999999998</v>
      </c>
      <c r="H7" s="17">
        <f t="shared" si="0"/>
        <v>2443.3200000000002</v>
      </c>
      <c r="I7" s="17">
        <f t="shared" si="0"/>
        <v>3976.47</v>
      </c>
      <c r="J7" s="17">
        <f t="shared" si="0"/>
        <v>5621.28</v>
      </c>
      <c r="K7" s="17">
        <f t="shared" si="0"/>
        <v>5942.86</v>
      </c>
      <c r="L7" s="17">
        <f t="shared" si="0"/>
        <v>0</v>
      </c>
      <c r="M7" s="17">
        <f t="shared" si="0"/>
        <v>0</v>
      </c>
      <c r="N7" s="17">
        <f t="shared" si="0"/>
        <v>0</v>
      </c>
      <c r="O7" s="17">
        <f t="shared" si="0"/>
        <v>0</v>
      </c>
    </row>
    <row r="8" spans="1:104" ht="21.75" customHeight="1" x14ac:dyDescent="0.2">
      <c r="A8" s="18" t="s">
        <v>14</v>
      </c>
      <c r="B8" s="19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</row>
    <row r="9" spans="1:104" s="8" customFormat="1" ht="21.75" customHeight="1" x14ac:dyDescent="0.2">
      <c r="A9" s="14">
        <v>5392080176</v>
      </c>
      <c r="B9" s="14">
        <v>61466506</v>
      </c>
      <c r="C9" s="20" t="s">
        <v>15</v>
      </c>
      <c r="E9" s="8">
        <v>32.14</v>
      </c>
      <c r="F9" s="8">
        <v>43.62</v>
      </c>
      <c r="G9" s="8">
        <v>41.78</v>
      </c>
      <c r="H9" s="8">
        <v>46.34</v>
      </c>
      <c r="I9" s="8">
        <v>99.82</v>
      </c>
      <c r="J9" s="8">
        <v>162.41999999999999</v>
      </c>
      <c r="K9" s="8">
        <v>200.11</v>
      </c>
    </row>
    <row r="10" spans="1:104" ht="21.75" customHeight="1" x14ac:dyDescent="0.2">
      <c r="A10" s="21" t="s">
        <v>16</v>
      </c>
      <c r="B10" s="15" t="s">
        <v>17</v>
      </c>
      <c r="C10" s="12" t="s">
        <v>18</v>
      </c>
      <c r="D10" s="22"/>
      <c r="E10" s="22">
        <v>632.49</v>
      </c>
      <c r="F10" s="22">
        <v>681.89</v>
      </c>
      <c r="G10" s="22">
        <v>598.87</v>
      </c>
      <c r="H10" s="22">
        <v>619.22</v>
      </c>
      <c r="I10" s="22">
        <v>486.16</v>
      </c>
      <c r="J10" s="22">
        <v>627.52</v>
      </c>
      <c r="K10" s="22">
        <v>653.42999999999995</v>
      </c>
      <c r="L10" s="22"/>
      <c r="M10" s="22"/>
      <c r="N10" s="22"/>
      <c r="O10" s="22"/>
    </row>
    <row r="11" spans="1:104" ht="21.75" customHeight="1" x14ac:dyDescent="0.2">
      <c r="C11" s="23"/>
      <c r="D11" s="17">
        <f t="shared" ref="D11:E11" si="1">SUM(D9:D10)</f>
        <v>0</v>
      </c>
      <c r="E11" s="17">
        <f t="shared" si="1"/>
        <v>664.63</v>
      </c>
      <c r="F11" s="17">
        <f t="shared" ref="F11:O11" si="2">SUM(F9:F10)</f>
        <v>725.51</v>
      </c>
      <c r="G11" s="17">
        <f t="shared" si="2"/>
        <v>640.65</v>
      </c>
      <c r="H11" s="17">
        <f t="shared" si="2"/>
        <v>665.56000000000006</v>
      </c>
      <c r="I11" s="17">
        <f t="shared" si="2"/>
        <v>585.98</v>
      </c>
      <c r="J11" s="17">
        <f t="shared" si="2"/>
        <v>789.93999999999994</v>
      </c>
      <c r="K11" s="17">
        <f t="shared" si="2"/>
        <v>853.54</v>
      </c>
      <c r="L11" s="17">
        <f t="shared" si="2"/>
        <v>0</v>
      </c>
      <c r="M11" s="17">
        <f t="shared" si="2"/>
        <v>0</v>
      </c>
      <c r="N11" s="17">
        <f t="shared" si="2"/>
        <v>0</v>
      </c>
      <c r="O11" s="17">
        <f t="shared" si="2"/>
        <v>0</v>
      </c>
    </row>
    <row r="12" spans="1:104" s="24" customFormat="1" ht="21.75" customHeight="1" x14ac:dyDescent="0.2">
      <c r="A12" s="14"/>
      <c r="B12" s="11"/>
      <c r="C12" s="12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</row>
    <row r="13" spans="1:104" ht="21.75" customHeight="1" x14ac:dyDescent="0.2">
      <c r="C13" s="25" t="s">
        <v>19</v>
      </c>
      <c r="D13" s="26">
        <f>D7+D11</f>
        <v>0</v>
      </c>
      <c r="E13" s="26">
        <f t="shared" ref="E13:O13" si="3">E7+E11</f>
        <v>4456.2700000000004</v>
      </c>
      <c r="F13" s="26">
        <f>F7+F11</f>
        <v>4413.1399999999994</v>
      </c>
      <c r="G13" s="26">
        <f t="shared" si="3"/>
        <v>3903.16</v>
      </c>
      <c r="H13" s="26">
        <f t="shared" si="3"/>
        <v>3108.88</v>
      </c>
      <c r="I13" s="26">
        <f t="shared" si="3"/>
        <v>4562.45</v>
      </c>
      <c r="J13" s="26">
        <f t="shared" si="3"/>
        <v>6411.2199999999993</v>
      </c>
      <c r="K13" s="26">
        <f t="shared" si="3"/>
        <v>6796.4</v>
      </c>
      <c r="L13" s="26">
        <f t="shared" si="3"/>
        <v>0</v>
      </c>
      <c r="M13" s="26">
        <f t="shared" si="3"/>
        <v>0</v>
      </c>
      <c r="N13" s="26">
        <f t="shared" si="3"/>
        <v>0</v>
      </c>
      <c r="O13" s="26">
        <f t="shared" si="3"/>
        <v>0</v>
      </c>
    </row>
    <row r="14" spans="1:104" ht="21.75" customHeight="1" x14ac:dyDescent="0.2"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</row>
    <row r="15" spans="1:104" ht="21.75" customHeight="1" x14ac:dyDescent="0.2"/>
    <row r="16" spans="1:104" ht="21.75" customHeight="1" x14ac:dyDescent="0.2"/>
    <row r="17" spans="1:13" ht="21.75" customHeight="1" x14ac:dyDescent="0.2">
      <c r="A17" s="27"/>
    </row>
    <row r="18" spans="1:13" ht="21.75" customHeight="1" x14ac:dyDescent="0.2">
      <c r="A18" s="2"/>
      <c r="C18" s="12" t="s">
        <v>27</v>
      </c>
      <c r="E18" s="8" t="s">
        <v>20</v>
      </c>
      <c r="F18" s="8">
        <f>F9+F6</f>
        <v>133.26</v>
      </c>
      <c r="G18" s="8">
        <f t="shared" ref="G18:M18" si="4">G9+G6</f>
        <v>124.42</v>
      </c>
      <c r="H18" s="8">
        <f t="shared" si="4"/>
        <v>277.39999999999998</v>
      </c>
      <c r="I18" s="8">
        <f t="shared" si="4"/>
        <v>2220.06</v>
      </c>
      <c r="J18" s="8">
        <f>J9+J6</f>
        <v>3898.39</v>
      </c>
      <c r="K18" s="8">
        <f t="shared" si="4"/>
        <v>4175.9399999999996</v>
      </c>
      <c r="L18" s="8">
        <f t="shared" si="4"/>
        <v>0</v>
      </c>
      <c r="M18" s="8">
        <f t="shared" si="4"/>
        <v>0</v>
      </c>
    </row>
    <row r="19" spans="1:13" ht="21.75" customHeight="1" x14ac:dyDescent="0.2">
      <c r="E19" s="8" t="s">
        <v>21</v>
      </c>
      <c r="F19" s="8">
        <f>F10+F5</f>
        <v>4279.88</v>
      </c>
      <c r="G19" s="8">
        <f t="shared" ref="G19:M19" si="5">G10+G5</f>
        <v>3778.74</v>
      </c>
      <c r="H19" s="8">
        <f t="shared" si="5"/>
        <v>2831.4800000000005</v>
      </c>
      <c r="I19" s="8">
        <f>I10+I5</f>
        <v>2342.39</v>
      </c>
      <c r="J19" s="8">
        <f t="shared" si="5"/>
        <v>2512.83</v>
      </c>
      <c r="K19" s="8">
        <f t="shared" si="5"/>
        <v>2620.46</v>
      </c>
      <c r="L19" s="8">
        <f t="shared" si="5"/>
        <v>0</v>
      </c>
      <c r="M19" s="8">
        <f t="shared" si="5"/>
        <v>0</v>
      </c>
    </row>
    <row r="20" spans="1:13" ht="21.75" customHeight="1" x14ac:dyDescent="0.2">
      <c r="F20" s="8">
        <f>SUM(F18:F19)</f>
        <v>4413.1400000000003</v>
      </c>
      <c r="G20" s="8">
        <f t="shared" ref="G20:M20" si="6">SUM(G18:G19)</f>
        <v>3903.16</v>
      </c>
      <c r="H20" s="8">
        <f t="shared" si="6"/>
        <v>3108.8800000000006</v>
      </c>
      <c r="I20" s="8">
        <f t="shared" si="6"/>
        <v>4562.45</v>
      </c>
      <c r="J20" s="8">
        <f t="shared" si="6"/>
        <v>6411.2199999999993</v>
      </c>
      <c r="K20" s="8">
        <f t="shared" si="6"/>
        <v>6796.4</v>
      </c>
      <c r="L20" s="8">
        <f t="shared" si="6"/>
        <v>0</v>
      </c>
      <c r="M20" s="8">
        <f t="shared" si="6"/>
        <v>0</v>
      </c>
    </row>
    <row r="21" spans="1:13" ht="21.75" customHeight="1" x14ac:dyDescent="0.2"/>
    <row r="22" spans="1:13" ht="21.75" customHeight="1" x14ac:dyDescent="0.2"/>
    <row r="23" spans="1:13" ht="21.75" customHeight="1" x14ac:dyDescent="0.2"/>
    <row r="24" spans="1:13" ht="21.75" customHeight="1" x14ac:dyDescent="0.2"/>
    <row r="25" spans="1:13" ht="21.75" customHeight="1" x14ac:dyDescent="0.2"/>
    <row r="26" spans="1:13" ht="21.75" customHeight="1" x14ac:dyDescent="0.2"/>
    <row r="27" spans="1:13" ht="21.75" customHeight="1" x14ac:dyDescent="0.2">
      <c r="A27" s="19" t="s">
        <v>9</v>
      </c>
    </row>
    <row r="28" spans="1:13" ht="21.75" customHeight="1" x14ac:dyDescent="0.2">
      <c r="C28" s="12" t="s">
        <v>22</v>
      </c>
    </row>
    <row r="29" spans="1:13" ht="21.75" customHeight="1" x14ac:dyDescent="0.2">
      <c r="A29" s="14">
        <v>5392080716</v>
      </c>
      <c r="B29" s="15" t="s">
        <v>10</v>
      </c>
      <c r="C29" s="12" t="s">
        <v>11</v>
      </c>
    </row>
    <row r="30" spans="1:13" ht="21.75" customHeight="1" x14ac:dyDescent="0.2">
      <c r="A30" s="14">
        <v>5392080312</v>
      </c>
      <c r="B30" s="15" t="s">
        <v>12</v>
      </c>
      <c r="C30" s="12" t="s">
        <v>13</v>
      </c>
    </row>
    <row r="31" spans="1:13" ht="21.75" customHeight="1" x14ac:dyDescent="0.2"/>
    <row r="32" spans="1:13" ht="21.75" customHeight="1" x14ac:dyDescent="0.2"/>
    <row r="33" spans="1:3" ht="21.75" customHeight="1" x14ac:dyDescent="0.2"/>
    <row r="34" spans="1:3" ht="21.75" customHeight="1" x14ac:dyDescent="0.2">
      <c r="A34" s="28" t="s">
        <v>14</v>
      </c>
      <c r="B34" s="19"/>
      <c r="C34" s="20" t="s">
        <v>23</v>
      </c>
    </row>
    <row r="35" spans="1:3" ht="21.75" customHeight="1" x14ac:dyDescent="0.2">
      <c r="A35" s="14">
        <v>5392080176</v>
      </c>
      <c r="B35" s="14">
        <v>61466506</v>
      </c>
      <c r="C35" s="20" t="s">
        <v>15</v>
      </c>
    </row>
    <row r="36" spans="1:3" ht="21.75" customHeight="1" x14ac:dyDescent="0.2">
      <c r="A36" s="21" t="s">
        <v>16</v>
      </c>
      <c r="B36" s="15" t="s">
        <v>17</v>
      </c>
      <c r="C36" s="12" t="s">
        <v>18</v>
      </c>
    </row>
    <row r="37" spans="1:3" ht="21.75" customHeight="1" x14ac:dyDescent="0.2">
      <c r="C37" s="20"/>
    </row>
    <row r="38" spans="1:3" ht="21.75" customHeight="1" x14ac:dyDescent="0.2"/>
    <row r="39" spans="1:3" ht="21.75" customHeight="1" x14ac:dyDescent="0.2"/>
    <row r="40" spans="1:3" ht="21.75" customHeight="1" x14ac:dyDescent="0.2"/>
    <row r="40952" spans="1:1" x14ac:dyDescent="0.2">
      <c r="A40952" s="14">
        <f>SUM(A1:A40951)</f>
        <v>32352482408</v>
      </c>
    </row>
  </sheetData>
  <mergeCells count="2">
    <mergeCell ref="A1:B1"/>
    <mergeCell ref="A3:B3"/>
  </mergeCells>
  <pageMargins left="1" right="0" top="1" bottom="1" header="0" footer="0"/>
  <pageSetup scale="41" firstPageNumber="6" orientation="landscape" r:id="rId1"/>
  <headerFooter alignWithMargins="0">
    <oddFooter>&amp;L&amp;8&amp;F  &amp;A &amp;R&amp;8Last Updated: 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7184055b-e5ea-4162-8b19-ace5c644b73a">QD2UCF5UJE4V-758972649-15</_dlc_DocId>
    <_dlc_DocIdUrl xmlns="7184055b-e5ea-4162-8b19-ace5c644b73a">
      <Url>http://intranet2/_layouts/15/DocIdRedir.aspx?ID=QD2UCF5UJE4V-758972649-15</Url>
      <Description>QD2UCF5UJE4V-758972649-15</Description>
    </_dlc_DocIdUrl>
    <SharedWithUsers xmlns="7184055b-e5ea-4162-8b19-ace5c644b73a">
      <UserInfo>
        <DisplayName>Brown, Nicole</DisplayName>
        <AccountId>17</AccountId>
        <AccountType/>
      </UserInfo>
    </SharedWithUsers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60D95B5687216478F560240F34149AF" ma:contentTypeVersion="2" ma:contentTypeDescription="Create a new document." ma:contentTypeScope="" ma:versionID="00d01ccce510c4a464cddbd0853dc02a">
  <xsd:schema xmlns:xsd="http://www.w3.org/2001/XMLSchema" xmlns:xs="http://www.w3.org/2001/XMLSchema" xmlns:p="http://schemas.microsoft.com/office/2006/metadata/properties" xmlns:ns2="7184055b-e5ea-4162-8b19-ace5c644b73a" targetNamespace="http://schemas.microsoft.com/office/2006/metadata/properties" ma:root="true" ma:fieldsID="4bb9b4c4217ab9b4ca0113c4a19a3ede" ns2:_="">
    <xsd:import namespace="7184055b-e5ea-4162-8b19-ace5c644b73a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84055b-e5ea-4162-8b19-ace5c644b73a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FBC893F-F086-4861-A20F-2710CB62AA89}">
  <ds:schemaRefs>
    <ds:schemaRef ds:uri="http://purl.org/dc/terms/"/>
    <ds:schemaRef ds:uri="http://schemas.openxmlformats.org/package/2006/metadata/core-properties"/>
    <ds:schemaRef ds:uri="7184055b-e5ea-4162-8b19-ace5c644b73a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4BCA6D46-5FC5-4799-9164-80D2DA78EA8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B0C7250-DD63-40A5-8D90-90D8AA01882C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ADB38133-18F9-4A19-9BF9-D9E59030F56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184055b-e5ea-4162-8b19-ace5c644b73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4</vt:i4>
      </vt:variant>
    </vt:vector>
  </HeadingPairs>
  <TitlesOfParts>
    <vt:vector size="7" baseType="lpstr">
      <vt:lpstr>Notes</vt:lpstr>
      <vt:lpstr>PW - SW &amp; AC</vt:lpstr>
      <vt:lpstr>PW - SW and AC FY2425</vt:lpstr>
      <vt:lpstr>'PW - SW &amp; AC'!Print_Area</vt:lpstr>
      <vt:lpstr>'PW - SW and AC FY2425'!Print_Area</vt:lpstr>
      <vt:lpstr>'PW - SW &amp; AC'!Print_Titles</vt:lpstr>
      <vt:lpstr>'PW - SW and AC FY2425'!Print_Titles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Patrick, Erma</dc:creator>
  <cp:lastModifiedBy>Nicole Brown</cp:lastModifiedBy>
  <dcterms:created xsi:type="dcterms:W3CDTF">2023-10-20T02:34:50Z</dcterms:created>
  <dcterms:modified xsi:type="dcterms:W3CDTF">2025-02-07T19:26:02Z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0x010100860D95B5687216478F560240F34149AF</vt:lpwstr>
  </property>
  <property fmtid="{D5CDD505-2E9C-101B-9397-08002B2CF9AE}" pid="3" name="_dlc_DocIdItemGuid">
    <vt:lpwstr>fe1944c2-1848-4c4b-ab12-c3a7a41c4892</vt:lpwstr>
  </property>
</Properties>
</file>